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Users\Usuario\Desktop\SAMC- 002-2026\"/>
    </mc:Choice>
  </mc:AlternateContent>
  <xr:revisionPtr revIDLastSave="0" documentId="13_ncr:1_{739AD9F5-77C0-43CA-A3A5-6CD4823F371E}" xr6:coauthVersionLast="47" xr6:coauthVersionMax="47" xr10:uidLastSave="{00000000-0000-0000-0000-000000000000}"/>
  <bookViews>
    <workbookView xWindow="2010" yWindow="555" windowWidth="25620" windowHeight="14925" tabRatio="906" activeTab="1" xr2:uid="{00000000-000D-0000-FFFF-FFFF00000000}"/>
  </bookViews>
  <sheets>
    <sheet name="PRESUPUESTO OFICIAL (Entidad)" sheetId="265" r:id="rId1"/>
    <sheet name="PROPUESTA ECONOMICA (PROPONE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(Entidad)'!$I$11:$I$18</definedName>
    <definedName name="_xlnm._FilterDatabase" localSheetId="1" hidden="1">'PROPUESTA ECONOMICA (PROPONETE)'!$I$11:$I$18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PAGO'!$A$1:$Q$96</definedName>
    <definedName name="_xlnm.Print_Area" localSheetId="0">'PRESUPUESTO OFICIAL (Entidad)'!$A$1:$M$37</definedName>
    <definedName name="_xlnm.Print_Area" localSheetId="1">'PROPUESTA ECONOMICA (PROPONETE)'!$A$1:$M$37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(Entidad)'!$K$20</definedName>
    <definedName name="solver_adj" localSheetId="1" hidden="1">'PROPUESTA ECONOMICA (PROPONETE)'!$K$20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 (PROPONETE)'!$K$32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 (PROPONETE)'!$K$32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 (PROPONETE)'!$K$33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8" i="270" l="1"/>
  <c r="K23" i="270" s="1"/>
  <c r="K23" i="265"/>
  <c r="O55" i="268"/>
  <c r="O54" i="268"/>
  <c r="L55" i="268"/>
  <c r="L54" i="268"/>
  <c r="O33" i="268"/>
  <c r="O31" i="268"/>
  <c r="O32" i="268"/>
  <c r="O30" i="268"/>
  <c r="O39" i="268"/>
  <c r="O40" i="268"/>
  <c r="O41" i="268"/>
  <c r="O38" i="268"/>
  <c r="K18" i="265"/>
  <c r="K15" i="265"/>
  <c r="K16" i="265"/>
  <c r="K14" i="265"/>
  <c r="O58" i="268" l="1"/>
  <c r="O60" i="268" s="1"/>
  <c r="O68" i="268" s="1"/>
  <c r="O42" i="268"/>
  <c r="K17" i="265"/>
</calcChain>
</file>

<file path=xl/sharedStrings.xml><?xml version="1.0" encoding="utf-8"?>
<sst xmlns="http://schemas.openxmlformats.org/spreadsheetml/2006/main" count="188" uniqueCount="116">
  <si>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</si>
  <si>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</si>
  <si>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</si>
  <si>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</si>
  <si>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</si>
  <si>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</si>
  <si>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</si>
  <si>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</si>
  <si>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</si>
  <si>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</si>
  <si>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</si>
  <si>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</si>
  <si>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</si>
  <si>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</si>
  <si>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</si>
  <si>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</si>
  <si>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</si>
  <si>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</si>
  <si>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</si>
  <si>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</si>
  <si>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</si>
  <si>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</si>
  <si>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</si>
  <si>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</si>
  <si>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</si>
  <si>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</si>
  <si>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</si>
  <si>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</si>
  <si>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</si>
  <si>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</si>
  <si>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</si>
  <si>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</si>
  <si>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</si>
  <si>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</si>
  <si>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</si>
  <si>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</si>
  <si>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</si>
  <si>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</si>
  <si>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</si>
  <si>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</si>
  <si>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</si>
  <si>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</si>
  <si>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</si>
  <si>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</si>
  <si>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</si>
  <si>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</si>
  <si>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</si>
  <si>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</si>
  <si>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</si>
  <si>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</si>
  <si>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</si>
  <si>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</si>
  <si>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</si>
  <si>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</si>
  <si>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</si>
  <si>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</si>
  <si>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</si>
  <si>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</si>
  <si>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</si>
  <si>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</si>
  <si>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</si>
  <si>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</si>
  <si>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</si>
  <si>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</si>
  <si>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</si>
  <si>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</si>
  <si>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</si>
  <si>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</si>
  <si>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</si>
  <si>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</si>
  <si>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</si>
  <si>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</si>
  <si>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</si>
  <si>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</si>
  <si>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</si>
  <si>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</si>
  <si>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</si>
  <si>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</si>
  <si>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</si>
  <si>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</si>
  <si>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</si>
  <si>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</si>
  <si>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</si>
  <si>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</si>
  <si>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ACABADOS, ESTRUCTURA E INFRAESTRUCTURA </t>
  </si>
  <si>
    <t>1.1</t>
  </si>
  <si>
    <t>1.2</t>
  </si>
  <si>
    <t>1.3</t>
  </si>
  <si>
    <t>PRECIOS GOBERNACION</t>
  </si>
  <si>
    <t>APU PROPIO</t>
  </si>
  <si>
    <t>DESMONTE DE CUBIERTA EN LÁMINA. (INCLUYE RETIRO Y ACARREO LIBRE HASTA 5 KM.)</t>
  </si>
  <si>
    <t>SUMINISTRO E INSTALACIÓN CUBIERTA EN TEJA DE POLICARBONATO ALVEOLAR DE 8 MM</t>
  </si>
  <si>
    <t>M2</t>
  </si>
  <si>
    <t>INSTITUTO PARA LA EDUCACIÓN FÍSICA, LA RECREACIÓN Y EL DEPORTE DE DUITAMA - IERD</t>
  </si>
  <si>
    <t>SAMC-002-2026</t>
  </si>
  <si>
    <t>1.0</t>
  </si>
  <si>
    <t>ANDAMIO TUBULAR NORMALIZADO, TIPO MULTIDIRECCIONAL, DE ACERO
GALVANIZADO EN CALIENTE, SEGÚN ISO 9001</t>
  </si>
  <si>
    <t>KIT DE SEGURIDAD PARA TRABAJO SEGURO EN ALTURAS</t>
  </si>
  <si>
    <t xml:space="preserve">COMPRESOR DE AIRE PORTÁTIL CON ACCESORIOS </t>
  </si>
  <si>
    <t xml:space="preserve"> LIJA DE AGUA No. 120</t>
  </si>
  <si>
    <t xml:space="preserve">TRAPO / ESTOPA INDUSTRIAL Y DISOLVENTE </t>
  </si>
  <si>
    <t xml:space="preserve"> ANTICORROSIVO PRIMER </t>
  </si>
  <si>
    <t>PINTURA ESMALTE SINTETICO TIPO I</t>
  </si>
  <si>
    <t>UND</t>
  </si>
  <si>
    <t>Galón</t>
  </si>
  <si>
    <t xml:space="preserve">OFICIAL </t>
  </si>
  <si>
    <t>AYUDANTE</t>
  </si>
  <si>
    <t>HERRAMIENTA Y EQUIPO MENOR</t>
  </si>
  <si>
    <t xml:space="preserve"> %M.O. (5%)</t>
  </si>
  <si>
    <t>Galvanizado</t>
  </si>
  <si>
    <t xml:space="preserve">Normado </t>
  </si>
  <si>
    <t>Eléctrico/Gas</t>
  </si>
  <si>
    <t>MANTENIMIENTO, LIMPIEZA Y PINTURA CON ESMALTE ESTRUCTURA METALICA (CERCHAS Y CORREAS) ALTURA MAYOR A 10 METROS</t>
  </si>
  <si>
    <t>APROBACIÓN POR SUPERVISIÓN</t>
  </si>
  <si>
    <t>OBSERVACIONES SUPERVISIÓN</t>
  </si>
  <si>
    <t>FIRMA Y  NOMBRE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</si>
</sst>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0_);_(&quot;$&quot;* \(#,##0\);_(&quot;$&quot;* &quot;-&quot;_);_(@_)"/>
    <numFmt numFmtId="203" formatCode="_ * #,##0.0_ ;_ * \-#,##0.0_ ;_ * &quot;-&quot;??_ ;_ @_ "/>
    <numFmt numFmtId="204" formatCode="_-* #,##0.00000_-;\-* #,##0.00000_-;_-*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2"/>
      <color theme="1"/>
      <name val="Calibri"/>
      <family val="2"/>
      <scheme val="minor"/>
    </font>
    <font>
      <sz val="11"/>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3" fontId="48" fillId="0" borderId="0" applyFont="0" applyFill="0" applyBorder="0" applyAlignment="0" applyProtection="0"/>
    <xf numFmtId="202" fontId="49" fillId="0" borderId="0" applyFont="0" applyFill="0" applyBorder="0" applyAlignment="0" applyProtection="0"/>
  </cellStyleXfs>
  <cellXfs count="34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4" fontId="39" fillId="0" borderId="18" xfId="39" applyNumberFormat="1" applyFont="1" applyBorder="1" applyAlignment="1">
      <alignment vertical="center" wrapText="1"/>
    </xf>
    <xf numFmtId="0" fontId="39" fillId="0" borderId="13" xfId="73" applyFont="1" applyBorder="1" applyAlignment="1">
      <alignment horizontal="left" vertical="center"/>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22" xfId="0" applyFont="1" applyBorder="1" applyAlignment="1">
      <alignment horizontal="center"/>
    </xf>
    <xf numFmtId="0" fontId="42" fillId="24" borderId="39" xfId="73" applyFont="1" applyFill="1" applyBorder="1" applyAlignment="1">
      <alignment horizontal="center" vertical="center"/>
    </xf>
    <xf numFmtId="0" fontId="39" fillId="0" borderId="18" xfId="74" applyFont="1" applyBorder="1" applyAlignment="1">
      <alignment horizontal="center" vertical="center" wrapText="1"/>
    </xf>
    <xf numFmtId="0" fontId="50" fillId="28" borderId="18" xfId="133" applyFont="1" applyFill="1" applyBorder="1" applyAlignment="1">
      <alignment vertical="center" wrapText="1"/>
    </xf>
    <xf numFmtId="0" fontId="50" fillId="0" borderId="18" xfId="133" applyFont="1" applyBorder="1" applyAlignment="1">
      <alignment vertical="top" wrapText="1"/>
    </xf>
    <xf numFmtId="176" fontId="50" fillId="28" borderId="18" xfId="256" applyNumberFormat="1" applyFont="1" applyFill="1" applyBorder="1" applyAlignment="1">
      <alignment horizontal="right" vertical="center"/>
    </xf>
    <xf numFmtId="176" fontId="50" fillId="28" borderId="18" xfId="256" applyNumberFormat="1" applyFont="1" applyFill="1" applyBorder="1" applyAlignment="1">
      <alignment horizontal="right" vertical="top"/>
    </xf>
    <xf numFmtId="0" fontId="39" fillId="0" borderId="53" xfId="0" applyFont="1" applyBorder="1" applyAlignment="1">
      <alignment horizontal="center"/>
    </xf>
    <xf numFmtId="173" fontId="39" fillId="0" borderId="18" xfId="34" applyFont="1" applyBorder="1" applyAlignment="1">
      <alignment vertical="center"/>
    </xf>
    <xf numFmtId="173" fontId="39" fillId="0" borderId="30" xfId="34" applyFont="1" applyBorder="1" applyAlignment="1">
      <alignment vertical="center"/>
    </xf>
    <xf numFmtId="203" fontId="39" fillId="0" borderId="59" xfId="34" applyNumberFormat="1" applyFont="1" applyBorder="1"/>
    <xf numFmtId="9" fontId="39" fillId="0" borderId="22" xfId="95" applyNumberFormat="1" applyFont="1" applyBorder="1" applyAlignment="1">
      <alignment horizontal="center"/>
    </xf>
    <xf numFmtId="0" fontId="40" fillId="0" borderId="0" xfId="0" applyFont="1" applyAlignment="1">
      <alignment horizontal="left"/>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4" applyFont="1" applyBorder="1" applyAlignment="1" applyProtection="1">
      <alignment horizontal="center"/>
    </xf>
    <xf numFmtId="0" fontId="45"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42" fillId="0" borderId="73" xfId="0" applyFont="1" applyBorder="1" applyAlignment="1">
      <alignment horizontal="center" wrapText="1"/>
    </xf>
    <xf numFmtId="0" fontId="42" fillId="0" borderId="0" xfId="0" applyFont="1" applyAlignment="1">
      <alignment horizontal="center" wrapText="1"/>
    </xf>
    <xf numFmtId="0" fontId="42" fillId="0" borderId="43" xfId="0" applyFont="1" applyBorder="1" applyAlignment="1">
      <alignment horizontal="center" wrapText="1"/>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43" fontId="39" fillId="0" borderId="19" xfId="255" applyFont="1" applyBorder="1" applyAlignment="1">
      <alignment horizontal="center"/>
    </xf>
    <xf numFmtId="43" fontId="39" fillId="0" borderId="23" xfId="255"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27"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68" xfId="0" applyFont="1" applyFill="1" applyBorder="1" applyAlignment="1">
      <alignment horizontal="center" vertical="center" wrapText="1"/>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alignment horizontal="center" vertical="center"/>
    </xf>
    <xf numFmtId="0" fontId="39" fillId="0" borderId="28" xfId="0" applyFont="1" applyBorder="1" applyAlignment="1">
      <alignment horizontal="center" vertical="center"/>
    </xf>
    <xf numFmtId="43" fontId="39" fillId="0" borderId="60" xfId="255" applyFont="1" applyBorder="1" applyAlignment="1">
      <alignment horizontal="left" vertical="center"/>
    </xf>
    <xf numFmtId="43" fontId="39" fillId="0" borderId="28" xfId="255" applyFont="1" applyBorder="1" applyAlignment="1">
      <alignment horizontal="left" vertical="center"/>
    </xf>
    <xf numFmtId="43" fontId="39" fillId="0" borderId="19" xfId="255" applyFont="1" applyBorder="1" applyAlignment="1">
      <alignment horizontal="left" vertical="center"/>
    </xf>
    <xf numFmtId="43" fontId="39" fillId="0" borderId="23" xfId="255" applyFont="1" applyBorder="1" applyAlignment="1">
      <alignment horizontal="left" vertical="center"/>
    </xf>
    <xf numFmtId="0" fontId="39" fillId="0" borderId="21" xfId="0" applyFont="1" applyBorder="1" applyAlignment="1">
      <alignment horizontal="left" wrapText="1"/>
    </xf>
    <xf numFmtId="0" fontId="39" fillId="0" borderId="22" xfId="0" applyFont="1" applyBorder="1" applyAlignment="1">
      <alignment horizontal="left" wrapText="1"/>
    </xf>
    <xf numFmtId="0" fontId="39" fillId="0" borderId="23" xfId="0" applyFont="1" applyBorder="1" applyAlignment="1">
      <alignment horizontal="left" wrapText="1"/>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43" fontId="39" fillId="0" borderId="19" xfId="255" applyFont="1" applyBorder="1" applyAlignment="1">
      <alignment horizontal="center" wrapText="1"/>
    </xf>
    <xf numFmtId="43" fontId="39" fillId="0" borderId="23" xfId="255" applyFont="1" applyBorder="1" applyAlignment="1">
      <alignment horizontal="center" wrapText="1"/>
    </xf>
    <xf numFmtId="204" fontId="39" fillId="0" borderId="19" xfId="255" applyNumberFormat="1" applyFont="1" applyBorder="1" applyAlignment="1">
      <alignment horizontal="center" wrapText="1"/>
    </xf>
    <xf numFmtId="204" fontId="39" fillId="0" borderId="23" xfId="255"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60" xfId="0" applyFont="1" applyBorder="1" applyAlignment="1">
      <alignment vertical="center"/>
    </xf>
    <xf numFmtId="0" fontId="39" fillId="0" borderId="28" xfId="0" applyFont="1" applyBorder="1" applyAlignment="1">
      <alignment vertical="center"/>
    </xf>
    <xf numFmtId="173" fontId="39" fillId="0" borderId="19" xfId="34" applyFont="1" applyBorder="1" applyAlignment="1">
      <alignment vertical="center"/>
    </xf>
    <xf numFmtId="173" fontId="39" fillId="0" borderId="23" xfId="34" applyFont="1" applyBorder="1" applyAlignment="1">
      <alignment vertical="center"/>
    </xf>
    <xf numFmtId="173" fontId="39" fillId="0" borderId="19" xfId="34" applyFont="1" applyBorder="1" applyAlignment="1">
      <alignment horizontal="right" vertical="center"/>
    </xf>
    <xf numFmtId="173" fontId="39" fillId="0" borderId="23" xfId="34" applyFont="1" applyBorder="1" applyAlignment="1">
      <alignment horizontal="right" vertic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19" xfId="0" applyFont="1" applyBorder="1" applyAlignment="1">
      <alignment horizontal="center" vertical="center"/>
    </xf>
    <xf numFmtId="0" fontId="39" fillId="0" borderId="23" xfId="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255"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3" xfId="256" xr:uid="{B483D8FA-9F8E-4B36-BE49-5EEB0E39BE06}"/>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5a243c75ec462b89/Escritorio/PROYECTOS%20IERD/CUBIERTA%20PISCINA/ENTREGABLE%20FINAL/05DT_Transversales_ISocialMenCV1/05DT_Transversales_ISocialMenCV1/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7"/>
  <sheetViews>
    <sheetView showGridLines="0" view="pageBreakPreview" zoomScale="55" zoomScaleNormal="55" zoomScaleSheetLayoutView="55" zoomScalePageLayoutView="70" workbookViewId="0">
      <selection activeCell="G11" sqref="G11:G12"/>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9.28515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x14ac:dyDescent="0.2">
      <c r="B1" s="205" t="s">
        <v>0</v>
      </c>
      <c r="C1" s="205"/>
      <c r="D1" s="205"/>
      <c r="E1" s="205"/>
      <c r="F1" s="205"/>
      <c r="G1" s="205"/>
    </row>
    <row r="2" spans="2:12" x14ac:dyDescent="0.2">
      <c r="B2" s="205" t="s">
        <v>1</v>
      </c>
      <c r="C2" s="205"/>
      <c r="D2" s="205"/>
      <c r="E2" s="205"/>
    </row>
    <row r="3" spans="2:12" ht="15" thickBot="1" x14ac:dyDescent="0.25">
      <c r="B3" s="6"/>
      <c r="C3" s="7"/>
      <c r="D3" s="6"/>
      <c r="E3" s="7"/>
    </row>
    <row r="4" spans="2:12" ht="15.75" thickTop="1" thickBot="1" x14ac:dyDescent="0.25">
      <c r="B4" s="206"/>
      <c r="C4" s="207"/>
      <c r="D4" s="207"/>
      <c r="E4" s="207"/>
      <c r="F4" s="207"/>
      <c r="G4" s="207"/>
      <c r="H4" s="207"/>
      <c r="I4" s="207"/>
      <c r="J4" s="207"/>
      <c r="K4" s="207"/>
      <c r="L4" s="208"/>
    </row>
    <row r="5" spans="2:12" ht="31.5" customHeight="1" thickTop="1" x14ac:dyDescent="0.2">
      <c r="B5" s="3"/>
      <c r="C5" s="209" t="s">
        <v>2</v>
      </c>
      <c r="D5" s="210"/>
      <c r="E5" s="210"/>
      <c r="F5" s="210"/>
      <c r="G5" s="210"/>
      <c r="H5" s="210"/>
      <c r="I5" s="210"/>
      <c r="J5" s="210"/>
      <c r="K5" s="211"/>
      <c r="L5" s="4"/>
    </row>
    <row r="6" spans="2:12" x14ac:dyDescent="0.2">
      <c r="B6" s="8"/>
      <c r="C6" s="212" t="s">
        <v>3</v>
      </c>
      <c r="D6" s="212"/>
      <c r="E6" s="212"/>
      <c r="F6" s="212"/>
      <c r="G6" s="212"/>
      <c r="H6" s="212"/>
      <c r="I6" s="212"/>
      <c r="J6" s="212"/>
      <c r="K6" s="213"/>
      <c r="L6" s="4"/>
    </row>
    <row r="7" spans="2:12" s="2" customFormat="1" x14ac:dyDescent="0.2">
      <c r="B7" s="9"/>
      <c r="C7" s="199" t="s">
        <v>4</v>
      </c>
      <c r="D7" s="200"/>
      <c r="E7" s="200"/>
      <c r="F7" s="200"/>
      <c r="G7" s="200"/>
      <c r="H7" s="200"/>
      <c r="I7" s="200"/>
      <c r="J7" s="200"/>
      <c r="K7" s="201"/>
      <c r="L7" s="10"/>
    </row>
    <row r="8" spans="2:12" x14ac:dyDescent="0.2">
      <c r="B8" s="8"/>
      <c r="C8" s="199"/>
      <c r="D8" s="200"/>
      <c r="E8" s="200"/>
      <c r="F8" s="200"/>
      <c r="G8" s="200"/>
      <c r="H8" s="200"/>
      <c r="I8" s="200"/>
      <c r="J8" s="200"/>
      <c r="K8" s="201"/>
      <c r="L8" s="4"/>
    </row>
    <row r="9" spans="2:12" ht="34.5" customHeight="1" x14ac:dyDescent="0.2">
      <c r="B9" s="8"/>
      <c r="C9" s="202" t="s">
        <v>5</v>
      </c>
      <c r="D9" s="203"/>
      <c r="E9" s="203"/>
      <c r="F9" s="203"/>
      <c r="G9" s="203"/>
      <c r="H9" s="203"/>
      <c r="I9" s="203"/>
      <c r="J9" s="203"/>
      <c r="K9" s="204"/>
      <c r="L9" s="4"/>
    </row>
    <row r="10" spans="2:12" ht="30" customHeight="1" thickBot="1" x14ac:dyDescent="0.25">
      <c r="B10" s="3"/>
      <c r="C10" s="178"/>
      <c r="D10" s="179"/>
      <c r="E10" s="179"/>
      <c r="F10" s="179"/>
      <c r="G10" s="179"/>
      <c r="H10" s="179"/>
      <c r="I10" s="179"/>
      <c r="J10" s="179"/>
      <c r="K10" s="180"/>
      <c r="L10" s="4"/>
    </row>
    <row r="11" spans="2:12" ht="30" customHeight="1" x14ac:dyDescent="0.2">
      <c r="B11" s="3"/>
      <c r="C11" s="196" t="s">
        <v>6</v>
      </c>
      <c r="D11" s="190" t="s">
        <v>7</v>
      </c>
      <c r="E11" s="198" t="s">
        <v>8</v>
      </c>
      <c r="F11" s="198"/>
      <c r="G11" s="196" t="s">
        <v>9</v>
      </c>
      <c r="H11" s="190" t="s">
        <v>10</v>
      </c>
      <c r="I11" s="190" t="s">
        <v>11</v>
      </c>
      <c r="J11" s="192" t="s">
        <v>12</v>
      </c>
      <c r="K11" s="194" t="s">
        <v>13</v>
      </c>
      <c r="L11" s="4"/>
    </row>
    <row r="12" spans="2:12" ht="30" customHeight="1" thickBot="1" x14ac:dyDescent="0.25">
      <c r="B12" s="3"/>
      <c r="C12" s="197"/>
      <c r="D12" s="191"/>
      <c r="E12" s="11" t="s">
        <v>14</v>
      </c>
      <c r="F12" s="11" t="s">
        <v>15</v>
      </c>
      <c r="G12" s="197"/>
      <c r="H12" s="191"/>
      <c r="I12" s="191"/>
      <c r="J12" s="193"/>
      <c r="K12" s="195"/>
      <c r="L12" s="4"/>
    </row>
    <row r="13" spans="2:12" ht="30" customHeight="1" thickBot="1" x14ac:dyDescent="0.25">
      <c r="B13" s="3"/>
      <c r="C13" s="149">
        <v>1</v>
      </c>
      <c r="D13" s="12" t="s">
        <v>84</v>
      </c>
      <c r="E13" s="12"/>
      <c r="F13" s="12"/>
      <c r="G13" s="12"/>
      <c r="H13" s="12"/>
      <c r="I13" s="12"/>
      <c r="J13" s="12"/>
      <c r="K13" s="13"/>
      <c r="L13" s="4"/>
    </row>
    <row r="14" spans="2:12" ht="39" customHeight="1" x14ac:dyDescent="0.2">
      <c r="B14" s="3"/>
      <c r="C14" s="14"/>
      <c r="D14" s="15" t="s">
        <v>85</v>
      </c>
      <c r="E14" s="150" t="s">
        <v>88</v>
      </c>
      <c r="F14" s="15"/>
      <c r="G14" s="151" t="s">
        <v>90</v>
      </c>
      <c r="H14" s="15" t="s">
        <v>92</v>
      </c>
      <c r="I14" s="16">
        <v>2285.75</v>
      </c>
      <c r="J14" s="153">
        <v>10410.68</v>
      </c>
      <c r="K14" s="19">
        <f>+I14*J14</f>
        <v>23796211.810000002</v>
      </c>
      <c r="L14" s="4"/>
    </row>
    <row r="15" spans="2:12" ht="44.45" customHeight="1" x14ac:dyDescent="0.2">
      <c r="B15" s="3"/>
      <c r="C15" s="14"/>
      <c r="D15" s="15" t="s">
        <v>86</v>
      </c>
      <c r="E15" s="150" t="s">
        <v>88</v>
      </c>
      <c r="F15" s="15"/>
      <c r="G15" s="152" t="s">
        <v>91</v>
      </c>
      <c r="H15" s="15" t="s">
        <v>92</v>
      </c>
      <c r="I15" s="16">
        <v>2285.75</v>
      </c>
      <c r="J15" s="154">
        <v>121487.02</v>
      </c>
      <c r="K15" s="19">
        <f t="shared" ref="K15:K16" si="0">+I15*J15</f>
        <v>277688955.96500003</v>
      </c>
      <c r="L15" s="4"/>
    </row>
    <row r="16" spans="2:12" ht="30" customHeight="1" x14ac:dyDescent="0.2">
      <c r="B16" s="3"/>
      <c r="C16" s="14"/>
      <c r="D16" s="20" t="s">
        <v>87</v>
      </c>
      <c r="E16" s="20"/>
      <c r="F16" s="20" t="s">
        <v>89</v>
      </c>
      <c r="G16" s="152" t="s">
        <v>112</v>
      </c>
      <c r="H16" s="20" t="s">
        <v>92</v>
      </c>
      <c r="I16" s="16">
        <v>2285.75</v>
      </c>
      <c r="J16" s="154">
        <v>15000</v>
      </c>
      <c r="K16" s="19">
        <f t="shared" si="0"/>
        <v>34286250</v>
      </c>
      <c r="L16" s="4"/>
    </row>
    <row r="17" spans="2:12" ht="30" customHeight="1" thickBot="1" x14ac:dyDescent="0.25">
      <c r="B17" s="3"/>
      <c r="C17" s="17" t="s">
        <v>16</v>
      </c>
      <c r="D17" s="21"/>
      <c r="E17" s="22"/>
      <c r="F17" s="21"/>
      <c r="G17" s="21"/>
      <c r="H17" s="21"/>
      <c r="I17" s="16"/>
      <c r="J17" s="21"/>
      <c r="K17" s="18">
        <f>+K14+K15+K16</f>
        <v>335771417.77500004</v>
      </c>
      <c r="L17" s="4"/>
    </row>
    <row r="18" spans="2:12" s="23" customFormat="1" ht="30" customHeight="1" thickBot="1" x14ac:dyDescent="0.25">
      <c r="B18" s="24"/>
      <c r="C18" s="181" t="s">
        <v>17</v>
      </c>
      <c r="D18" s="182"/>
      <c r="E18" s="182"/>
      <c r="F18" s="182"/>
      <c r="G18" s="182"/>
      <c r="H18" s="182"/>
      <c r="I18" s="182"/>
      <c r="J18" s="183"/>
      <c r="K18" s="25">
        <f>+K17</f>
        <v>335771417.77500004</v>
      </c>
      <c r="L18" s="26"/>
    </row>
    <row r="19" spans="2:12" s="23" customFormat="1" ht="15" thickBot="1" x14ac:dyDescent="0.25">
      <c r="B19" s="24"/>
      <c r="C19" s="27"/>
      <c r="D19" s="27"/>
      <c r="E19" s="27"/>
      <c r="F19" s="27"/>
      <c r="G19" s="27"/>
      <c r="H19" s="27"/>
      <c r="I19" s="27"/>
      <c r="J19" s="27"/>
      <c r="K19" s="28"/>
      <c r="L19" s="26"/>
    </row>
    <row r="20" spans="2:12" s="23" customFormat="1" ht="30" customHeight="1" x14ac:dyDescent="0.2">
      <c r="B20" s="24"/>
      <c r="C20" s="29"/>
      <c r="D20" s="30"/>
      <c r="E20" s="29"/>
      <c r="F20" s="29"/>
      <c r="G20" s="187"/>
      <c r="H20" s="188"/>
      <c r="I20" s="189"/>
      <c r="J20" s="31"/>
      <c r="K20" s="32"/>
      <c r="L20" s="26"/>
    </row>
    <row r="21" spans="2:12" s="23" customFormat="1" ht="30" customHeight="1" x14ac:dyDescent="0.2">
      <c r="B21" s="24"/>
      <c r="C21" s="29"/>
      <c r="D21" s="30"/>
      <c r="E21" s="29"/>
      <c r="F21" s="29"/>
      <c r="G21" s="33"/>
      <c r="H21" s="34"/>
      <c r="I21" s="35"/>
      <c r="J21" s="36"/>
      <c r="K21" s="37"/>
      <c r="L21" s="26"/>
    </row>
    <row r="22" spans="2:12" s="23" customFormat="1" ht="30" customHeight="1" x14ac:dyDescent="0.2">
      <c r="B22" s="24"/>
      <c r="C22" s="29"/>
      <c r="D22" s="38"/>
      <c r="E22" s="38"/>
      <c r="F22" s="38"/>
      <c r="G22" s="33"/>
      <c r="H22" s="39"/>
      <c r="I22" s="40"/>
      <c r="J22" s="41"/>
      <c r="K22" s="37"/>
      <c r="L22" s="26"/>
    </row>
    <row r="23" spans="2:12" s="23" customFormat="1" ht="30" customHeight="1" x14ac:dyDescent="0.2">
      <c r="B23" s="24"/>
      <c r="C23" s="29"/>
      <c r="D23" s="38"/>
      <c r="E23" s="38"/>
      <c r="F23" s="38"/>
      <c r="G23" s="42" t="s">
        <v>18</v>
      </c>
      <c r="H23" s="39"/>
      <c r="I23" s="40"/>
      <c r="J23" s="41"/>
      <c r="K23" s="43">
        <f>+K18*20%+K18</f>
        <v>402925701.33000004</v>
      </c>
      <c r="L23" s="26"/>
    </row>
    <row r="24" spans="2:12" s="23" customFormat="1" ht="30" customHeight="1" x14ac:dyDescent="0.2">
      <c r="B24" s="24"/>
      <c r="C24" s="29"/>
      <c r="D24" s="30"/>
      <c r="E24" s="29"/>
      <c r="F24" s="29"/>
      <c r="G24" s="33"/>
      <c r="H24" s="33"/>
      <c r="I24" s="33"/>
      <c r="J24" s="33"/>
      <c r="K24" s="37"/>
      <c r="L24" s="26"/>
    </row>
    <row r="25" spans="2:12" s="23" customFormat="1" ht="30" customHeight="1" x14ac:dyDescent="0.2">
      <c r="B25" s="24"/>
      <c r="C25" s="29"/>
      <c r="D25" s="30"/>
      <c r="E25" s="29"/>
      <c r="F25" s="29"/>
      <c r="G25" s="44"/>
      <c r="H25" s="39"/>
      <c r="I25" s="40"/>
      <c r="J25" s="45"/>
      <c r="K25" s="37"/>
      <c r="L25" s="26"/>
    </row>
    <row r="26" spans="2:12" s="23" customFormat="1" ht="30" customHeight="1" thickBot="1" x14ac:dyDescent="0.25">
      <c r="B26" s="24"/>
      <c r="C26" s="29"/>
      <c r="D26" s="30"/>
      <c r="E26" s="29"/>
      <c r="F26" s="46"/>
      <c r="G26" s="44"/>
      <c r="H26" s="39"/>
      <c r="I26" s="40"/>
      <c r="J26" s="45"/>
      <c r="K26" s="43"/>
      <c r="L26" s="26"/>
    </row>
    <row r="27" spans="2:12" s="23" customFormat="1" ht="30" customHeight="1" thickBot="1" x14ac:dyDescent="0.25">
      <c r="B27" s="24"/>
      <c r="C27" s="29"/>
      <c r="D27" s="30"/>
      <c r="E27" s="29"/>
      <c r="F27" s="29"/>
      <c r="G27" s="47" t="s">
        <v>19</v>
      </c>
      <c r="H27" s="48"/>
      <c r="I27" s="49"/>
      <c r="J27" s="50"/>
      <c r="K27" s="25">
        <v>402925701.32500005</v>
      </c>
      <c r="L27" s="26"/>
    </row>
    <row r="28" spans="2:12" s="23" customFormat="1" ht="15" thickBot="1" x14ac:dyDescent="0.25">
      <c r="B28" s="24"/>
      <c r="C28" s="29"/>
      <c r="D28" s="30"/>
      <c r="E28" s="30"/>
      <c r="F28" s="30"/>
      <c r="G28" s="29"/>
      <c r="H28" s="29"/>
      <c r="I28" s="51"/>
      <c r="J28" s="52"/>
      <c r="K28" s="53"/>
      <c r="L28" s="26"/>
    </row>
    <row r="29" spans="2:12" s="23" customFormat="1" x14ac:dyDescent="0.2">
      <c r="B29" s="24"/>
      <c r="C29" s="54"/>
      <c r="D29" s="185"/>
      <c r="E29" s="185"/>
      <c r="F29" s="185"/>
      <c r="G29" s="185"/>
      <c r="H29" s="185"/>
      <c r="I29" s="185"/>
      <c r="J29" s="185"/>
      <c r="K29" s="186"/>
      <c r="L29" s="55"/>
    </row>
    <row r="30" spans="2:12" s="23" customFormat="1" ht="46.5" customHeight="1" x14ac:dyDescent="0.2">
      <c r="B30" s="24"/>
      <c r="C30" s="163" t="s">
        <v>20</v>
      </c>
      <c r="D30" s="164"/>
      <c r="E30" s="164"/>
      <c r="F30" s="164"/>
      <c r="G30" s="164"/>
      <c r="H30" s="184" t="s">
        <v>9</v>
      </c>
      <c r="I30" s="184"/>
      <c r="J30" s="184"/>
      <c r="K30" s="56" t="s">
        <v>21</v>
      </c>
      <c r="L30" s="57"/>
    </row>
    <row r="31" spans="2:12" s="23" customFormat="1" ht="32.25" customHeight="1" x14ac:dyDescent="0.2">
      <c r="B31" s="24"/>
      <c r="C31" s="163" t="s">
        <v>22</v>
      </c>
      <c r="D31" s="164"/>
      <c r="E31" s="164"/>
      <c r="F31" s="164"/>
      <c r="G31" s="164"/>
      <c r="H31" s="168" t="s">
        <v>23</v>
      </c>
      <c r="I31" s="168"/>
      <c r="J31" s="58" t="s">
        <v>24</v>
      </c>
      <c r="K31" s="59">
        <v>0.1</v>
      </c>
      <c r="L31" s="57"/>
    </row>
    <row r="32" spans="2:12" s="23" customFormat="1" ht="30" customHeight="1" x14ac:dyDescent="0.2">
      <c r="B32" s="24"/>
      <c r="C32" s="163" t="s">
        <v>25</v>
      </c>
      <c r="D32" s="164"/>
      <c r="E32" s="164"/>
      <c r="F32" s="164"/>
      <c r="G32" s="164"/>
      <c r="H32" s="165" t="s">
        <v>26</v>
      </c>
      <c r="I32" s="166"/>
      <c r="J32" s="58" t="s">
        <v>27</v>
      </c>
      <c r="K32" s="59">
        <v>7.0000000000000007E-2</v>
      </c>
      <c r="L32" s="57"/>
    </row>
    <row r="33" spans="2:12" s="23" customFormat="1" ht="58.5" customHeight="1" x14ac:dyDescent="0.2">
      <c r="B33" s="24"/>
      <c r="C33" s="169"/>
      <c r="D33" s="170"/>
      <c r="E33" s="170"/>
      <c r="F33" s="170"/>
      <c r="G33" s="171"/>
      <c r="H33" s="167" t="s">
        <v>28</v>
      </c>
      <c r="I33" s="168"/>
      <c r="J33" s="58" t="s">
        <v>29</v>
      </c>
      <c r="K33" s="59">
        <v>0.03</v>
      </c>
      <c r="L33" s="26"/>
    </row>
    <row r="34" spans="2:12" ht="39" customHeight="1" x14ac:dyDescent="0.2">
      <c r="B34" s="3"/>
      <c r="C34" s="172"/>
      <c r="D34" s="173"/>
      <c r="E34" s="173"/>
      <c r="F34" s="173"/>
      <c r="G34" s="174"/>
      <c r="H34" s="168" t="s">
        <v>30</v>
      </c>
      <c r="I34" s="168"/>
      <c r="J34" s="58" t="s">
        <v>31</v>
      </c>
      <c r="K34" s="59">
        <v>0.2</v>
      </c>
      <c r="L34" s="4"/>
    </row>
    <row r="35" spans="2:12" ht="47.25" customHeight="1" thickBot="1" x14ac:dyDescent="0.25">
      <c r="B35" s="3"/>
      <c r="C35" s="175"/>
      <c r="D35" s="176"/>
      <c r="E35" s="176"/>
      <c r="F35" s="176"/>
      <c r="G35" s="177"/>
      <c r="H35" s="161"/>
      <c r="I35" s="161"/>
      <c r="J35" s="161"/>
      <c r="K35" s="162"/>
      <c r="L35" s="4"/>
    </row>
    <row r="36" spans="2:12" ht="15" thickBot="1" x14ac:dyDescent="0.25">
      <c r="B36" s="60"/>
      <c r="C36" s="61"/>
      <c r="D36" s="61"/>
      <c r="E36" s="62"/>
      <c r="F36" s="61"/>
      <c r="G36" s="63"/>
      <c r="H36" s="61"/>
      <c r="I36" s="61"/>
      <c r="J36" s="61"/>
      <c r="K36" s="61"/>
      <c r="L36" s="64"/>
    </row>
    <row r="37" spans="2:12" ht="15" thickTop="1" x14ac:dyDescent="0.2"/>
  </sheetData>
  <mergeCells count="29">
    <mergeCell ref="C7:K8"/>
    <mergeCell ref="C9:K9"/>
    <mergeCell ref="B1:G1"/>
    <mergeCell ref="B2:E2"/>
    <mergeCell ref="B4:L4"/>
    <mergeCell ref="C5:K5"/>
    <mergeCell ref="C6:K6"/>
    <mergeCell ref="C31:G31"/>
    <mergeCell ref="C10:K10"/>
    <mergeCell ref="C18:J18"/>
    <mergeCell ref="C30:G30"/>
    <mergeCell ref="H30:J30"/>
    <mergeCell ref="H31:I31"/>
    <mergeCell ref="D29:K29"/>
    <mergeCell ref="G20:I20"/>
    <mergeCell ref="I11:I12"/>
    <mergeCell ref="J11:J12"/>
    <mergeCell ref="K11:K12"/>
    <mergeCell ref="C11:C12"/>
    <mergeCell ref="D11:D12"/>
    <mergeCell ref="G11:G12"/>
    <mergeCell ref="H11:H12"/>
    <mergeCell ref="E11:F11"/>
    <mergeCell ref="H35:K35"/>
    <mergeCell ref="C32:G32"/>
    <mergeCell ref="H32:I32"/>
    <mergeCell ref="H33:I33"/>
    <mergeCell ref="H34:I34"/>
    <mergeCell ref="C33:G3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2A1ED-D0B6-49EE-8BFC-10A53D6CA345}">
  <dimension ref="B1:L37"/>
  <sheetViews>
    <sheetView showGridLines="0" tabSelected="1" view="pageBreakPreview" zoomScale="80" zoomScaleNormal="55" zoomScaleSheetLayoutView="80" zoomScalePageLayoutView="70" workbookViewId="0">
      <selection activeCell="H34" sqref="H34:I34"/>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9.28515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x14ac:dyDescent="0.2">
      <c r="B1" s="205" t="s">
        <v>0</v>
      </c>
      <c r="C1" s="205"/>
      <c r="D1" s="205"/>
      <c r="E1" s="205"/>
      <c r="F1" s="205"/>
      <c r="G1" s="205"/>
    </row>
    <row r="2" spans="2:12" x14ac:dyDescent="0.2">
      <c r="B2" s="205" t="s">
        <v>1</v>
      </c>
      <c r="C2" s="205"/>
      <c r="D2" s="205"/>
      <c r="E2" s="205"/>
    </row>
    <row r="3" spans="2:12" ht="15" thickBot="1" x14ac:dyDescent="0.25">
      <c r="B3" s="160"/>
      <c r="C3" s="7"/>
      <c r="D3" s="160"/>
      <c r="E3" s="7"/>
    </row>
    <row r="4" spans="2:12" ht="15.75" thickTop="1" thickBot="1" x14ac:dyDescent="0.25">
      <c r="B4" s="206"/>
      <c r="C4" s="207"/>
      <c r="D4" s="207"/>
      <c r="E4" s="207"/>
      <c r="F4" s="207"/>
      <c r="G4" s="207"/>
      <c r="H4" s="207"/>
      <c r="I4" s="207"/>
      <c r="J4" s="207"/>
      <c r="K4" s="207"/>
      <c r="L4" s="208"/>
    </row>
    <row r="5" spans="2:12" ht="31.5" customHeight="1" thickTop="1" x14ac:dyDescent="0.2">
      <c r="B5" s="3"/>
      <c r="C5" s="209" t="s">
        <v>2</v>
      </c>
      <c r="D5" s="210"/>
      <c r="E5" s="210"/>
      <c r="F5" s="210"/>
      <c r="G5" s="210"/>
      <c r="H5" s="210"/>
      <c r="I5" s="210"/>
      <c r="J5" s="210"/>
      <c r="K5" s="211"/>
      <c r="L5" s="4"/>
    </row>
    <row r="6" spans="2:12" x14ac:dyDescent="0.2">
      <c r="B6" s="8"/>
      <c r="C6" s="212" t="s">
        <v>3</v>
      </c>
      <c r="D6" s="212"/>
      <c r="E6" s="212"/>
      <c r="F6" s="212"/>
      <c r="G6" s="212"/>
      <c r="H6" s="212"/>
      <c r="I6" s="212"/>
      <c r="J6" s="212"/>
      <c r="K6" s="213"/>
      <c r="L6" s="4"/>
    </row>
    <row r="7" spans="2:12" s="2" customFormat="1" x14ac:dyDescent="0.2">
      <c r="B7" s="9"/>
      <c r="C7" s="199" t="s">
        <v>4</v>
      </c>
      <c r="D7" s="200"/>
      <c r="E7" s="200"/>
      <c r="F7" s="200"/>
      <c r="G7" s="200"/>
      <c r="H7" s="200"/>
      <c r="I7" s="200"/>
      <c r="J7" s="200"/>
      <c r="K7" s="201"/>
      <c r="L7" s="10"/>
    </row>
    <row r="8" spans="2:12" ht="46.5" customHeight="1" x14ac:dyDescent="0.2">
      <c r="B8" s="8"/>
      <c r="C8" s="199"/>
      <c r="D8" s="200"/>
      <c r="E8" s="200"/>
      <c r="F8" s="200"/>
      <c r="G8" s="200"/>
      <c r="H8" s="200"/>
      <c r="I8" s="200"/>
      <c r="J8" s="200"/>
      <c r="K8" s="201"/>
      <c r="L8" s="4"/>
    </row>
    <row r="9" spans="2:12" ht="69" customHeight="1" x14ac:dyDescent="0.2">
      <c r="B9" s="8"/>
      <c r="C9" s="202"/>
      <c r="D9" s="203"/>
      <c r="E9" s="203"/>
      <c r="F9" s="203"/>
      <c r="G9" s="203"/>
      <c r="H9" s="203"/>
      <c r="I9" s="203"/>
      <c r="J9" s="203"/>
      <c r="K9" s="204"/>
      <c r="L9" s="4"/>
    </row>
    <row r="10" spans="2:12" ht="30" customHeight="1" thickBot="1" x14ac:dyDescent="0.25">
      <c r="B10" s="3"/>
      <c r="C10" s="178"/>
      <c r="D10" s="179"/>
      <c r="E10" s="179"/>
      <c r="F10" s="179"/>
      <c r="G10" s="179"/>
      <c r="H10" s="179"/>
      <c r="I10" s="179"/>
      <c r="J10" s="179"/>
      <c r="K10" s="180"/>
      <c r="L10" s="4"/>
    </row>
    <row r="11" spans="2:12" ht="30" customHeight="1" x14ac:dyDescent="0.2">
      <c r="B11" s="3"/>
      <c r="C11" s="196" t="s">
        <v>6</v>
      </c>
      <c r="D11" s="190" t="s">
        <v>7</v>
      </c>
      <c r="E11" s="198" t="s">
        <v>8</v>
      </c>
      <c r="F11" s="198"/>
      <c r="G11" s="196" t="s">
        <v>9</v>
      </c>
      <c r="H11" s="190" t="s">
        <v>10</v>
      </c>
      <c r="I11" s="190" t="s">
        <v>11</v>
      </c>
      <c r="J11" s="192" t="s">
        <v>12</v>
      </c>
      <c r="K11" s="194" t="s">
        <v>13</v>
      </c>
      <c r="L11" s="4"/>
    </row>
    <row r="12" spans="2:12" ht="30" customHeight="1" thickBot="1" x14ac:dyDescent="0.25">
      <c r="B12" s="3"/>
      <c r="C12" s="197"/>
      <c r="D12" s="191"/>
      <c r="E12" s="11" t="s">
        <v>14</v>
      </c>
      <c r="F12" s="11" t="s">
        <v>15</v>
      </c>
      <c r="G12" s="197"/>
      <c r="H12" s="191"/>
      <c r="I12" s="191"/>
      <c r="J12" s="193"/>
      <c r="K12" s="195"/>
      <c r="L12" s="4"/>
    </row>
    <row r="13" spans="2:12" ht="30" customHeight="1" thickBot="1" x14ac:dyDescent="0.25">
      <c r="B13" s="3"/>
      <c r="C13" s="149">
        <v>1</v>
      </c>
      <c r="D13" s="12" t="s">
        <v>84</v>
      </c>
      <c r="E13" s="12"/>
      <c r="F13" s="12"/>
      <c r="G13" s="12"/>
      <c r="H13" s="12"/>
      <c r="I13" s="12"/>
      <c r="J13" s="12"/>
      <c r="K13" s="13"/>
      <c r="L13" s="4"/>
    </row>
    <row r="14" spans="2:12" ht="39" customHeight="1" x14ac:dyDescent="0.2">
      <c r="B14" s="3"/>
      <c r="C14" s="14"/>
      <c r="D14" s="15" t="s">
        <v>85</v>
      </c>
      <c r="E14" s="150" t="s">
        <v>88</v>
      </c>
      <c r="F14" s="15"/>
      <c r="G14" s="151" t="s">
        <v>90</v>
      </c>
      <c r="H14" s="15" t="s">
        <v>92</v>
      </c>
      <c r="I14" s="16">
        <v>2285.75</v>
      </c>
      <c r="J14" s="153"/>
      <c r="K14" s="19"/>
      <c r="L14" s="4"/>
    </row>
    <row r="15" spans="2:12" ht="44.45" customHeight="1" x14ac:dyDescent="0.2">
      <c r="B15" s="3"/>
      <c r="C15" s="14"/>
      <c r="D15" s="15" t="s">
        <v>86</v>
      </c>
      <c r="E15" s="150" t="s">
        <v>88</v>
      </c>
      <c r="F15" s="15"/>
      <c r="G15" s="152" t="s">
        <v>91</v>
      </c>
      <c r="H15" s="15" t="s">
        <v>92</v>
      </c>
      <c r="I15" s="16">
        <v>2285.75</v>
      </c>
      <c r="J15" s="154"/>
      <c r="K15" s="19"/>
      <c r="L15" s="4"/>
    </row>
    <row r="16" spans="2:12" ht="30" customHeight="1" x14ac:dyDescent="0.2">
      <c r="B16" s="3"/>
      <c r="C16" s="14"/>
      <c r="D16" s="20" t="s">
        <v>87</v>
      </c>
      <c r="E16" s="20"/>
      <c r="F16" s="20" t="s">
        <v>89</v>
      </c>
      <c r="G16" s="152" t="s">
        <v>112</v>
      </c>
      <c r="H16" s="20" t="s">
        <v>92</v>
      </c>
      <c r="I16" s="16">
        <v>2285.75</v>
      </c>
      <c r="J16" s="154"/>
      <c r="K16" s="19"/>
      <c r="L16" s="4"/>
    </row>
    <row r="17" spans="2:12" ht="30" customHeight="1" thickBot="1" x14ac:dyDescent="0.25">
      <c r="B17" s="3"/>
      <c r="C17" s="17" t="s">
        <v>16</v>
      </c>
      <c r="D17" s="21"/>
      <c r="E17" s="22"/>
      <c r="F17" s="21"/>
      <c r="G17" s="21"/>
      <c r="H17" s="21"/>
      <c r="I17" s="16"/>
      <c r="J17" s="21"/>
      <c r="K17" s="18"/>
      <c r="L17" s="4"/>
    </row>
    <row r="18" spans="2:12" s="23" customFormat="1" ht="30" customHeight="1" thickBot="1" x14ac:dyDescent="0.25">
      <c r="B18" s="24"/>
      <c r="C18" s="181" t="s">
        <v>17</v>
      </c>
      <c r="D18" s="182"/>
      <c r="E18" s="182"/>
      <c r="F18" s="182"/>
      <c r="G18" s="182"/>
      <c r="H18" s="182"/>
      <c r="I18" s="182"/>
      <c r="J18" s="183"/>
      <c r="K18" s="25">
        <f>+K17</f>
        <v>0</v>
      </c>
      <c r="L18" s="26"/>
    </row>
    <row r="19" spans="2:12" s="23" customFormat="1" ht="15" thickBot="1" x14ac:dyDescent="0.25">
      <c r="B19" s="24"/>
      <c r="C19" s="27"/>
      <c r="D19" s="27"/>
      <c r="E19" s="27"/>
      <c r="F19" s="27"/>
      <c r="G19" s="27"/>
      <c r="H19" s="27"/>
      <c r="I19" s="27"/>
      <c r="J19" s="27"/>
      <c r="K19" s="28"/>
      <c r="L19" s="26"/>
    </row>
    <row r="20" spans="2:12" s="23" customFormat="1" ht="30" customHeight="1" x14ac:dyDescent="0.2">
      <c r="B20" s="24"/>
      <c r="C20" s="29"/>
      <c r="D20" s="30"/>
      <c r="E20" s="29"/>
      <c r="F20" s="29"/>
      <c r="G20" s="187"/>
      <c r="H20" s="188"/>
      <c r="I20" s="189"/>
      <c r="J20" s="31"/>
      <c r="K20" s="32"/>
      <c r="L20" s="26"/>
    </row>
    <row r="21" spans="2:12" s="23" customFormat="1" ht="30" customHeight="1" x14ac:dyDescent="0.2">
      <c r="B21" s="24"/>
      <c r="C21" s="29"/>
      <c r="D21" s="30"/>
      <c r="E21" s="29"/>
      <c r="F21" s="29"/>
      <c r="G21" s="33"/>
      <c r="H21" s="34"/>
      <c r="I21" s="35"/>
      <c r="J21" s="36"/>
      <c r="K21" s="37"/>
      <c r="L21" s="26"/>
    </row>
    <row r="22" spans="2:12" s="23" customFormat="1" ht="30" customHeight="1" x14ac:dyDescent="0.2">
      <c r="B22" s="24"/>
      <c r="C22" s="29"/>
      <c r="D22" s="38"/>
      <c r="E22" s="38"/>
      <c r="F22" s="38"/>
      <c r="G22" s="33"/>
      <c r="H22" s="39"/>
      <c r="I22" s="40"/>
      <c r="J22" s="41"/>
      <c r="K22" s="37"/>
      <c r="L22" s="26"/>
    </row>
    <row r="23" spans="2:12" s="23" customFormat="1" ht="30" customHeight="1" x14ac:dyDescent="0.2">
      <c r="B23" s="24"/>
      <c r="C23" s="29"/>
      <c r="D23" s="38"/>
      <c r="E23" s="38"/>
      <c r="F23" s="38"/>
      <c r="G23" s="42" t="s">
        <v>18</v>
      </c>
      <c r="H23" s="39"/>
      <c r="I23" s="40"/>
      <c r="J23" s="41"/>
      <c r="K23" s="43">
        <f>+K18*20%+K18</f>
        <v>0</v>
      </c>
      <c r="L23" s="26"/>
    </row>
    <row r="24" spans="2:12" s="23" customFormat="1" ht="30" customHeight="1" x14ac:dyDescent="0.2">
      <c r="B24" s="24"/>
      <c r="C24" s="29"/>
      <c r="D24" s="30"/>
      <c r="E24" s="29"/>
      <c r="F24" s="29"/>
      <c r="G24" s="33"/>
      <c r="H24" s="33"/>
      <c r="I24" s="33"/>
      <c r="J24" s="33"/>
      <c r="K24" s="37"/>
      <c r="L24" s="26"/>
    </row>
    <row r="25" spans="2:12" s="23" customFormat="1" ht="30" customHeight="1" x14ac:dyDescent="0.2">
      <c r="B25" s="24"/>
      <c r="C25" s="29"/>
      <c r="D25" s="30"/>
      <c r="E25" s="29"/>
      <c r="F25" s="29"/>
      <c r="G25" s="44"/>
      <c r="H25" s="39"/>
      <c r="I25" s="40"/>
      <c r="J25" s="45"/>
      <c r="K25" s="37"/>
      <c r="L25" s="26"/>
    </row>
    <row r="26" spans="2:12" s="23" customFormat="1" ht="30" customHeight="1" thickBot="1" x14ac:dyDescent="0.25">
      <c r="B26" s="24"/>
      <c r="C26" s="29"/>
      <c r="D26" s="30"/>
      <c r="E26" s="29"/>
      <c r="F26" s="46"/>
      <c r="G26" s="44"/>
      <c r="H26" s="39"/>
      <c r="I26" s="40"/>
      <c r="J26" s="45"/>
      <c r="K26" s="43"/>
      <c r="L26" s="26"/>
    </row>
    <row r="27" spans="2:12" s="23" customFormat="1" ht="30" customHeight="1" thickBot="1" x14ac:dyDescent="0.25">
      <c r="B27" s="24"/>
      <c r="C27" s="29"/>
      <c r="D27" s="30"/>
      <c r="E27" s="29"/>
      <c r="F27" s="29"/>
      <c r="G27" s="47" t="s">
        <v>19</v>
      </c>
      <c r="H27" s="48"/>
      <c r="I27" s="49"/>
      <c r="J27" s="50"/>
      <c r="K27" s="25"/>
      <c r="L27" s="26"/>
    </row>
    <row r="28" spans="2:12" s="23" customFormat="1" ht="15" thickBot="1" x14ac:dyDescent="0.25">
      <c r="B28" s="24"/>
      <c r="C28" s="29"/>
      <c r="D28" s="30"/>
      <c r="E28" s="30"/>
      <c r="F28" s="30"/>
      <c r="G28" s="29"/>
      <c r="H28" s="29"/>
      <c r="I28" s="51"/>
      <c r="J28" s="52"/>
      <c r="K28" s="53"/>
      <c r="L28" s="26"/>
    </row>
    <row r="29" spans="2:12" s="23" customFormat="1" x14ac:dyDescent="0.2">
      <c r="B29" s="24"/>
      <c r="C29" s="54"/>
      <c r="D29" s="185"/>
      <c r="E29" s="185"/>
      <c r="F29" s="185"/>
      <c r="G29" s="185"/>
      <c r="H29" s="185"/>
      <c r="I29" s="185"/>
      <c r="J29" s="185"/>
      <c r="K29" s="186"/>
      <c r="L29" s="55"/>
    </row>
    <row r="30" spans="2:12" s="23" customFormat="1" ht="46.5" customHeight="1" x14ac:dyDescent="0.2">
      <c r="B30" s="24"/>
      <c r="C30" s="163" t="s">
        <v>20</v>
      </c>
      <c r="D30" s="164"/>
      <c r="E30" s="164"/>
      <c r="F30" s="164"/>
      <c r="G30" s="164"/>
      <c r="H30" s="184" t="s">
        <v>9</v>
      </c>
      <c r="I30" s="184"/>
      <c r="J30" s="184"/>
      <c r="K30" s="56" t="s">
        <v>21</v>
      </c>
      <c r="L30" s="57"/>
    </row>
    <row r="31" spans="2:12" s="23" customFormat="1" ht="79.5" customHeight="1" x14ac:dyDescent="0.2">
      <c r="B31" s="24"/>
      <c r="C31" s="163" t="s">
        <v>22</v>
      </c>
      <c r="D31" s="164"/>
      <c r="E31" s="164"/>
      <c r="F31" s="164"/>
      <c r="G31" s="164"/>
      <c r="H31" s="168" t="s">
        <v>23</v>
      </c>
      <c r="I31" s="168"/>
      <c r="J31" s="58" t="s">
        <v>24</v>
      </c>
      <c r="K31" s="59">
        <v>0.1</v>
      </c>
      <c r="L31" s="57"/>
    </row>
    <row r="32" spans="2:12" s="23" customFormat="1" ht="30" customHeight="1" x14ac:dyDescent="0.2">
      <c r="B32" s="24"/>
      <c r="C32" s="163" t="s">
        <v>25</v>
      </c>
      <c r="D32" s="164"/>
      <c r="E32" s="164"/>
      <c r="F32" s="164"/>
      <c r="G32" s="164"/>
      <c r="H32" s="165" t="s">
        <v>26</v>
      </c>
      <c r="I32" s="166"/>
      <c r="J32" s="58" t="s">
        <v>27</v>
      </c>
      <c r="K32" s="59">
        <v>7.0000000000000007E-2</v>
      </c>
      <c r="L32" s="57"/>
    </row>
    <row r="33" spans="2:12" s="23" customFormat="1" ht="58.5" customHeight="1" x14ac:dyDescent="0.2">
      <c r="B33" s="24"/>
      <c r="C33" s="169" t="s">
        <v>115</v>
      </c>
      <c r="D33" s="170"/>
      <c r="E33" s="170"/>
      <c r="F33" s="170"/>
      <c r="G33" s="171"/>
      <c r="H33" s="167" t="s">
        <v>28</v>
      </c>
      <c r="I33" s="168"/>
      <c r="J33" s="58" t="s">
        <v>29</v>
      </c>
      <c r="K33" s="59">
        <v>0.03</v>
      </c>
      <c r="L33" s="26"/>
    </row>
    <row r="34" spans="2:12" ht="39" customHeight="1" x14ac:dyDescent="0.2">
      <c r="B34" s="3"/>
      <c r="C34" s="172"/>
      <c r="D34" s="173"/>
      <c r="E34" s="173"/>
      <c r="F34" s="173"/>
      <c r="G34" s="174"/>
      <c r="H34" s="168" t="s">
        <v>30</v>
      </c>
      <c r="I34" s="168"/>
      <c r="J34" s="58" t="s">
        <v>31</v>
      </c>
      <c r="K34" s="59">
        <v>0.2</v>
      </c>
      <c r="L34" s="4"/>
    </row>
    <row r="35" spans="2:12" ht="47.25" customHeight="1" thickBot="1" x14ac:dyDescent="0.25">
      <c r="B35" s="3"/>
      <c r="C35" s="175"/>
      <c r="D35" s="176"/>
      <c r="E35" s="176"/>
      <c r="F35" s="176"/>
      <c r="G35" s="177"/>
      <c r="H35" s="161"/>
      <c r="I35" s="161"/>
      <c r="J35" s="161"/>
      <c r="K35" s="162"/>
      <c r="L35" s="4"/>
    </row>
    <row r="36" spans="2:12" ht="15" thickBot="1" x14ac:dyDescent="0.25">
      <c r="B36" s="60"/>
      <c r="C36" s="61"/>
      <c r="D36" s="61"/>
      <c r="E36" s="62"/>
      <c r="F36" s="61"/>
      <c r="G36" s="63"/>
      <c r="H36" s="61"/>
      <c r="I36" s="61"/>
      <c r="J36" s="61"/>
      <c r="K36" s="61"/>
      <c r="L36" s="64"/>
    </row>
    <row r="37" spans="2:12" ht="15" thickTop="1" x14ac:dyDescent="0.2"/>
  </sheetData>
  <mergeCells count="29">
    <mergeCell ref="C32:G32"/>
    <mergeCell ref="H32:I32"/>
    <mergeCell ref="C33:G35"/>
    <mergeCell ref="H33:I33"/>
    <mergeCell ref="H34:I34"/>
    <mergeCell ref="H35:K35"/>
    <mergeCell ref="C18:J18"/>
    <mergeCell ref="G20:I20"/>
    <mergeCell ref="D29:K29"/>
    <mergeCell ref="C30:G30"/>
    <mergeCell ref="H30:J30"/>
    <mergeCell ref="C31:G31"/>
    <mergeCell ref="H31:I31"/>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rowBreaks count="1" manualBreakCount="1">
    <brk id="3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6"/>
  <sheetViews>
    <sheetView showGridLines="0" view="pageBreakPreview" topLeftCell="A19" zoomScale="70" zoomScaleNormal="80" zoomScaleSheetLayoutView="70" zoomScalePageLayoutView="85" workbookViewId="0">
      <selection activeCell="S85" sqref="S85"/>
    </sheetView>
  </sheetViews>
  <sheetFormatPr baseColWidth="10" defaultColWidth="11.42578125" defaultRowHeight="14.25" x14ac:dyDescent="0.2"/>
  <cols>
    <col min="1" max="2" width="3.140625" style="65" customWidth="1"/>
    <col min="3" max="3" width="14.7109375" style="65" customWidth="1"/>
    <col min="4" max="4" width="13" style="65" customWidth="1"/>
    <col min="5" max="9" width="11.42578125" style="65"/>
    <col min="10" max="10" width="13.5703125" style="65" bestFit="1" customWidth="1"/>
    <col min="11" max="11" width="16.140625" style="65" customWidth="1"/>
    <col min="12" max="12" width="16.7109375" style="65" customWidth="1"/>
    <col min="13" max="14" width="11.42578125" style="65"/>
    <col min="15" max="15" width="18.7109375" style="65" customWidth="1"/>
    <col min="16" max="17" width="3.140625" style="65" customWidth="1"/>
    <col min="18" max="16384" width="11.42578125" style="65"/>
  </cols>
  <sheetData>
    <row r="1" spans="2:16" x14ac:dyDescent="0.2">
      <c r="B1" s="205" t="s">
        <v>32</v>
      </c>
      <c r="C1" s="205"/>
      <c r="D1" s="205"/>
      <c r="E1" s="205"/>
      <c r="F1" s="205"/>
      <c r="G1" s="205"/>
      <c r="H1" s="205"/>
      <c r="I1" s="205"/>
      <c r="J1" s="205"/>
      <c r="K1" s="205"/>
      <c r="L1" s="205"/>
    </row>
    <row r="2" spans="2:16" x14ac:dyDescent="0.2">
      <c r="B2" s="205" t="s">
        <v>1</v>
      </c>
      <c r="C2" s="205"/>
      <c r="D2" s="205"/>
      <c r="E2" s="205"/>
    </row>
    <row r="3" spans="2:16" ht="15" thickBot="1" x14ac:dyDescent="0.25"/>
    <row r="4" spans="2:16" ht="25.5" customHeight="1" thickTop="1" x14ac:dyDescent="0.2">
      <c r="B4" s="318"/>
      <c r="C4" s="319"/>
      <c r="D4" s="319"/>
      <c r="E4" s="319"/>
      <c r="F4" s="319"/>
      <c r="G4" s="319"/>
      <c r="H4" s="319"/>
      <c r="I4" s="319"/>
      <c r="J4" s="319"/>
      <c r="K4" s="319"/>
      <c r="L4" s="319"/>
      <c r="M4" s="319"/>
      <c r="N4" s="319"/>
      <c r="O4" s="319"/>
      <c r="P4" s="320"/>
    </row>
    <row r="5" spans="2:16" ht="36.75" customHeight="1" x14ac:dyDescent="0.2">
      <c r="B5" s="67"/>
      <c r="C5" s="214" t="s">
        <v>33</v>
      </c>
      <c r="D5" s="214"/>
      <c r="E5" s="214"/>
      <c r="F5" s="214"/>
      <c r="G5" s="214"/>
      <c r="H5" s="214"/>
      <c r="I5" s="214"/>
      <c r="J5" s="214"/>
      <c r="K5" s="214"/>
      <c r="L5" s="214"/>
      <c r="M5" s="214"/>
      <c r="N5" s="214"/>
      <c r="O5" s="214"/>
      <c r="P5" s="66"/>
    </row>
    <row r="6" spans="2:16" ht="15" thickBot="1" x14ac:dyDescent="0.25">
      <c r="B6" s="67"/>
      <c r="P6" s="66"/>
    </row>
    <row r="7" spans="2:16" x14ac:dyDescent="0.2">
      <c r="B7" s="67"/>
      <c r="C7" s="223"/>
      <c r="D7" s="225"/>
      <c r="E7" s="226"/>
      <c r="F7" s="226"/>
      <c r="G7" s="226"/>
      <c r="H7" s="226"/>
      <c r="I7" s="226"/>
      <c r="J7" s="226"/>
      <c r="K7" s="227"/>
      <c r="L7" s="246"/>
      <c r="M7" s="247"/>
      <c r="N7" s="247"/>
      <c r="O7" s="248"/>
      <c r="P7" s="66"/>
    </row>
    <row r="8" spans="2:16" ht="25.9" customHeight="1" x14ac:dyDescent="0.2">
      <c r="B8" s="67"/>
      <c r="C8" s="224"/>
      <c r="D8" s="228" t="s">
        <v>93</v>
      </c>
      <c r="E8" s="229"/>
      <c r="F8" s="229"/>
      <c r="G8" s="229"/>
      <c r="H8" s="229"/>
      <c r="I8" s="229"/>
      <c r="J8" s="229"/>
      <c r="K8" s="230"/>
      <c r="L8" s="249"/>
      <c r="M8" s="250"/>
      <c r="N8" s="250"/>
      <c r="O8" s="251"/>
      <c r="P8" s="66"/>
    </row>
    <row r="9" spans="2:16" x14ac:dyDescent="0.2">
      <c r="B9" s="67"/>
      <c r="C9" s="224"/>
      <c r="D9" s="217"/>
      <c r="E9" s="218"/>
      <c r="F9" s="218"/>
      <c r="G9" s="218"/>
      <c r="H9" s="218"/>
      <c r="I9" s="218"/>
      <c r="J9" s="218"/>
      <c r="K9" s="219"/>
      <c r="L9" s="215" t="s">
        <v>34</v>
      </c>
      <c r="M9" s="252" t="s">
        <v>95</v>
      </c>
      <c r="N9" s="253"/>
      <c r="O9" s="254"/>
      <c r="P9" s="66"/>
    </row>
    <row r="10" spans="2:16" x14ac:dyDescent="0.2">
      <c r="B10" s="67"/>
      <c r="C10" s="224"/>
      <c r="D10" s="217" t="s">
        <v>94</v>
      </c>
      <c r="E10" s="218"/>
      <c r="F10" s="218"/>
      <c r="G10" s="218"/>
      <c r="H10" s="218"/>
      <c r="I10" s="218"/>
      <c r="J10" s="218"/>
      <c r="K10" s="219"/>
      <c r="L10" s="231"/>
      <c r="M10" s="255"/>
      <c r="N10" s="256"/>
      <c r="O10" s="257"/>
      <c r="P10" s="66"/>
    </row>
    <row r="11" spans="2:16" ht="12.75" customHeight="1" x14ac:dyDescent="0.2">
      <c r="B11" s="67"/>
      <c r="C11" s="224"/>
      <c r="D11" s="220"/>
      <c r="E11" s="221"/>
      <c r="F11" s="221"/>
      <c r="G11" s="221"/>
      <c r="H11" s="221"/>
      <c r="I11" s="221"/>
      <c r="J11" s="221"/>
      <c r="K11" s="222"/>
      <c r="L11" s="215" t="s">
        <v>35</v>
      </c>
      <c r="M11" s="215">
        <v>1</v>
      </c>
      <c r="N11" s="215" t="s">
        <v>36</v>
      </c>
      <c r="O11" s="244">
        <v>1</v>
      </c>
      <c r="P11" s="66"/>
    </row>
    <row r="12" spans="2:16" x14ac:dyDescent="0.2">
      <c r="B12" s="67"/>
      <c r="C12" s="224"/>
      <c r="D12" s="220"/>
      <c r="E12" s="221"/>
      <c r="F12" s="221"/>
      <c r="G12" s="221"/>
      <c r="H12" s="221"/>
      <c r="I12" s="221"/>
      <c r="J12" s="221"/>
      <c r="K12" s="222"/>
      <c r="L12" s="216"/>
      <c r="M12" s="216"/>
      <c r="N12" s="216"/>
      <c r="O12" s="245"/>
      <c r="P12" s="66"/>
    </row>
    <row r="13" spans="2:16" x14ac:dyDescent="0.2">
      <c r="B13" s="67"/>
      <c r="C13" s="224"/>
      <c r="D13" s="217" t="s">
        <v>37</v>
      </c>
      <c r="E13" s="218"/>
      <c r="F13" s="218"/>
      <c r="G13" s="218"/>
      <c r="H13" s="218"/>
      <c r="I13" s="218"/>
      <c r="J13" s="218"/>
      <c r="K13" s="219"/>
      <c r="L13" s="216"/>
      <c r="M13" s="216"/>
      <c r="N13" s="216"/>
      <c r="O13" s="245"/>
      <c r="P13" s="66"/>
    </row>
    <row r="14" spans="2:16" ht="15" thickBot="1" x14ac:dyDescent="0.25">
      <c r="B14" s="67"/>
      <c r="C14" s="70"/>
      <c r="D14" s="71"/>
      <c r="E14" s="71"/>
      <c r="F14" s="71"/>
      <c r="G14" s="71"/>
      <c r="H14" s="71"/>
      <c r="I14" s="71"/>
      <c r="J14" s="71"/>
      <c r="K14" s="71"/>
      <c r="L14" s="71"/>
      <c r="M14" s="72"/>
      <c r="N14" s="72"/>
      <c r="O14" s="73"/>
      <c r="P14" s="66"/>
    </row>
    <row r="15" spans="2:16" x14ac:dyDescent="0.2">
      <c r="B15" s="67"/>
      <c r="C15" s="74"/>
      <c r="D15" s="68"/>
      <c r="E15" s="68"/>
      <c r="F15" s="68"/>
      <c r="G15" s="68"/>
      <c r="H15" s="68"/>
      <c r="I15" s="68"/>
      <c r="J15" s="68"/>
      <c r="K15" s="68"/>
      <c r="L15" s="75" t="s">
        <v>38</v>
      </c>
      <c r="M15" s="76" t="s">
        <v>39</v>
      </c>
      <c r="N15" s="76" t="s">
        <v>40</v>
      </c>
      <c r="O15" s="77" t="s">
        <v>41</v>
      </c>
      <c r="P15" s="66"/>
    </row>
    <row r="16" spans="2:16" x14ac:dyDescent="0.2">
      <c r="B16" s="67"/>
      <c r="C16" s="78"/>
      <c r="D16" s="69"/>
      <c r="E16" s="69"/>
      <c r="F16" s="69"/>
      <c r="G16" s="69"/>
      <c r="H16" s="69"/>
      <c r="I16" s="69"/>
      <c r="J16" s="69"/>
      <c r="K16" s="69"/>
      <c r="L16" s="79"/>
      <c r="M16" s="80">
        <v>7</v>
      </c>
      <c r="N16" s="80">
        <v>9</v>
      </c>
      <c r="O16" s="81">
        <v>2026</v>
      </c>
      <c r="P16" s="66"/>
    </row>
    <row r="17" spans="2:16" ht="18" customHeight="1" x14ac:dyDescent="0.2">
      <c r="B17" s="67"/>
      <c r="C17" s="327" t="s">
        <v>42</v>
      </c>
      <c r="D17" s="328"/>
      <c r="E17" s="328"/>
      <c r="F17" s="328"/>
      <c r="G17" s="69"/>
      <c r="H17" s="69"/>
      <c r="I17" s="69" t="s">
        <v>43</v>
      </c>
      <c r="K17" s="69"/>
      <c r="L17" s="79"/>
      <c r="O17" s="82"/>
      <c r="P17" s="66"/>
    </row>
    <row r="18" spans="2:16" x14ac:dyDescent="0.2">
      <c r="B18" s="67"/>
      <c r="C18" s="83"/>
      <c r="D18" s="84"/>
      <c r="E18" s="84"/>
      <c r="F18" s="84"/>
      <c r="G18" s="84"/>
      <c r="H18" s="84"/>
      <c r="I18" s="84"/>
      <c r="J18" s="84"/>
      <c r="K18" s="84"/>
      <c r="L18" s="84"/>
      <c r="M18" s="84"/>
      <c r="N18" s="84"/>
      <c r="O18" s="85"/>
      <c r="P18" s="66"/>
    </row>
    <row r="19" spans="2:16" ht="15" thickBot="1" x14ac:dyDescent="0.25">
      <c r="B19" s="67"/>
      <c r="C19" s="86"/>
      <c r="D19" s="87"/>
      <c r="E19" s="87"/>
      <c r="F19" s="87"/>
      <c r="G19" s="87"/>
      <c r="H19" s="87"/>
      <c r="I19" s="87"/>
      <c r="J19" s="87"/>
      <c r="K19" s="87"/>
      <c r="L19" s="87"/>
      <c r="M19" s="87"/>
      <c r="N19" s="87"/>
      <c r="O19" s="88"/>
      <c r="P19" s="66"/>
    </row>
    <row r="20" spans="2:16" ht="15" thickBot="1" x14ac:dyDescent="0.25">
      <c r="B20" s="67"/>
      <c r="C20" s="89"/>
      <c r="D20" s="90"/>
      <c r="E20" s="90"/>
      <c r="F20" s="90"/>
      <c r="G20" s="90"/>
      <c r="H20" s="90"/>
      <c r="K20" s="90"/>
      <c r="L20" s="90"/>
      <c r="M20" s="90"/>
      <c r="N20" s="90"/>
      <c r="O20" s="91"/>
      <c r="P20" s="66"/>
    </row>
    <row r="21" spans="2:16" x14ac:dyDescent="0.2">
      <c r="B21" s="67"/>
      <c r="C21" s="266" t="s">
        <v>44</v>
      </c>
      <c r="D21" s="267"/>
      <c r="E21" s="267"/>
      <c r="F21" s="267"/>
      <c r="G21" s="267"/>
      <c r="H21" s="267"/>
      <c r="I21" s="267"/>
      <c r="J21" s="267"/>
      <c r="K21" s="267"/>
      <c r="L21" s="267"/>
      <c r="M21" s="267"/>
      <c r="N21" s="267"/>
      <c r="O21" s="268"/>
      <c r="P21" s="66"/>
    </row>
    <row r="22" spans="2:16" ht="15" thickBot="1" x14ac:dyDescent="0.25">
      <c r="B22" s="67"/>
      <c r="C22" s="92"/>
      <c r="O22" s="93"/>
      <c r="P22" s="66"/>
    </row>
    <row r="23" spans="2:16" x14ac:dyDescent="0.2">
      <c r="B23" s="67"/>
      <c r="C23" s="94" t="s">
        <v>45</v>
      </c>
      <c r="D23" s="232" t="s">
        <v>46</v>
      </c>
      <c r="E23" s="233"/>
      <c r="F23" s="233"/>
      <c r="G23" s="233"/>
      <c r="H23" s="233"/>
      <c r="I23" s="233"/>
      <c r="J23" s="233"/>
      <c r="K23" s="233"/>
      <c r="L23" s="234"/>
      <c r="M23" s="264" t="s">
        <v>47</v>
      </c>
      <c r="N23" s="265"/>
      <c r="O23" s="94" t="s">
        <v>11</v>
      </c>
      <c r="P23" s="66"/>
    </row>
    <row r="24" spans="2:16" ht="28.15" customHeight="1" thickBot="1" x14ac:dyDescent="0.25">
      <c r="B24" s="67"/>
      <c r="C24" s="95" t="s">
        <v>87</v>
      </c>
      <c r="D24" s="280" t="s">
        <v>112</v>
      </c>
      <c r="E24" s="281"/>
      <c r="F24" s="281"/>
      <c r="G24" s="281"/>
      <c r="H24" s="281"/>
      <c r="I24" s="281"/>
      <c r="J24" s="281"/>
      <c r="K24" s="281"/>
      <c r="L24" s="282"/>
      <c r="M24" s="258" t="s">
        <v>92</v>
      </c>
      <c r="N24" s="259"/>
      <c r="O24" s="96">
        <v>2285.75</v>
      </c>
      <c r="P24" s="66"/>
    </row>
    <row r="25" spans="2:16" x14ac:dyDescent="0.2">
      <c r="B25" s="67"/>
      <c r="C25" s="235" t="s">
        <v>48</v>
      </c>
      <c r="D25" s="236"/>
      <c r="E25" s="236"/>
      <c r="F25" s="236"/>
      <c r="G25" s="236"/>
      <c r="H25" s="236"/>
      <c r="I25" s="236"/>
      <c r="J25" s="236"/>
      <c r="K25" s="236"/>
      <c r="L25" s="236"/>
      <c r="M25" s="236"/>
      <c r="N25" s="236"/>
      <c r="O25" s="237"/>
      <c r="P25" s="66"/>
    </row>
    <row r="26" spans="2:16" x14ac:dyDescent="0.2">
      <c r="B26" s="67"/>
      <c r="C26" s="238"/>
      <c r="D26" s="239"/>
      <c r="E26" s="239"/>
      <c r="F26" s="239"/>
      <c r="G26" s="239"/>
      <c r="H26" s="239"/>
      <c r="I26" s="239"/>
      <c r="J26" s="239"/>
      <c r="K26" s="239"/>
      <c r="L26" s="239"/>
      <c r="M26" s="239"/>
      <c r="N26" s="239"/>
      <c r="O26" s="240"/>
      <c r="P26" s="66"/>
    </row>
    <row r="27" spans="2:16" ht="15" thickBot="1" x14ac:dyDescent="0.25">
      <c r="B27" s="67"/>
      <c r="C27" s="241"/>
      <c r="D27" s="242"/>
      <c r="E27" s="242"/>
      <c r="F27" s="242"/>
      <c r="G27" s="242"/>
      <c r="H27" s="242"/>
      <c r="I27" s="242"/>
      <c r="J27" s="242"/>
      <c r="K27" s="242"/>
      <c r="L27" s="242"/>
      <c r="M27" s="242"/>
      <c r="N27" s="242"/>
      <c r="O27" s="243"/>
      <c r="P27" s="66"/>
    </row>
    <row r="28" spans="2:16" x14ac:dyDescent="0.2">
      <c r="B28" s="67"/>
      <c r="C28" s="260" t="s">
        <v>46</v>
      </c>
      <c r="D28" s="261"/>
      <c r="E28" s="261"/>
      <c r="F28" s="261"/>
      <c r="G28" s="262"/>
      <c r="H28" s="263" t="s">
        <v>49</v>
      </c>
      <c r="I28" s="261"/>
      <c r="J28" s="277" t="s">
        <v>50</v>
      </c>
      <c r="K28" s="278"/>
      <c r="L28" s="98" t="s">
        <v>51</v>
      </c>
      <c r="M28" s="263" t="s">
        <v>52</v>
      </c>
      <c r="N28" s="279"/>
      <c r="O28" s="99" t="s">
        <v>53</v>
      </c>
      <c r="P28" s="66"/>
    </row>
    <row r="29" spans="2:16" x14ac:dyDescent="0.2">
      <c r="B29" s="67"/>
      <c r="C29" s="269" t="s">
        <v>107</v>
      </c>
      <c r="D29" s="270"/>
      <c r="E29" s="270"/>
      <c r="F29" s="270"/>
      <c r="G29" s="271"/>
      <c r="H29" s="272"/>
      <c r="I29" s="271"/>
      <c r="J29" s="273" t="s">
        <v>108</v>
      </c>
      <c r="K29" s="274"/>
      <c r="L29" s="101">
        <v>0</v>
      </c>
      <c r="M29" s="275">
        <v>0</v>
      </c>
      <c r="N29" s="276"/>
      <c r="O29" s="102">
        <v>175</v>
      </c>
      <c r="P29" s="66"/>
    </row>
    <row r="30" spans="2:16" ht="42.6" customHeight="1" x14ac:dyDescent="0.2">
      <c r="B30" s="67"/>
      <c r="C30" s="292" t="s">
        <v>96</v>
      </c>
      <c r="D30" s="293"/>
      <c r="E30" s="293"/>
      <c r="F30" s="293"/>
      <c r="G30" s="294"/>
      <c r="H30" s="339"/>
      <c r="I30" s="340"/>
      <c r="J30" s="339" t="s">
        <v>109</v>
      </c>
      <c r="K30" s="340"/>
      <c r="L30" s="156">
        <v>27700</v>
      </c>
      <c r="M30" s="290">
        <v>0.05</v>
      </c>
      <c r="N30" s="291"/>
      <c r="O30" s="157">
        <f>+L30*M30</f>
        <v>1385</v>
      </c>
      <c r="P30" s="66"/>
    </row>
    <row r="31" spans="2:16" ht="29.45" customHeight="1" x14ac:dyDescent="0.2">
      <c r="B31" s="67"/>
      <c r="C31" s="292" t="s">
        <v>97</v>
      </c>
      <c r="D31" s="293"/>
      <c r="E31" s="293"/>
      <c r="F31" s="293"/>
      <c r="G31" s="294"/>
      <c r="H31" s="339"/>
      <c r="I31" s="340"/>
      <c r="J31" s="339" t="s">
        <v>110</v>
      </c>
      <c r="K31" s="340"/>
      <c r="L31" s="156">
        <v>45000</v>
      </c>
      <c r="M31" s="290">
        <v>0.03</v>
      </c>
      <c r="N31" s="291"/>
      <c r="O31" s="157">
        <f t="shared" ref="O31:O32" si="0">+L31*M31</f>
        <v>1350</v>
      </c>
      <c r="P31" s="66"/>
    </row>
    <row r="32" spans="2:16" ht="15" thickBot="1" x14ac:dyDescent="0.25">
      <c r="B32" s="67"/>
      <c r="C32" s="283" t="s">
        <v>98</v>
      </c>
      <c r="D32" s="284"/>
      <c r="E32" s="284"/>
      <c r="F32" s="284"/>
      <c r="G32" s="285"/>
      <c r="J32" s="286" t="s">
        <v>111</v>
      </c>
      <c r="K32" s="287"/>
      <c r="L32" s="105">
        <v>80000</v>
      </c>
      <c r="M32" s="288">
        <v>0.02</v>
      </c>
      <c r="N32" s="289"/>
      <c r="O32" s="157">
        <f t="shared" si="0"/>
        <v>1600</v>
      </c>
      <c r="P32" s="66"/>
    </row>
    <row r="33" spans="2:16" ht="15" thickBot="1" x14ac:dyDescent="0.25">
      <c r="B33" s="67"/>
      <c r="C33" s="302" t="s">
        <v>54</v>
      </c>
      <c r="D33" s="303"/>
      <c r="E33" s="303"/>
      <c r="F33" s="303"/>
      <c r="G33" s="303"/>
      <c r="H33" s="303"/>
      <c r="I33" s="303"/>
      <c r="J33" s="303"/>
      <c r="K33" s="303"/>
      <c r="L33" s="303"/>
      <c r="M33" s="303"/>
      <c r="N33" s="304"/>
      <c r="O33" s="106">
        <f>+O29+O30+O31+O32</f>
        <v>4510</v>
      </c>
      <c r="P33" s="66"/>
    </row>
    <row r="34" spans="2:16" ht="13.5" customHeight="1" x14ac:dyDescent="0.2">
      <c r="B34" s="67"/>
      <c r="C34" s="235" t="s">
        <v>55</v>
      </c>
      <c r="D34" s="236"/>
      <c r="E34" s="236"/>
      <c r="F34" s="236"/>
      <c r="G34" s="236"/>
      <c r="H34" s="236"/>
      <c r="I34" s="236"/>
      <c r="J34" s="236"/>
      <c r="K34" s="236"/>
      <c r="L34" s="236"/>
      <c r="M34" s="236"/>
      <c r="N34" s="236"/>
      <c r="O34" s="237"/>
      <c r="P34" s="66"/>
    </row>
    <row r="35" spans="2:16" x14ac:dyDescent="0.2">
      <c r="B35" s="67"/>
      <c r="C35" s="238"/>
      <c r="D35" s="239"/>
      <c r="E35" s="239"/>
      <c r="F35" s="239"/>
      <c r="G35" s="239"/>
      <c r="H35" s="239"/>
      <c r="I35" s="239"/>
      <c r="J35" s="239"/>
      <c r="K35" s="239"/>
      <c r="L35" s="239"/>
      <c r="M35" s="239"/>
      <c r="N35" s="239"/>
      <c r="O35" s="240"/>
      <c r="P35" s="66"/>
    </row>
    <row r="36" spans="2:16" ht="15" thickBot="1" x14ac:dyDescent="0.25">
      <c r="B36" s="67"/>
      <c r="C36" s="241"/>
      <c r="D36" s="242"/>
      <c r="E36" s="242"/>
      <c r="F36" s="242"/>
      <c r="G36" s="242"/>
      <c r="H36" s="242"/>
      <c r="I36" s="242"/>
      <c r="J36" s="242"/>
      <c r="K36" s="242"/>
      <c r="L36" s="242"/>
      <c r="M36" s="242"/>
      <c r="N36" s="242"/>
      <c r="O36" s="243"/>
      <c r="P36" s="66"/>
    </row>
    <row r="37" spans="2:16" x14ac:dyDescent="0.2">
      <c r="B37" s="67"/>
      <c r="C37" s="260" t="s">
        <v>46</v>
      </c>
      <c r="D37" s="295"/>
      <c r="E37" s="295"/>
      <c r="F37" s="295"/>
      <c r="G37" s="295"/>
      <c r="H37" s="295"/>
      <c r="I37" s="295"/>
      <c r="J37" s="279"/>
      <c r="K37" s="97" t="s">
        <v>47</v>
      </c>
      <c r="L37" s="98" t="s">
        <v>11</v>
      </c>
      <c r="M37" s="263" t="s">
        <v>56</v>
      </c>
      <c r="N37" s="279"/>
      <c r="O37" s="99" t="s">
        <v>53</v>
      </c>
      <c r="P37" s="66"/>
    </row>
    <row r="38" spans="2:16" x14ac:dyDescent="0.2">
      <c r="B38" s="67"/>
      <c r="C38" s="269" t="s">
        <v>99</v>
      </c>
      <c r="D38" s="270"/>
      <c r="E38" s="270"/>
      <c r="F38" s="270"/>
      <c r="G38" s="270"/>
      <c r="H38" s="270"/>
      <c r="I38" s="270"/>
      <c r="J38" s="271"/>
      <c r="K38" s="148" t="s">
        <v>103</v>
      </c>
      <c r="L38" s="109">
        <v>0.1</v>
      </c>
      <c r="M38" s="316">
        <v>1500</v>
      </c>
      <c r="N38" s="317"/>
      <c r="O38" s="102">
        <f>+M38*L38</f>
        <v>150</v>
      </c>
      <c r="P38" s="66"/>
    </row>
    <row r="39" spans="2:16" x14ac:dyDescent="0.2">
      <c r="B39" s="67"/>
      <c r="C39" s="269" t="s">
        <v>100</v>
      </c>
      <c r="D39" s="270"/>
      <c r="E39" s="270"/>
      <c r="F39" s="270"/>
      <c r="G39" s="270"/>
      <c r="H39" s="270"/>
      <c r="I39" s="270"/>
      <c r="J39" s="271"/>
      <c r="K39" s="148" t="s">
        <v>104</v>
      </c>
      <c r="L39" s="109">
        <v>0.05</v>
      </c>
      <c r="M39" s="314">
        <v>28000</v>
      </c>
      <c r="N39" s="315"/>
      <c r="O39" s="102">
        <f t="shared" ref="O39:O41" si="1">+M39*L39</f>
        <v>1400</v>
      </c>
      <c r="P39" s="66"/>
    </row>
    <row r="40" spans="2:16" x14ac:dyDescent="0.2">
      <c r="B40" s="67"/>
      <c r="C40" s="269" t="s">
        <v>101</v>
      </c>
      <c r="D40" s="270"/>
      <c r="E40" s="270"/>
      <c r="F40" s="270"/>
      <c r="G40" s="270"/>
      <c r="H40" s="270"/>
      <c r="I40" s="270"/>
      <c r="J40" s="271"/>
      <c r="K40" s="108" t="s">
        <v>104</v>
      </c>
      <c r="L40" s="109">
        <v>0.04</v>
      </c>
      <c r="M40" s="314">
        <v>75000</v>
      </c>
      <c r="N40" s="315"/>
      <c r="O40" s="102">
        <f t="shared" si="1"/>
        <v>3000</v>
      </c>
      <c r="P40" s="66"/>
    </row>
    <row r="41" spans="2:16" ht="15" thickBot="1" x14ac:dyDescent="0.25">
      <c r="B41" s="67"/>
      <c r="C41" s="283" t="s">
        <v>102</v>
      </c>
      <c r="D41" s="284"/>
      <c r="E41" s="284"/>
      <c r="F41" s="284"/>
      <c r="G41" s="284"/>
      <c r="H41" s="284"/>
      <c r="I41" s="284"/>
      <c r="J41" s="285"/>
      <c r="K41" s="155" t="s">
        <v>104</v>
      </c>
      <c r="L41" s="110">
        <v>0.03</v>
      </c>
      <c r="M41" s="312">
        <v>81333</v>
      </c>
      <c r="N41" s="313"/>
      <c r="O41" s="102">
        <f t="shared" si="1"/>
        <v>2439.9899999999998</v>
      </c>
      <c r="P41" s="66"/>
    </row>
    <row r="42" spans="2:16" ht="15" thickBot="1" x14ac:dyDescent="0.25">
      <c r="B42" s="67"/>
      <c r="C42" s="302" t="s">
        <v>54</v>
      </c>
      <c r="D42" s="303"/>
      <c r="E42" s="303"/>
      <c r="F42" s="303"/>
      <c r="G42" s="303"/>
      <c r="H42" s="303"/>
      <c r="I42" s="303"/>
      <c r="J42" s="303"/>
      <c r="K42" s="303"/>
      <c r="L42" s="303"/>
      <c r="M42" s="303"/>
      <c r="N42" s="304"/>
      <c r="O42" s="158">
        <f>+SUM(O38:O41)</f>
        <v>6989.99</v>
      </c>
      <c r="P42" s="66"/>
    </row>
    <row r="43" spans="2:16" x14ac:dyDescent="0.2">
      <c r="B43" s="67"/>
      <c r="C43" s="235" t="s">
        <v>57</v>
      </c>
      <c r="D43" s="236"/>
      <c r="E43" s="236"/>
      <c r="F43" s="236"/>
      <c r="G43" s="236"/>
      <c r="H43" s="236"/>
      <c r="I43" s="236"/>
      <c r="J43" s="236"/>
      <c r="K43" s="236"/>
      <c r="L43" s="236"/>
      <c r="M43" s="236"/>
      <c r="N43" s="236"/>
      <c r="O43" s="237"/>
      <c r="P43" s="66"/>
    </row>
    <row r="44" spans="2:16" x14ac:dyDescent="0.2">
      <c r="B44" s="67"/>
      <c r="C44" s="238"/>
      <c r="D44" s="239"/>
      <c r="E44" s="239"/>
      <c r="F44" s="239"/>
      <c r="G44" s="239"/>
      <c r="H44" s="239"/>
      <c r="I44" s="239"/>
      <c r="J44" s="239"/>
      <c r="K44" s="239"/>
      <c r="L44" s="239"/>
      <c r="M44" s="239"/>
      <c r="N44" s="239"/>
      <c r="O44" s="240"/>
      <c r="P44" s="66"/>
    </row>
    <row r="45" spans="2:16" ht="15" thickBot="1" x14ac:dyDescent="0.25">
      <c r="B45" s="67"/>
      <c r="C45" s="241"/>
      <c r="D45" s="242"/>
      <c r="E45" s="242"/>
      <c r="F45" s="242"/>
      <c r="G45" s="242"/>
      <c r="H45" s="242"/>
      <c r="I45" s="242"/>
      <c r="J45" s="242"/>
      <c r="K45" s="242"/>
      <c r="L45" s="242"/>
      <c r="M45" s="242"/>
      <c r="N45" s="242"/>
      <c r="O45" s="243"/>
      <c r="P45" s="66"/>
    </row>
    <row r="46" spans="2:16" ht="15.75" x14ac:dyDescent="0.2">
      <c r="B46" s="67"/>
      <c r="C46" s="260" t="s">
        <v>58</v>
      </c>
      <c r="D46" s="295"/>
      <c r="E46" s="295"/>
      <c r="F46" s="295"/>
      <c r="G46" s="295"/>
      <c r="H46" s="295"/>
      <c r="I46" s="295"/>
      <c r="J46" s="98" t="s">
        <v>59</v>
      </c>
      <c r="K46" s="107" t="s">
        <v>60</v>
      </c>
      <c r="L46" s="112" t="s">
        <v>61</v>
      </c>
      <c r="M46" s="263" t="s">
        <v>62</v>
      </c>
      <c r="N46" s="279"/>
      <c r="O46" s="99" t="s">
        <v>53</v>
      </c>
      <c r="P46" s="66"/>
    </row>
    <row r="47" spans="2:16" x14ac:dyDescent="0.2">
      <c r="B47" s="67"/>
      <c r="C47" s="269"/>
      <c r="D47" s="270"/>
      <c r="E47" s="270"/>
      <c r="F47" s="270"/>
      <c r="G47" s="270"/>
      <c r="H47" s="270"/>
      <c r="I47" s="270"/>
      <c r="J47" s="113"/>
      <c r="K47" s="114"/>
      <c r="L47" s="113"/>
      <c r="M47" s="298"/>
      <c r="N47" s="299"/>
      <c r="O47" s="102"/>
      <c r="P47" s="66"/>
    </row>
    <row r="48" spans="2:16" ht="15" thickBot="1" x14ac:dyDescent="0.25">
      <c r="B48" s="67"/>
      <c r="C48" s="283"/>
      <c r="D48" s="284"/>
      <c r="E48" s="284"/>
      <c r="F48" s="284"/>
      <c r="G48" s="284"/>
      <c r="H48" s="284"/>
      <c r="I48" s="284"/>
      <c r="J48" s="115"/>
      <c r="K48" s="116"/>
      <c r="L48" s="115"/>
      <c r="M48" s="300"/>
      <c r="N48" s="301"/>
      <c r="O48" s="117"/>
      <c r="P48" s="66"/>
    </row>
    <row r="49" spans="2:16" ht="15" thickBot="1" x14ac:dyDescent="0.25">
      <c r="B49" s="67"/>
      <c r="C49" s="302" t="s">
        <v>54</v>
      </c>
      <c r="D49" s="303"/>
      <c r="E49" s="303"/>
      <c r="F49" s="303"/>
      <c r="G49" s="303"/>
      <c r="H49" s="303"/>
      <c r="I49" s="303"/>
      <c r="J49" s="303"/>
      <c r="K49" s="303"/>
      <c r="L49" s="303"/>
      <c r="M49" s="303"/>
      <c r="N49" s="304"/>
      <c r="O49" s="106"/>
      <c r="P49" s="66"/>
    </row>
    <row r="50" spans="2:16" x14ac:dyDescent="0.2">
      <c r="B50" s="67"/>
      <c r="C50" s="235" t="s">
        <v>63</v>
      </c>
      <c r="D50" s="236"/>
      <c r="E50" s="236"/>
      <c r="F50" s="236"/>
      <c r="G50" s="236"/>
      <c r="H50" s="236"/>
      <c r="I50" s="236"/>
      <c r="J50" s="236"/>
      <c r="K50" s="236"/>
      <c r="L50" s="236"/>
      <c r="M50" s="236"/>
      <c r="N50" s="236"/>
      <c r="O50" s="237"/>
      <c r="P50" s="66"/>
    </row>
    <row r="51" spans="2:16" x14ac:dyDescent="0.2">
      <c r="B51" s="67"/>
      <c r="C51" s="238"/>
      <c r="D51" s="239"/>
      <c r="E51" s="239"/>
      <c r="F51" s="239"/>
      <c r="G51" s="239"/>
      <c r="H51" s="239"/>
      <c r="I51" s="239"/>
      <c r="J51" s="239"/>
      <c r="K51" s="239"/>
      <c r="L51" s="239"/>
      <c r="M51" s="239"/>
      <c r="N51" s="239"/>
      <c r="O51" s="240"/>
      <c r="P51" s="66"/>
    </row>
    <row r="52" spans="2:16" ht="15" thickBot="1" x14ac:dyDescent="0.25">
      <c r="B52" s="67"/>
      <c r="C52" s="241"/>
      <c r="D52" s="242"/>
      <c r="E52" s="242"/>
      <c r="F52" s="242"/>
      <c r="G52" s="242"/>
      <c r="H52" s="242"/>
      <c r="I52" s="242"/>
      <c r="J52" s="242"/>
      <c r="K52" s="242"/>
      <c r="L52" s="242"/>
      <c r="M52" s="242"/>
      <c r="N52" s="242"/>
      <c r="O52" s="243"/>
      <c r="P52" s="66"/>
    </row>
    <row r="53" spans="2:16" ht="31.5" customHeight="1" x14ac:dyDescent="0.2">
      <c r="B53" s="67"/>
      <c r="C53" s="260" t="s">
        <v>64</v>
      </c>
      <c r="D53" s="295"/>
      <c r="E53" s="295"/>
      <c r="F53" s="295"/>
      <c r="G53" s="295"/>
      <c r="H53" s="295"/>
      <c r="I53" s="295"/>
      <c r="J53" s="98" t="s">
        <v>65</v>
      </c>
      <c r="K53" s="118" t="s">
        <v>66</v>
      </c>
      <c r="L53" s="119" t="s">
        <v>67</v>
      </c>
      <c r="M53" s="296" t="s">
        <v>52</v>
      </c>
      <c r="N53" s="297"/>
      <c r="O53" s="121" t="s">
        <v>53</v>
      </c>
      <c r="P53" s="66"/>
    </row>
    <row r="54" spans="2:16" x14ac:dyDescent="0.2">
      <c r="B54" s="67"/>
      <c r="C54" s="332" t="s">
        <v>105</v>
      </c>
      <c r="D54" s="333"/>
      <c r="E54" s="333"/>
      <c r="F54" s="333"/>
      <c r="G54" s="333"/>
      <c r="H54" s="333"/>
      <c r="I54" s="274"/>
      <c r="J54" s="124">
        <v>70000</v>
      </c>
      <c r="K54" s="159">
        <v>0.7</v>
      </c>
      <c r="L54" s="124">
        <f>+J54*K54+J54</f>
        <v>119000</v>
      </c>
      <c r="M54" s="305">
        <v>0.02</v>
      </c>
      <c r="N54" s="306"/>
      <c r="O54" s="127">
        <f>+L54*M54</f>
        <v>2380</v>
      </c>
      <c r="P54" s="66"/>
    </row>
    <row r="55" spans="2:16" x14ac:dyDescent="0.2">
      <c r="B55" s="67"/>
      <c r="C55" s="332" t="s">
        <v>106</v>
      </c>
      <c r="D55" s="333"/>
      <c r="E55" s="333"/>
      <c r="F55" s="333"/>
      <c r="G55" s="333"/>
      <c r="H55" s="333"/>
      <c r="I55" s="274"/>
      <c r="J55" s="124">
        <v>48000</v>
      </c>
      <c r="K55" s="159">
        <v>0.7</v>
      </c>
      <c r="L55" s="124">
        <f>+J55*K55+J55</f>
        <v>81600</v>
      </c>
      <c r="M55" s="307">
        <v>1.372E-2</v>
      </c>
      <c r="N55" s="308"/>
      <c r="O55" s="127">
        <f>+L55*M55</f>
        <v>1119.5519999999999</v>
      </c>
      <c r="P55" s="66"/>
    </row>
    <row r="56" spans="2:16" x14ac:dyDescent="0.2">
      <c r="B56" s="67"/>
      <c r="C56" s="122"/>
      <c r="D56" s="123"/>
      <c r="E56" s="123"/>
      <c r="F56" s="123"/>
      <c r="G56" s="123"/>
      <c r="H56" s="123"/>
      <c r="I56" s="123"/>
      <c r="J56" s="124"/>
      <c r="K56" s="125"/>
      <c r="L56" s="126"/>
      <c r="M56" s="298"/>
      <c r="N56" s="299"/>
      <c r="O56" s="127"/>
      <c r="P56" s="66"/>
    </row>
    <row r="57" spans="2:16" ht="15" thickBot="1" x14ac:dyDescent="0.25">
      <c r="B57" s="67"/>
      <c r="C57" s="283"/>
      <c r="D57" s="284"/>
      <c r="E57" s="284"/>
      <c r="F57" s="284"/>
      <c r="G57" s="284"/>
      <c r="H57" s="284"/>
      <c r="I57" s="284"/>
      <c r="J57" s="115"/>
      <c r="K57" s="116"/>
      <c r="L57" s="115"/>
      <c r="M57" s="300"/>
      <c r="N57" s="301"/>
      <c r="O57" s="117"/>
      <c r="P57" s="66"/>
    </row>
    <row r="58" spans="2:16" ht="15" thickBot="1" x14ac:dyDescent="0.25">
      <c r="B58" s="67"/>
      <c r="C58" s="302" t="s">
        <v>54</v>
      </c>
      <c r="D58" s="303"/>
      <c r="E58" s="303"/>
      <c r="F58" s="303"/>
      <c r="G58" s="303"/>
      <c r="H58" s="303"/>
      <c r="I58" s="303"/>
      <c r="J58" s="303"/>
      <c r="K58" s="303"/>
      <c r="L58" s="303"/>
      <c r="M58" s="303"/>
      <c r="N58" s="304"/>
      <c r="O58" s="111">
        <f>+O54+O55</f>
        <v>3499.5519999999997</v>
      </c>
      <c r="P58" s="66"/>
    </row>
    <row r="59" spans="2:16" ht="15" thickBot="1" x14ac:dyDescent="0.25">
      <c r="B59" s="67"/>
      <c r="C59" s="92"/>
      <c r="O59" s="93"/>
      <c r="P59" s="66"/>
    </row>
    <row r="60" spans="2:16" ht="15" thickBot="1" x14ac:dyDescent="0.25">
      <c r="B60" s="67"/>
      <c r="C60" s="309" t="s">
        <v>68</v>
      </c>
      <c r="D60" s="310"/>
      <c r="E60" s="310"/>
      <c r="F60" s="310"/>
      <c r="G60" s="310"/>
      <c r="H60" s="310"/>
      <c r="I60" s="310"/>
      <c r="J60" s="310"/>
      <c r="K60" s="310"/>
      <c r="L60" s="310"/>
      <c r="M60" s="310"/>
      <c r="N60" s="311"/>
      <c r="O60" s="128">
        <f>+O33+O42+O58</f>
        <v>14999.541999999999</v>
      </c>
      <c r="P60" s="66"/>
    </row>
    <row r="61" spans="2:16" x14ac:dyDescent="0.2">
      <c r="B61" s="67"/>
      <c r="C61" s="235" t="s">
        <v>69</v>
      </c>
      <c r="D61" s="236"/>
      <c r="E61" s="236"/>
      <c r="F61" s="236"/>
      <c r="G61" s="236"/>
      <c r="H61" s="236"/>
      <c r="I61" s="236"/>
      <c r="J61" s="236"/>
      <c r="K61" s="236"/>
      <c r="L61" s="236"/>
      <c r="M61" s="236"/>
      <c r="N61" s="236"/>
      <c r="O61" s="237"/>
      <c r="P61" s="66"/>
    </row>
    <row r="62" spans="2:16" x14ac:dyDescent="0.2">
      <c r="B62" s="67"/>
      <c r="C62" s="238"/>
      <c r="D62" s="239"/>
      <c r="E62" s="239"/>
      <c r="F62" s="239"/>
      <c r="G62" s="239"/>
      <c r="H62" s="239"/>
      <c r="I62" s="239"/>
      <c r="J62" s="239"/>
      <c r="K62" s="239"/>
      <c r="L62" s="239"/>
      <c r="M62" s="239"/>
      <c r="N62" s="239"/>
      <c r="O62" s="240"/>
      <c r="P62" s="66"/>
    </row>
    <row r="63" spans="2:16" ht="15" thickBot="1" x14ac:dyDescent="0.25">
      <c r="B63" s="67"/>
      <c r="C63" s="241"/>
      <c r="D63" s="242"/>
      <c r="E63" s="242"/>
      <c r="F63" s="242"/>
      <c r="G63" s="242"/>
      <c r="H63" s="242"/>
      <c r="I63" s="242"/>
      <c r="J63" s="242"/>
      <c r="K63" s="242"/>
      <c r="L63" s="242"/>
      <c r="M63" s="242"/>
      <c r="N63" s="242"/>
      <c r="O63" s="243"/>
      <c r="P63" s="66"/>
    </row>
    <row r="64" spans="2:16" x14ac:dyDescent="0.2">
      <c r="B64" s="67"/>
      <c r="C64" s="260" t="s">
        <v>70</v>
      </c>
      <c r="D64" s="295"/>
      <c r="E64" s="295"/>
      <c r="F64" s="295"/>
      <c r="G64" s="295"/>
      <c r="H64" s="295"/>
      <c r="I64" s="295"/>
      <c r="J64" s="107"/>
      <c r="K64" s="120"/>
      <c r="L64" s="119" t="s">
        <v>71</v>
      </c>
      <c r="M64" s="296" t="s">
        <v>72</v>
      </c>
      <c r="N64" s="297"/>
      <c r="O64" s="121"/>
      <c r="P64" s="66"/>
    </row>
    <row r="65" spans="2:16" x14ac:dyDescent="0.2">
      <c r="B65" s="67"/>
      <c r="C65" s="269" t="s">
        <v>23</v>
      </c>
      <c r="D65" s="270"/>
      <c r="E65" s="270"/>
      <c r="F65" s="270"/>
      <c r="G65" s="270"/>
      <c r="H65" s="270"/>
      <c r="I65" s="270"/>
      <c r="J65" s="129"/>
      <c r="K65" s="130"/>
      <c r="L65" s="131">
        <v>0</v>
      </c>
      <c r="M65" s="335">
        <v>0</v>
      </c>
      <c r="N65" s="336"/>
      <c r="O65" s="132">
        <v>0</v>
      </c>
      <c r="P65" s="66"/>
    </row>
    <row r="66" spans="2:16" x14ac:dyDescent="0.2">
      <c r="B66" s="67"/>
      <c r="C66" s="103" t="s">
        <v>73</v>
      </c>
      <c r="D66" s="104"/>
      <c r="E66" s="104"/>
      <c r="F66" s="104"/>
      <c r="G66" s="104"/>
      <c r="H66" s="104"/>
      <c r="I66" s="104"/>
      <c r="J66" s="129"/>
      <c r="K66" s="130"/>
      <c r="L66" s="131">
        <v>0</v>
      </c>
      <c r="M66" s="335">
        <v>0</v>
      </c>
      <c r="N66" s="336"/>
      <c r="O66" s="132">
        <v>0</v>
      </c>
      <c r="P66" s="66"/>
    </row>
    <row r="67" spans="2:16" ht="15" thickBot="1" x14ac:dyDescent="0.25">
      <c r="B67" s="67"/>
      <c r="C67" s="86" t="s">
        <v>74</v>
      </c>
      <c r="D67" s="87"/>
      <c r="E67" s="87"/>
      <c r="F67" s="87"/>
      <c r="G67" s="87"/>
      <c r="H67" s="87"/>
      <c r="I67" s="87"/>
      <c r="J67" s="133"/>
      <c r="K67" s="134"/>
      <c r="L67" s="131">
        <v>0</v>
      </c>
      <c r="M67" s="337">
        <v>0</v>
      </c>
      <c r="N67" s="338"/>
      <c r="O67" s="132">
        <v>0</v>
      </c>
      <c r="P67" s="66"/>
    </row>
    <row r="68" spans="2:16" ht="15" thickBot="1" x14ac:dyDescent="0.25">
      <c r="B68" s="67"/>
      <c r="C68" s="302" t="s">
        <v>54</v>
      </c>
      <c r="D68" s="303"/>
      <c r="E68" s="303"/>
      <c r="F68" s="303"/>
      <c r="G68" s="303"/>
      <c r="H68" s="303"/>
      <c r="I68" s="303"/>
      <c r="J68" s="303"/>
      <c r="K68" s="303"/>
      <c r="L68" s="303"/>
      <c r="M68" s="303"/>
      <c r="N68" s="304"/>
      <c r="O68" s="135">
        <f>+O60</f>
        <v>14999.541999999999</v>
      </c>
      <c r="P68" s="66"/>
    </row>
    <row r="69" spans="2:16" ht="15" thickBot="1" x14ac:dyDescent="0.25">
      <c r="B69" s="67"/>
      <c r="C69" s="92"/>
      <c r="O69" s="93"/>
      <c r="P69" s="66"/>
    </row>
    <row r="70" spans="2:16" ht="15" thickBot="1" x14ac:dyDescent="0.25">
      <c r="B70" s="67"/>
      <c r="C70" s="309" t="s">
        <v>75</v>
      </c>
      <c r="D70" s="310"/>
      <c r="E70" s="310"/>
      <c r="F70" s="310"/>
      <c r="G70" s="310"/>
      <c r="H70" s="310"/>
      <c r="I70" s="310"/>
      <c r="J70" s="310"/>
      <c r="K70" s="310"/>
      <c r="L70" s="310"/>
      <c r="M70" s="310"/>
      <c r="N70" s="311"/>
      <c r="O70" s="136">
        <v>15000</v>
      </c>
      <c r="P70" s="66"/>
    </row>
    <row r="71" spans="2:16" x14ac:dyDescent="0.2">
      <c r="B71" s="67"/>
      <c r="C71" s="89"/>
      <c r="D71" s="90"/>
      <c r="E71" s="90"/>
      <c r="F71" s="90"/>
      <c r="G71" s="90"/>
      <c r="H71" s="90"/>
      <c r="I71" s="90"/>
      <c r="J71" s="90"/>
      <c r="K71" s="90"/>
      <c r="L71" s="90"/>
      <c r="M71" s="90"/>
      <c r="N71" s="90"/>
      <c r="O71" s="91"/>
      <c r="P71" s="66"/>
    </row>
    <row r="72" spans="2:16" x14ac:dyDescent="0.2">
      <c r="B72" s="67"/>
      <c r="C72" s="92"/>
      <c r="O72" s="93"/>
      <c r="P72" s="66"/>
    </row>
    <row r="73" spans="2:16" x14ac:dyDescent="0.2">
      <c r="B73" s="67"/>
      <c r="C73" s="92"/>
      <c r="O73" s="93"/>
      <c r="P73" s="66"/>
    </row>
    <row r="74" spans="2:16" x14ac:dyDescent="0.2">
      <c r="B74" s="67"/>
      <c r="C74" s="92"/>
      <c r="H74" s="137" t="s">
        <v>76</v>
      </c>
      <c r="I74" s="137"/>
      <c r="J74" s="137"/>
      <c r="K74" s="137"/>
      <c r="O74" s="93"/>
      <c r="P74" s="66"/>
    </row>
    <row r="75" spans="2:16" x14ac:dyDescent="0.2">
      <c r="B75" s="67"/>
      <c r="C75" s="92"/>
      <c r="H75" s="137" t="s">
        <v>77</v>
      </c>
      <c r="O75" s="93"/>
      <c r="P75" s="66"/>
    </row>
    <row r="76" spans="2:16" x14ac:dyDescent="0.2">
      <c r="B76" s="67"/>
      <c r="C76" s="92"/>
      <c r="H76" s="137" t="s">
        <v>78</v>
      </c>
      <c r="O76" s="93"/>
      <c r="P76" s="66"/>
    </row>
    <row r="77" spans="2:16" x14ac:dyDescent="0.2">
      <c r="B77" s="67"/>
      <c r="C77" s="78"/>
      <c r="D77" s="138"/>
      <c r="E77" s="138"/>
      <c r="F77" s="138"/>
      <c r="G77" s="138"/>
      <c r="H77" s="137" t="s">
        <v>79</v>
      </c>
      <c r="I77" s="138"/>
      <c r="J77" s="138"/>
      <c r="K77" s="138"/>
      <c r="L77" s="138"/>
      <c r="M77" s="138"/>
      <c r="N77" s="138"/>
      <c r="O77" s="139"/>
      <c r="P77" s="66"/>
    </row>
    <row r="78" spans="2:16" x14ac:dyDescent="0.2">
      <c r="B78" s="67"/>
      <c r="C78" s="92"/>
      <c r="H78" s="65" t="s">
        <v>80</v>
      </c>
      <c r="O78" s="93"/>
      <c r="P78" s="66"/>
    </row>
    <row r="79" spans="2:16" x14ac:dyDescent="0.2">
      <c r="B79" s="67"/>
      <c r="C79" s="140" t="s">
        <v>114</v>
      </c>
      <c r="D79" s="100"/>
      <c r="E79" s="100"/>
      <c r="F79" s="100"/>
      <c r="G79" s="100"/>
      <c r="H79" s="100"/>
      <c r="I79" s="100"/>
      <c r="J79" s="100"/>
      <c r="K79" s="100"/>
      <c r="L79" s="100"/>
      <c r="M79" s="100"/>
      <c r="N79" s="100"/>
      <c r="O79" s="141"/>
      <c r="P79" s="66"/>
    </row>
    <row r="80" spans="2:16" x14ac:dyDescent="0.2">
      <c r="B80" s="67"/>
      <c r="C80" s="332"/>
      <c r="D80" s="333"/>
      <c r="E80" s="333"/>
      <c r="F80" s="333"/>
      <c r="G80" s="333"/>
      <c r="H80" s="333"/>
      <c r="I80" s="333"/>
      <c r="J80" s="333"/>
      <c r="K80" s="333"/>
      <c r="L80" s="333"/>
      <c r="M80" s="333"/>
      <c r="N80" s="333"/>
      <c r="O80" s="334"/>
      <c r="P80" s="66"/>
    </row>
    <row r="81" spans="2:16" x14ac:dyDescent="0.2">
      <c r="B81" s="67"/>
      <c r="C81" s="332"/>
      <c r="D81" s="333"/>
      <c r="E81" s="333"/>
      <c r="F81" s="333"/>
      <c r="G81" s="333"/>
      <c r="H81" s="333"/>
      <c r="I81" s="333"/>
      <c r="J81" s="333"/>
      <c r="K81" s="333"/>
      <c r="L81" s="333"/>
      <c r="M81" s="333"/>
      <c r="N81" s="333"/>
      <c r="O81" s="334"/>
      <c r="P81" s="66"/>
    </row>
    <row r="82" spans="2:16" x14ac:dyDescent="0.2">
      <c r="B82" s="67"/>
      <c r="C82" s="78"/>
      <c r="D82" s="138"/>
      <c r="E82" s="138"/>
      <c r="F82" s="138"/>
      <c r="G82" s="138"/>
      <c r="H82" s="138"/>
      <c r="I82" s="138"/>
      <c r="J82" s="138"/>
      <c r="K82" s="138"/>
      <c r="L82" s="138"/>
      <c r="M82" s="138"/>
      <c r="N82" s="138"/>
      <c r="O82" s="139"/>
      <c r="P82" s="66"/>
    </row>
    <row r="83" spans="2:16" x14ac:dyDescent="0.2">
      <c r="B83" s="67"/>
      <c r="C83" s="142" t="s">
        <v>113</v>
      </c>
      <c r="D83" s="138"/>
      <c r="E83" s="138"/>
      <c r="F83" s="138"/>
      <c r="G83" s="138"/>
      <c r="H83" s="138"/>
      <c r="I83" s="138"/>
      <c r="J83" s="138"/>
      <c r="K83" s="138"/>
      <c r="L83" s="138"/>
      <c r="M83" s="138"/>
      <c r="N83" s="138"/>
      <c r="O83" s="139"/>
      <c r="P83" s="66"/>
    </row>
    <row r="84" spans="2:16" ht="12.75" customHeight="1" x14ac:dyDescent="0.2">
      <c r="B84" s="67"/>
      <c r="C84" s="329" t="s">
        <v>81</v>
      </c>
      <c r="D84" s="330"/>
      <c r="E84" s="330"/>
      <c r="F84" s="330"/>
      <c r="G84" s="330"/>
      <c r="H84" s="330"/>
      <c r="I84" s="330"/>
      <c r="J84" s="330"/>
      <c r="K84" s="330"/>
      <c r="L84" s="330"/>
      <c r="M84" s="330"/>
      <c r="N84" s="330"/>
      <c r="O84" s="331"/>
      <c r="P84" s="66"/>
    </row>
    <row r="85" spans="2:16" x14ac:dyDescent="0.2">
      <c r="B85" s="67"/>
      <c r="C85" s="329"/>
      <c r="D85" s="330"/>
      <c r="E85" s="330"/>
      <c r="F85" s="330"/>
      <c r="G85" s="330"/>
      <c r="H85" s="330"/>
      <c r="I85" s="330"/>
      <c r="J85" s="330"/>
      <c r="K85" s="330"/>
      <c r="L85" s="330"/>
      <c r="M85" s="330"/>
      <c r="N85" s="330"/>
      <c r="O85" s="331"/>
      <c r="P85" s="66"/>
    </row>
    <row r="86" spans="2:16" ht="12.95" customHeight="1" x14ac:dyDescent="0.2">
      <c r="B86" s="67"/>
      <c r="C86" s="329" t="s">
        <v>82</v>
      </c>
      <c r="D86" s="330"/>
      <c r="E86" s="330"/>
      <c r="F86" s="330"/>
      <c r="G86" s="330"/>
      <c r="H86" s="330"/>
      <c r="I86" s="330"/>
      <c r="J86" s="330"/>
      <c r="K86" s="330"/>
      <c r="L86" s="330"/>
      <c r="M86" s="330"/>
      <c r="N86" s="330"/>
      <c r="O86" s="331"/>
      <c r="P86" s="66"/>
    </row>
    <row r="87" spans="2:16" x14ac:dyDescent="0.2">
      <c r="B87" s="67"/>
      <c r="C87" s="329"/>
      <c r="D87" s="330"/>
      <c r="E87" s="330"/>
      <c r="F87" s="330"/>
      <c r="G87" s="330"/>
      <c r="H87" s="330"/>
      <c r="I87" s="330"/>
      <c r="J87" s="330"/>
      <c r="K87" s="330"/>
      <c r="L87" s="330"/>
      <c r="M87" s="330"/>
      <c r="N87" s="330"/>
      <c r="O87" s="331"/>
      <c r="P87" s="66"/>
    </row>
    <row r="88" spans="2:16" x14ac:dyDescent="0.2">
      <c r="B88" s="67"/>
      <c r="C88" s="78"/>
      <c r="D88" s="138"/>
      <c r="E88" s="138"/>
      <c r="F88" s="138"/>
      <c r="G88" s="138"/>
      <c r="H88" s="138"/>
      <c r="I88" s="138"/>
      <c r="J88" s="138"/>
      <c r="K88" s="138"/>
      <c r="L88" s="138"/>
      <c r="M88" s="138"/>
      <c r="N88" s="138"/>
      <c r="O88" s="139"/>
      <c r="P88" s="66"/>
    </row>
    <row r="89" spans="2:16" x14ac:dyDescent="0.2">
      <c r="B89" s="67"/>
      <c r="C89" s="92"/>
      <c r="H89" s="137" t="s">
        <v>76</v>
      </c>
      <c r="O89" s="93"/>
      <c r="P89" s="66"/>
    </row>
    <row r="90" spans="2:16" x14ac:dyDescent="0.2">
      <c r="B90" s="67"/>
      <c r="C90" s="92"/>
      <c r="H90" s="65" t="s">
        <v>77</v>
      </c>
      <c r="I90" s="104"/>
      <c r="J90" s="104"/>
      <c r="K90" s="104"/>
      <c r="O90" s="93"/>
      <c r="P90" s="66"/>
    </row>
    <row r="91" spans="2:16" x14ac:dyDescent="0.2">
      <c r="B91" s="67"/>
      <c r="C91" s="92"/>
      <c r="H91" s="65" t="s">
        <v>83</v>
      </c>
      <c r="I91" s="143"/>
      <c r="J91" s="143"/>
      <c r="K91" s="143"/>
      <c r="O91" s="93"/>
      <c r="P91" s="66"/>
    </row>
    <row r="92" spans="2:16" x14ac:dyDescent="0.2">
      <c r="B92" s="67"/>
      <c r="C92" s="144"/>
      <c r="D92" s="138"/>
      <c r="E92" s="138"/>
      <c r="F92" s="138"/>
      <c r="G92" s="138"/>
      <c r="H92" s="65" t="s">
        <v>79</v>
      </c>
      <c r="L92" s="138"/>
      <c r="M92" s="138"/>
      <c r="N92" s="138"/>
      <c r="O92" s="139"/>
      <c r="P92" s="66"/>
    </row>
    <row r="93" spans="2:16" ht="17.25" customHeight="1" x14ac:dyDescent="0.2">
      <c r="B93" s="67"/>
      <c r="C93" s="144"/>
      <c r="D93" s="143"/>
      <c r="E93" s="143"/>
      <c r="K93" s="321"/>
      <c r="L93" s="321"/>
      <c r="M93" s="321"/>
      <c r="N93" s="321"/>
      <c r="O93" s="322"/>
      <c r="P93" s="66"/>
    </row>
    <row r="94" spans="2:16" ht="18.75" customHeight="1" thickBot="1" x14ac:dyDescent="0.25">
      <c r="B94" s="67"/>
      <c r="C94" s="325"/>
      <c r="D94" s="326"/>
      <c r="E94" s="326"/>
      <c r="F94" s="116"/>
      <c r="G94" s="116"/>
      <c r="H94" s="116"/>
      <c r="I94" s="116"/>
      <c r="J94" s="116"/>
      <c r="K94" s="323"/>
      <c r="L94" s="323"/>
      <c r="M94" s="323"/>
      <c r="N94" s="323"/>
      <c r="O94" s="324"/>
      <c r="P94" s="66"/>
    </row>
    <row r="95" spans="2:16" ht="15" thickBot="1" x14ac:dyDescent="0.25">
      <c r="B95" s="145"/>
      <c r="C95" s="146"/>
      <c r="D95" s="146"/>
      <c r="E95" s="146"/>
      <c r="F95" s="146"/>
      <c r="G95" s="146"/>
      <c r="H95" s="146"/>
      <c r="I95" s="146"/>
      <c r="J95" s="146"/>
      <c r="K95" s="146"/>
      <c r="L95" s="146"/>
      <c r="M95" s="146"/>
      <c r="N95" s="146"/>
      <c r="O95" s="146"/>
      <c r="P95" s="147"/>
    </row>
    <row r="96" spans="2:16" ht="15" thickTop="1" x14ac:dyDescent="0.2"/>
  </sheetData>
  <mergeCells count="92">
    <mergeCell ref="M39:N39"/>
    <mergeCell ref="C54:I54"/>
    <mergeCell ref="C55:I55"/>
    <mergeCell ref="H30:I30"/>
    <mergeCell ref="H31:I31"/>
    <mergeCell ref="J30:K30"/>
    <mergeCell ref="J31:K31"/>
    <mergeCell ref="B2:E2"/>
    <mergeCell ref="B1:L1"/>
    <mergeCell ref="B4:P4"/>
    <mergeCell ref="K93:O94"/>
    <mergeCell ref="C94:E94"/>
    <mergeCell ref="C17:F17"/>
    <mergeCell ref="C84:O85"/>
    <mergeCell ref="C80:O80"/>
    <mergeCell ref="C81:O81"/>
    <mergeCell ref="C65:I65"/>
    <mergeCell ref="M65:N65"/>
    <mergeCell ref="M66:N66"/>
    <mergeCell ref="M67:N67"/>
    <mergeCell ref="C68:N68"/>
    <mergeCell ref="C70:N70"/>
    <mergeCell ref="C86:O87"/>
    <mergeCell ref="C57:I57"/>
    <mergeCell ref="M57:N57"/>
    <mergeCell ref="C58:N58"/>
    <mergeCell ref="C33:N33"/>
    <mergeCell ref="C60:N60"/>
    <mergeCell ref="C43:O45"/>
    <mergeCell ref="C41:J41"/>
    <mergeCell ref="M41:N41"/>
    <mergeCell ref="C40:J40"/>
    <mergeCell ref="C37:J37"/>
    <mergeCell ref="C42:N42"/>
    <mergeCell ref="M37:N37"/>
    <mergeCell ref="M40:N40"/>
    <mergeCell ref="C38:J38"/>
    <mergeCell ref="M38:N38"/>
    <mergeCell ref="C39:J39"/>
    <mergeCell ref="C64:I64"/>
    <mergeCell ref="M64:N64"/>
    <mergeCell ref="M56:N56"/>
    <mergeCell ref="C46:I46"/>
    <mergeCell ref="M46:N46"/>
    <mergeCell ref="C47:I47"/>
    <mergeCell ref="M47:N47"/>
    <mergeCell ref="C48:I48"/>
    <mergeCell ref="M48:N48"/>
    <mergeCell ref="C49:N49"/>
    <mergeCell ref="C53:I53"/>
    <mergeCell ref="M53:N53"/>
    <mergeCell ref="M54:N54"/>
    <mergeCell ref="M55:N55"/>
    <mergeCell ref="C50:O52"/>
    <mergeCell ref="C61:O63"/>
    <mergeCell ref="J28:K28"/>
    <mergeCell ref="M28:N28"/>
    <mergeCell ref="D24:L24"/>
    <mergeCell ref="C25:O27"/>
    <mergeCell ref="C32:G32"/>
    <mergeCell ref="J32:K32"/>
    <mergeCell ref="M32:N32"/>
    <mergeCell ref="M30:N30"/>
    <mergeCell ref="C30:G30"/>
    <mergeCell ref="C31:G31"/>
    <mergeCell ref="M31:N31"/>
    <mergeCell ref="D23:L23"/>
    <mergeCell ref="C34:O36"/>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(PROPONETE)</vt:lpstr>
      <vt:lpstr>INDICAR CÓDIGO DEL ITEM DE PAGO</vt:lpstr>
      <vt:lpstr>'INDICAR CÓDIGO DEL ITEM DE PAGO'!Área_de_impresión</vt:lpstr>
      <vt:lpstr>'PRESUPUESTO OFICIAL (Entidad)'!Área_de_impresión</vt:lpstr>
      <vt:lpstr>'PROPUESTA ECONOMICA (PROPONETE)'!Área_de_impresión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2026-09-16T23:12:51Z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