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24226"/>
  <mc:AlternateContent xmlns:mc="http://schemas.openxmlformats.org/markup-compatibility/2006">
    <mc:Choice Requires="x15">
      <x15ac:absPath xmlns:x15ac="http://schemas.microsoft.com/office/spreadsheetml/2010/11/ac" url="https://gobiernobogota-my.sharepoint.com/personal/miguel_granados_gobiernobogota_gov_co/Documents/2. FDL Barrios Unidos/3. Miguel Ángel - Contrato 022-2026 FDLBU/9. Archivos de octubre 2026/Ajuste oferta económica subasta/"/>
    </mc:Choice>
  </mc:AlternateContent>
  <xr:revisionPtr revIDLastSave="31" documentId="8_{F7393DAD-42C7-4776-90F6-112D2BC9BACB}" xr6:coauthVersionLast="47" xr6:coauthVersionMax="47" xr10:uidLastSave="{8E51940F-0BB1-42B9-8F66-B1D4C6FA4B1F}"/>
  <bookViews>
    <workbookView xWindow="-120" yWindow="-120" windowWidth="29040" windowHeight="15720" xr2:uid="{3AC8E974-B59B-41E8-884B-54642505E47E}"/>
  </bookViews>
  <sheets>
    <sheet name="4. Oferta económica" sheetId="1" r:id="rId1"/>
  </sheets>
  <externalReferences>
    <externalReference r:id="rId2"/>
  </externalReferences>
  <definedNames>
    <definedName name="\a">#REF!</definedName>
    <definedName name="\b">#REF!</definedName>
    <definedName name="\c">#REF!</definedName>
    <definedName name="\l">#REF!</definedName>
    <definedName name="_Fill" hidden="1">#REF!</definedName>
    <definedName name="_xlnm._FilterDatabase" localSheetId="0" hidden="1">'4. Oferta económica'!$B$7:$I$31</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'4. Oferta económica'!$A$1:$P$46</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[1]BD_SITP_08!$AP:$AV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0" i="1" l="1"/>
  <c r="N29" i="1"/>
  <c r="N28" i="1"/>
  <c r="N27" i="1"/>
  <c r="N26" i="1"/>
  <c r="N25" i="1"/>
  <c r="N24" i="1"/>
  <c r="N23" i="1"/>
  <c r="N22" i="1"/>
  <c r="N21" i="1"/>
  <c r="N20" i="1"/>
  <c r="N19" i="1"/>
  <c r="O19" i="1" s="1"/>
  <c r="P19" i="1" s="1"/>
  <c r="N18" i="1"/>
  <c r="N17" i="1"/>
  <c r="N16" i="1"/>
  <c r="N15" i="1"/>
  <c r="N14" i="1"/>
  <c r="N13" i="1"/>
  <c r="N12" i="1"/>
  <c r="N11" i="1"/>
  <c r="N10" i="1"/>
  <c r="N9" i="1"/>
  <c r="O9" i="1" s="1"/>
  <c r="P9" i="1" s="1"/>
  <c r="N8" i="1"/>
  <c r="I31" i="1"/>
  <c r="G31" i="1"/>
  <c r="K30" i="1"/>
  <c r="L30" i="1" s="1"/>
  <c r="J30" i="1"/>
  <c r="H30" i="1"/>
  <c r="K29" i="1"/>
  <c r="L29" i="1" s="1"/>
  <c r="J29" i="1"/>
  <c r="H29" i="1"/>
  <c r="K28" i="1"/>
  <c r="J28" i="1"/>
  <c r="H28" i="1"/>
  <c r="K27" i="1"/>
  <c r="J27" i="1"/>
  <c r="H27" i="1"/>
  <c r="K26" i="1"/>
  <c r="J26" i="1"/>
  <c r="H26" i="1"/>
  <c r="K25" i="1"/>
  <c r="J25" i="1"/>
  <c r="H25" i="1"/>
  <c r="K24" i="1"/>
  <c r="J24" i="1"/>
  <c r="H24" i="1"/>
  <c r="K23" i="1"/>
  <c r="L23" i="1" s="1"/>
  <c r="J23" i="1"/>
  <c r="H23" i="1"/>
  <c r="K22" i="1"/>
  <c r="J22" i="1"/>
  <c r="H22" i="1"/>
  <c r="K21" i="1"/>
  <c r="L21" i="1" s="1"/>
  <c r="J21" i="1"/>
  <c r="H21" i="1"/>
  <c r="K20" i="1"/>
  <c r="L20" i="1" s="1"/>
  <c r="J20" i="1"/>
  <c r="H20" i="1"/>
  <c r="K19" i="1"/>
  <c r="L19" i="1" s="1"/>
  <c r="J19" i="1"/>
  <c r="H19" i="1"/>
  <c r="K18" i="1"/>
  <c r="J18" i="1"/>
  <c r="H18" i="1"/>
  <c r="K17" i="1"/>
  <c r="L17" i="1" s="1"/>
  <c r="J17" i="1"/>
  <c r="H17" i="1"/>
  <c r="K16" i="1"/>
  <c r="L16" i="1" s="1"/>
  <c r="J16" i="1"/>
  <c r="H16" i="1"/>
  <c r="K15" i="1"/>
  <c r="L15" i="1" s="1"/>
  <c r="J15" i="1"/>
  <c r="H15" i="1"/>
  <c r="K14" i="1"/>
  <c r="J14" i="1"/>
  <c r="H14" i="1"/>
  <c r="K13" i="1"/>
  <c r="J13" i="1"/>
  <c r="H13" i="1"/>
  <c r="K12" i="1"/>
  <c r="J12" i="1"/>
  <c r="H12" i="1"/>
  <c r="K11" i="1"/>
  <c r="J11" i="1"/>
  <c r="H11" i="1"/>
  <c r="K10" i="1"/>
  <c r="J10" i="1"/>
  <c r="H10" i="1"/>
  <c r="K9" i="1"/>
  <c r="J9" i="1"/>
  <c r="H9" i="1"/>
  <c r="K8" i="1"/>
  <c r="J8" i="1"/>
  <c r="H8" i="1"/>
  <c r="H31" i="1" s="1"/>
  <c r="N31" i="1" l="1"/>
  <c r="O8" i="1"/>
  <c r="O30" i="1"/>
  <c r="P30" i="1" s="1"/>
  <c r="O29" i="1"/>
  <c r="P29" i="1" s="1"/>
  <c r="O28" i="1"/>
  <c r="P28" i="1" s="1"/>
  <c r="O27" i="1"/>
  <c r="P27" i="1" s="1"/>
  <c r="O26" i="1"/>
  <c r="P26" i="1" s="1"/>
  <c r="O25" i="1"/>
  <c r="P25" i="1" s="1"/>
  <c r="O24" i="1"/>
  <c r="P24" i="1" s="1"/>
  <c r="O23" i="1"/>
  <c r="P23" i="1" s="1"/>
  <c r="O22" i="1"/>
  <c r="P22" i="1" s="1"/>
  <c r="O21" i="1"/>
  <c r="P21" i="1" s="1"/>
  <c r="O20" i="1"/>
  <c r="P20" i="1" s="1"/>
  <c r="O18" i="1"/>
  <c r="P18" i="1" s="1"/>
  <c r="O17" i="1"/>
  <c r="P17" i="1" s="1"/>
  <c r="O16" i="1"/>
  <c r="P16" i="1" s="1"/>
  <c r="O15" i="1"/>
  <c r="P15" i="1" s="1"/>
  <c r="O14" i="1"/>
  <c r="P14" i="1" s="1"/>
  <c r="O13" i="1"/>
  <c r="P13" i="1" s="1"/>
  <c r="O12" i="1"/>
  <c r="P12" i="1" s="1"/>
  <c r="O11" i="1"/>
  <c r="P11" i="1" s="1"/>
  <c r="O10" i="1"/>
  <c r="P10" i="1" s="1"/>
  <c r="P8" i="1"/>
  <c r="L18" i="1"/>
  <c r="L12" i="1"/>
  <c r="L28" i="1"/>
  <c r="L26" i="1"/>
  <c r="L25" i="1"/>
  <c r="L13" i="1"/>
  <c r="L27" i="1"/>
  <c r="L24" i="1"/>
  <c r="L11" i="1"/>
  <c r="L8" i="1"/>
  <c r="L22" i="1"/>
  <c r="L14" i="1"/>
  <c r="L10" i="1"/>
  <c r="K31" i="1"/>
  <c r="L9" i="1"/>
  <c r="P31" i="1" l="1"/>
  <c r="O31" i="1"/>
</calcChain>
</file>

<file path=xl/sharedStrings.xml><?xml version="1.0" encoding="utf-8"?>
<sst xmlns="http://schemas.openxmlformats.org/spreadsheetml/2006/main" count="105" uniqueCount="83">
  <si>
    <t>FORMATO DE OFERTA ECONOMICA 2026 - CETIC  - LOTE 1. ADQUISICIÓN DE MEDIOS TECNOLÓGICOS E INSUMOS TÉCNICOS</t>
  </si>
  <si>
    <t>"ADQUISICIÓN DE EQUIPOS TECNOLÓGICOS, LICENCIAS DE SOFTWARE, ELEMENTOS DE CONECTIVIDAD, HERRAMIENTAS ESPECIALIZADAS, MOBILIARIO E INSUMOS PARA FORTALECER EL CENTRO DE ACCESO COMUNITARIO – CENTRO DE EXPERIENCIAS TIC DEL FONDO DE DESARROLLO LOCAL DE BARRIOS UNIDOS, DE CONFORMIDAD CON LAS ESPECIFICACIONES TÉCNICAS ESTABLECIDAS.” - LOTE 1. ADQUISICIÓN DE MEDIOS TECNOLÓGICOS E INSUMOS TÉCNICOS</t>
  </si>
  <si>
    <t>NOMBRE DEL PROPONENTE:</t>
  </si>
  <si>
    <t>No.</t>
  </si>
  <si>
    <t>ITEM / REFERENCIA</t>
  </si>
  <si>
    <t>DESCRIPCIÓN</t>
  </si>
  <si>
    <t>UNIDAD DE MEDIDA</t>
  </si>
  <si>
    <t>CANTIDAD</t>
  </si>
  <si>
    <t>VALOR UNITARIO DE REFERENCIA ENTIDAD ESTATAL  (INCLUIDO IMPUESTOS - TASAS - CONTRIBUCIONES QUE APLIQUEN)</t>
  </si>
  <si>
    <t>VALOR TOTAL DE REFERENCIA ENTIDAD ESTATAL  (INCLUIDO IMPUESTOS - TASAS - CONTRIBUCIONES QUE APLIQUEN)</t>
  </si>
  <si>
    <t>VALOR UNITARIO OFERTADO (INCLUIDO IMPUESTOS - TASAS - CONTRIBUCIONES QUE APLIQUEN)</t>
  </si>
  <si>
    <t>OBSERVACIÓN</t>
  </si>
  <si>
    <t>VALOR TOTAL OFERTADO (INCLUIDO IMPUESTOS - TASAS - CONTRIBUCIONES QUE APLIQUEN)</t>
  </si>
  <si>
    <t xml:space="preserve">Suscripción adobe Creative Cloud </t>
  </si>
  <si>
    <t>Suscripción anual que otorga acceso ilimitado a más de 20 herramientas profesionales de diseño, video, fotografía y web, incluyendo programas líderes como Photoshop, Illustrator y Premiere Pro. Durante los 12 meses de vigencia, el usuario cuenta con actualizaciones constantes de software, acceso a funciones de inteligencia artificial generativa y almacenamiento en la nube para sincronizar proyectos entre múltiples dispositivos. Además de las aplicaciones, la licencia integra servicios complementarios como la biblioteca de Adobe Fonts y recursos de Adobe Stock, permitiendo gestionar todo el flujo de trabajo creativo bajo una misma cuenta con soporte técnico incluido. </t>
  </si>
  <si>
    <r>
      <t>Unidad</t>
    </r>
    <r>
      <rPr>
        <sz val="12"/>
        <rFont val="Garamond"/>
        <family val="1"/>
      </rPr>
      <t> </t>
    </r>
  </si>
  <si>
    <t>Suscripción Google Workspace Plus / Anual </t>
  </si>
  <si>
    <t>La licencia anual de Google Workspace Business Plus es una solución empresarial avanzada que integra aplicaciones de productividad como Gmail, Drive, Docs y Calendar. Se destaca por ofrecer 5 TB de almacenamiento y videoconferencias de hasta 500 participantes con grabación y seguimiento de asistencia. Este plan incluye herramientas críticas de seguridad como Google Vault para la retención de datos. La integración de Gemini potencia la creatividad y eficiencia del equipo gracias a capacidades de inteligencia artificial que permiten redactar correos, resumir hilos de chat y generar imágenes o contenido complejo de forma automática. Al contratarse bajo compromiso anual, las empresas aseguran una tarifa preferencial con descuento y acceden a un ecosistema donde el aprendizaje automático (ML) optimiza la búsqueda de información y la seguridad proactiva, garantizando un flujo de trabajo inteligente y protegido durante los doce meses de vigencia. </t>
  </si>
  <si>
    <t>Switch 48 puertos Gigabit Ethernet  </t>
  </si>
  <si>
    <t>Este switch gestionado de capa 2 es una solución de conectividad empresarial de alto rendimiento que integra 48 puertos Gigabit Ethernet con soporte total de alimentación a través de Ethernet (PoE+), entregando un presupuesto de energía de 375W para conectar y alimentar dispositivos como cámaras IP, puntos de acceso y teléfonos VoIP. El equipo cuenta además con 4 enlaces ascendentes (uplinks) SFP de 1G que permiten conexiones de fibra óptica de larga distancia y alta velocidad hacia el núcleo de la red. Su diseño está optimizado para la eficiencia operativa, ofreciendo una gestión simplificada a través de una interfaz web intuitiva o una aplicación móvil, lo que facilita la configuración de funciones avanzadas de seguridad y segmentación de tráfico (VLAN). Al ser un dispositivo de clase empresarial, garantiza una disponibilidad crítica y protección de datos mediante listas de control de acceso (ACL) y seguridad de puertos </t>
  </si>
  <si>
    <r>
      <t>Unidad </t>
    </r>
    <r>
      <rPr>
        <sz val="12"/>
        <rFont val="Garamond"/>
        <family val="1"/>
      </rPr>
      <t> </t>
    </r>
  </si>
  <si>
    <r>
      <t>Enrutador WiFi 6E de tres bandas</t>
    </r>
    <r>
      <rPr>
        <sz val="12"/>
        <rFont val="Garamond"/>
        <family val="1"/>
      </rPr>
      <t> </t>
    </r>
  </si>
  <si>
    <t>Enrutador WiFi 6E de tres bandas ofrece una velocidad combinada de hasta 5400 Mbps mediante el uso de las bandas de 2.4 GHz, 5 GHz y la nueva banda de 6 GHz. El dispositivo cuenta con canales de 160 MHz, una CPU de alto rendimiento y seis antenas externas para la transmisión de señal. Incluye puertos Gigabit Ethernet para conexiones por cable y es compatible con la tecnología OneMesh para la creación de redes de malla. </t>
  </si>
  <si>
    <t>AiCat Cable de entierro directo Cat6 de 1000 pies </t>
  </si>
  <si>
    <t>AiCat Cable de entierro directo Cat6 de 1000 pies - 23 AWG conductores de cobre sólido 550 MHz, PoE++ (4PPoE), listado UL, par trenzado sin blindaje UTP Riser CMX clasificado, impermeable, resistente </t>
  </si>
  <si>
    <t>Conectores de paso RJ45 blindados Cat6 </t>
  </si>
  <si>
    <t>Conectores de paso RJ45 blindados Cat6 con botas de alivio de tensión RJ45 (negro) paquete de 100 unidades, extremo Cat 6a/6/5e, enchufe modular Ethernet de 3 clavijas </t>
  </si>
  <si>
    <t>Paquete x 100</t>
  </si>
  <si>
    <t>Pinza Ponchadora De Impacto Rj45 </t>
  </si>
  <si>
    <t>Pinza Ponchadora De Impacto Rj45 Cable Red Profesional </t>
  </si>
  <si>
    <t>Ponchadora Modular Pass-Thru </t>
  </si>
  <si>
    <t xml:space="preserve">Herramienta de instalación de conectores de engarce modular rápida y confiable para aplicaciones de voz y datos con enchufes de conectores Pass-Thru RJ45, La herramienta todo en uno corta, pela y retuerce los cables de datos de conductores pareados 
Recortes al ras de la cara final del conector, lo que elimina el contacto involuntario entre los conductores, Engarces y adornos RJ45 Pass-Thru Connectors, Crimps 4, 6 y 8 posiciones conectores modulares (RJ11 / RJ12 estándar y RJ45 ), El mecanismo de trinquete de ciclo completo garantiza la terminación completa del conector, La guía de cableado en la herramienta ayuda a minimizar los errores de cableado, Parámetros del cable: 28-22 AWG planos o redondos; Teléfono y datos sólidos o varados. 
Empuñadura de goma para mayor comodidad, Mecanismo de bloqueo de trinquete,Se usa con los conectores Klein Tools Pass-Thru </t>
  </si>
  <si>
    <t>Kit de probador de cable de Ethernet con probador Scout </t>
  </si>
  <si>
    <t>Probador de cables que prueba cables terminados de voz (RJ11/12), de datos (RJ45) y de video (coaxial con conector F) con resultados claramente definidos, Mide longitudes de cable de hasta 610 m (2000'), Haga pruebas para identificar fallas de par abierto, de cortocircuito, de error de cableado o par dividido. Pantalla LCD retroiluminada que muestra la longitud de cable, el mapa de cables, la ID de cables y los resultados de la prueba. Rastree cables, pares de cables y cables conductores individuales con un generador de tono de estilo múltiple, Modo de parpadeo del concentrador para identificar la ubicación del puerto en un concentrador o un conmutador Transmisores remotos de ubicación (5 cada uno) que mapean e identifican múltiples tramos de cables en un solo paso Entre otras funciones, cuenta con advertencia de voltaje, detección de blindaje, indicador de batería baja, transmisor remoto con portatransmisor, y función de apagado automático para conservar la vida útil de la batería (batería de 9 V incluida), función de apagado automático para preservar la vida útil de la batería (de 9 V incluida),El kit incluye: Probador ScoutPro, (1) transmisor remoto con portatransmisor, (5) transmisores remotos de ubicación RJ45, (5) transmisores remotos de ubicación de conectores F, (1) conectores F coaxial, manual y batería de 9 V .</t>
  </si>
  <si>
    <t>Panel de conexión de 48 puertos para montaje en rack </t>
  </si>
  <si>
    <t>Panel de conexión de 48 puertos para montaje en rack o montaje en pared de 19 pulgadas, panel de conexión de red Cat6 de 2U para 10 Gigabit Ethernet, 110 o Krone Impact </t>
  </si>
  <si>
    <t>Tapete profesional organizador de trabajo, antiestático  </t>
  </si>
  <si>
    <t>Antiestático En Silicona Para Reparación con medidas aproximadas de 45 cm x 30 cm, Flexible, hecha de silicona de alta calidad, Resistente a la soldadura, Soporta Thinner, gasolinas, Nitro y temperaturas hasta 500°, Ideal para reparar motores Nitro, Gasolina y Electricos, Tiene diferentes sectores y zonas, Tiene orificios para disponer destornilladores y tornillos</t>
  </si>
  <si>
    <t>Lámpara tipo lupa </t>
  </si>
  <si>
    <t>Lámpara De Lupa Led Con Base Y Prensa Ajustable Negra, Cuenta con 10 aumentos y lente de cristal. La lupa LED está diseñada profesionalmente con una lente de cristal real de 4.3 pulgadas, que puede proporcionar una visión clara de aumento sin distorsión. Hasta 10 aumentos hacen que leer/ver impresiones pequeñas, coser, reparar, tallar, , soldar, etc. más fácil. 3 modos de color de la iluminación ajustable a 10 niveles. Iluminación de 72 leds brillo máximo de 12 W y 120 lúmenes. Está diseñado con 3 modos de color (blanco, cálido y frío) y regulable continuamente La lupa con luz y soporte viene con una base pesada y clip en C. Puede utilizar la base como una lámpara de mesa, o montarla en cualquier superficie plana como una luz de clip. </t>
  </si>
  <si>
    <t>Canaleta Plastica Lisa </t>
  </si>
  <si>
    <t>Canaleta plástica lisa de superficie, fabricada en PVC rígido autoextinguible, con dimensiones de 100 mm de ancho, 45 mm de alto y 2 metros de longitud. Diseñada para la conducción y protección de cables eléctricos en instalaciones residenciales, comerciales e industriales. </t>
  </si>
  <si>
    <t xml:space="preserve">COMPUTADOR 
PORTÁTIL </t>
  </si>
  <si>
    <t xml:space="preserve">PROCESADOR: DE 8 NÚCLEOS 16 HILOS (INTEL O AMD); DISCO DURO: DISCO SSD (ESTADO SOLIDO) DE 512 GB O  1TB; MEMORIA RAM: DE 16 GB O SUPERIOR; TAMAÑO DE LA PANTALLA: 15.6 PULGADAS; CAPACIDAD DE LA TARJETA DE VIDEO: 2GB; TIPO DE PANTALLA: LED                                                                                                                           
ENTRADAS HDMI: 1, DISPLAY PORT: 1; ENTRADAS USB:  MÍNIMO 4; TARJETAS DE RED:  WIFI, BLUETOOTH Y ETHERNET RJ-45;  CÁMARA WEB: SÍ              </t>
  </si>
  <si>
    <t>Kit Robot Solar  Educativo</t>
  </si>
  <si>
    <t>kit de robot solar 13 en 1: viene con 190 piezas. construye 12 tipos diferentes de robots con un solo kit. incluye las piezas móviles y de conexión del robot, como engranajes, placas, neumáticos y ejes. las piezas se pueden desmontar fácilmente después de completar cada construcción del robot</t>
  </si>
  <si>
    <t>POWER BI</t>
  </si>
  <si>
    <t>Licencia individual Power BI Pro para usuario final, que permite la creación, publicación, compartición y colaboración en informes, paneles de control (dashboards) y análisis de datos dentro del entorno Power BI. Incluye acceso a herramientas de visualización avanzada, conexión a múltiples fuentes de datos, actualización programada de información, trabajo colaborativo mediante espacios de trabajo compartidos y distribución segura de reportes a otros usuarios con licencia compatible. La suscripción se entrega para un único usuario, con acceso a los servicios en la nube de Microsoft durante la vigencia de la licencia y conforme a los términos y condiciones establecidos por el fabricante.</t>
  </si>
  <si>
    <t>CARRETE FILAMENTO PLA PARA IMPRESORA 3d</t>
  </si>
  <si>
    <t>Carrete de filamento PLA para impresión 3D, con peso neto de 1 kilogramo, fabricado en ácido poliláctico (PLA) apto para la elaboración de prototipos, modelos, piezas decorativas y aplicaciones de uso general. Compatible con impresoras 3D de tecnología FDM/FFF que admitan filamentos del diámetro correspondiente. Se caracteriza por su facilidad de impresión, buena estabilidad dimensional y acabado superficial uniforme.</t>
  </si>
  <si>
    <t>CARRETE FILAMENTO TPU PARA IMPRESORA 3d</t>
  </si>
  <si>
    <t>Carrete de filamento TPU para impresión 3D, con peso neto de 1 kilogramo, elaborado en poliuretano termoplástico (TPU) de características flexibles y resistentes al desgaste. Adecuado para la fabricación de piezas que requieran elasticidad, absorción de impactos y resistencia a la abrasión. Compatible con impresoras 3D de tecnología FDM/FFF que soporten materiales flexibles y el diámetro de filamento correspondiente.</t>
  </si>
  <si>
    <t>CARRETE FILAMENTO PETG PARA IMPRESORA 3d</t>
  </si>
  <si>
    <t>Carrete de filamento PETG para impresión 3D, con peso neto de 1 kilogramo, fabricado en tereftalato de polietileno modificado con glicol (PETG), adecuado para la producción de piezas funcionales que requieran buena resistencia mecánica, química y térmica. Compatible con impresoras 3D de tecnología FDM/FFF que admitan este tipo de material y el diámetro de filamento correspondiente. Ofrece una combinación equilibrada entre resistencia, durabilidad y calidad de acabado.</t>
  </si>
  <si>
    <t>Kit de soldadura electronica</t>
  </si>
  <si>
    <t>posee un cautín regulable en un rango térmico de 250 °C a 500 °C, una potencia nominal de 60 W y compatibilidad eléctrica estándar con voltajes de 110 V a 120 V a 50/60 Hz. l núcleo calefactor cerámico de alta velocidad , conductividad térmica y una alta estabilidad de temperatura.
Este conjunto técnico incluye  consumibles y herramientas de sujeción, corrección y mantenimiento preventivo. El contenido del paquete consta de cinco puntas intercambiables para diferentes geometrías de componentes, un extractor de soldadura metálico para desoldado por vacío, hilo de estaño de alta pureza y pasta fundente (flux) para la mejora de la capilaridad y prevención de la oxidación. Asimismo, el kit dispone de una pinza de precisión de punta curva ideal para la manipulación de componentes de montaje superficial (SMD) y una estación de soporte con base metálica y esponja limpiadora de celulosa para el choque térmico de limpieza de las puntas durante el ciclo de trabajo.</t>
  </si>
  <si>
    <t>Secador de filamento para carrete de impresora 3D</t>
  </si>
  <si>
    <t xml:space="preserve">El Secador de filamento  es un deshidratador de 145 W de potencia diseñado para albergar una bobina de hasta 1 kg, compatible con diámetros de 1.75 mm y 2.85 mm. sistema de calentamiento uniforme PTC de 360° que genera un rango de temperatura ajustable de 45 °C a 70 °C y un temporizador de 0 a 48 horas,  pantalla táctil LCD de 3.7 pulgadas, perfiles preestablecidos para 12 tipos de materiales (como PLA, ABS y PETG). </t>
  </si>
  <si>
    <t>Cable 3x12</t>
  </si>
  <si>
    <t>METRO  de cable 3 x 12  conductor eléctrico de tipo industrial  (como el tipo ST o vulcanizado) que agrupa tres líneas independientes de calibre 12 AWG (típicamente Fase, Neutro y Tierra) bajo cubierta exterior de PVC resistente a la abrasión y la humedad. Fabricado con filamentos flexibles de cobre suave, opera  a una tensión nominal de hasta 600 Voltios, soporta una corriente máxima de 20 a 30 Amperios ,  diseñado específicamente para la alimentación de herramientas eléctricas portátiles, extensiones de servicio pesado y circuitos de fuerza.</t>
  </si>
  <si>
    <t>Toma doble, con polo a tierra de sobreponer</t>
  </si>
  <si>
    <t>Toma doble con polo a tierra de sobreponer es un dispositivo de conexión eléctrica superficial configurado bajo el estándar NEMA 5-15R, diseñado con dos salidas tipo americano (2 Polos + Tierra) para recibir enchufes trifásicos de clavijas planas y redondas. Fabricada típicamente en termoplástico o ABS de alta resistencia al impacto y retardante a la llama, opera de forma segura a una tensión nominal de 125V a 250V AC y soporta una corriente máxima de 15 Amperios, cumpliendo normativas de seguridad como el reglamento RETIE.  su instalación externa mediante tornillos directamente sobre mampostería, drywall, madera o metal, lo que elimina la necesidad de realizar obras civiles, picar muros o empotrar cajas metálicas en la pared.</t>
  </si>
  <si>
    <t>VALOR TOTAL REFERENCIA ENTIDAD ESTATAL / VALOR TOTAL OFERTADO PROPONENTE</t>
  </si>
  <si>
    <t>El contratista deberá contemplar dentro del valor ofertado todos los gravamenes, impuestos, tasas, contribuciones a los que haya lugar.</t>
  </si>
  <si>
    <t>Se debe diligenciar la casilla de color amarillo, siendo este el valores ofertable en el proyecto. (El valor unitario no puede superar el costo unitario propuesto por la entidad.)</t>
  </si>
  <si>
    <t xml:space="preserve">El valor unitario no podrá ser mayor al definido como valor unitrario de referencia de la entidad estatal </t>
  </si>
  <si>
    <t>El presente documento deberá ser enviado en formato ".xls y PDF"</t>
  </si>
  <si>
    <t>Diligenciar y fimar la propuesta.</t>
  </si>
  <si>
    <t>Proponente:</t>
  </si>
  <si>
    <t>Nit</t>
  </si>
  <si>
    <t>Nombre del Representante Legal:</t>
  </si>
  <si>
    <t>Documento de Identidad</t>
  </si>
  <si>
    <t>Correo electrónico</t>
  </si>
  <si>
    <t>Teléfono de contacto</t>
  </si>
  <si>
    <t>Firma</t>
  </si>
  <si>
    <t>GESCOM SAS</t>
  </si>
  <si>
    <t>830,145,023-3</t>
  </si>
  <si>
    <t>JUAN MANUEL ARENAS PEREZ</t>
  </si>
  <si>
    <t>C.C. 80,842,621 DE BOGOTA</t>
  </si>
  <si>
    <t>Administrativo@gescom.com.co</t>
  </si>
  <si>
    <t>Verificación económica</t>
  </si>
  <si>
    <t>Último lance</t>
  </si>
  <si>
    <t>Vr. Referencia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</si>
</sst>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_-&quot;$&quot;\ * #,##0.00_-;\-&quot;$&quot;\ * #,##0.00_-;_-&quot;$&quot;\ * &quot;-&quot;_-;_-@_-"/>
  </numFmts>
  <fonts count="22" x14ac:knownFonts="1">
    <font>
      <sz val="11"/>
      <color theme="1"/>
      <name val="Calibri"/>
      <family val="2"/>
      <scheme val="minor"/>
    </font>
    <font>
      <sz val="10"/>
      <name val="Arial"/>
      <family val="2"/>
    </font>
    <font>
      <b/>
      <sz val="18"/>
      <name val="Arial"/>
      <family val="2"/>
    </font>
    <font>
      <sz val="9"/>
      <name val="Arial"/>
      <family val="2"/>
    </font>
    <font>
      <b/>
      <sz val="14"/>
      <name val="Arial"/>
      <family val="2"/>
    </font>
    <font>
      <b/>
      <sz val="12"/>
      <name val="Arial"/>
      <family val="2"/>
    </font>
    <font>
      <sz val="12"/>
      <name val="Arial"/>
      <family val="2"/>
    </font>
    <font>
      <b/>
      <sz val="11"/>
      <color theme="1"/>
      <name val="Arial"/>
      <family val="2"/>
    </font>
    <font>
      <b/>
      <sz val="12"/>
      <color indexed="8"/>
      <name val="Arial"/>
      <family val="2"/>
    </font>
    <font>
      <b/>
      <sz val="11"/>
      <name val="Calibri"/>
      <family val="2"/>
      <scheme val="minor"/>
    </font>
    <font>
      <sz val="12"/>
      <name val="Garamond"/>
      <family val="1"/>
    </font>
    <font>
      <sz val="12"/>
      <color rgb="FF0A0A0A"/>
      <name val="Garamond"/>
      <family val="1"/>
    </font>
    <font>
      <b/>
      <sz val="12"/>
      <name val="Garamond"/>
      <family val="1"/>
    </font>
    <font>
      <sz val="12"/>
      <color rgb="FF000000"/>
      <name val="Garamond"/>
      <family val="1"/>
    </font>
    <font>
      <sz val="12"/>
      <color rgb="FF333333"/>
      <name val="Garamond"/>
      <family val="1"/>
    </font>
    <font>
      <b/>
      <sz val="14"/>
      <name val="Garamond"/>
      <family val="1"/>
    </font>
    <font>
      <sz val="14"/>
      <name val="Arial"/>
      <family val="2"/>
    </font>
    <font>
      <u/>
      <sz val="11"/>
      <color theme="10"/>
      <name val="Calibri"/>
      <family val="2"/>
      <scheme val="minor"/>
    </font>
    <font>
      <b/>
      <sz val="20"/>
      <name val="Arial"/>
      <family val="2"/>
    </font>
    <font>
      <b/>
      <sz val="11"/>
      <color theme="1"/>
      <name val="Garamond"/>
      <family val="1"/>
    </font>
    <font>
      <sz val="11"/>
      <color theme="1"/>
      <name val="Garamond"/>
      <family val="1"/>
    </font>
    <font>
      <b/>
      <sz val="18"/>
      <color theme="1"/>
      <name val="Garamond"/>
      <family val="1"/>
    </font>
  </fonts>
  <fills count="11">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DAF2D0"/>
        <bgColor rgb="FF000000"/>
      </patternFill>
    </fill>
    <fill>
      <patternFill patternType="solid">
        <fgColor theme="6"/>
        <bgColor indexed="64"/>
      </patternFill>
    </fill>
    <fill>
      <patternFill patternType="solid">
        <fgColor theme="7" tint="0.59999389629810485"/>
        <bgColor indexed="64"/>
      </patternFill>
    </fill>
    <fill>
      <patternFill patternType="solid">
        <fgColor theme="2" tint="-4.9989318521683403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style="thin">
        <color indexed="64"/>
      </top>
      <bottom/>
      <diagonal/>
    </border>
  </borders>
  <cellStyleXfs count="3">
    <xf numFmtId="0" fontId="0" fillId="0" borderId="0"/>
    <xf numFmtId="0" fontId="1" fillId="0" borderId="0"/>
    <xf numFmtId="0" fontId="17" fillId="0" borderId="0" applyNumberFormat="0" applyFill="0" applyBorder="0" applyAlignment="0" applyProtection="0"/>
  </cellStyleXfs>
  <cellXfs count="61">
    <xf numFmtId="0" fontId="0" fillId="0" borderId="0" xfId="0"/>
    <xf numFmtId="0" fontId="3" fillId="3" borderId="0" xfId="1" applyFont="1" applyFill="1"/>
    <xf numFmtId="0" fontId="4" fillId="3" borderId="2" xfId="1" applyFont="1" applyFill="1" applyBorder="1" applyAlignment="1">
      <alignment horizontal="center" vertical="center"/>
    </xf>
    <xf numFmtId="0" fontId="4" fillId="3" borderId="0" xfId="1" applyFont="1" applyFill="1" applyAlignment="1">
      <alignment horizontal="center" vertical="center" wrapText="1"/>
    </xf>
    <xf numFmtId="0" fontId="4" fillId="3" borderId="0" xfId="1" applyFont="1" applyFill="1" applyAlignment="1">
      <alignment horizontal="center" vertical="center"/>
    </xf>
    <xf numFmtId="0" fontId="5" fillId="3" borderId="0" xfId="1" applyFont="1" applyFill="1" applyAlignment="1">
      <alignment horizontal="center" vertical="center"/>
    </xf>
    <xf numFmtId="0" fontId="2" fillId="3" borderId="0" xfId="1" applyFont="1" applyFill="1" applyAlignment="1">
      <alignment horizontal="center" vertical="center" wrapText="1"/>
    </xf>
    <xf numFmtId="0" fontId="3" fillId="3" borderId="0" xfId="1" applyFont="1" applyFill="1" applyAlignment="1">
      <alignment horizontal="center" wrapText="1"/>
    </xf>
    <xf numFmtId="0" fontId="3" fillId="3" borderId="0" xfId="1" applyFont="1" applyFill="1" applyAlignment="1">
      <alignment horizontal="center"/>
    </xf>
    <xf numFmtId="0" fontId="6" fillId="3" borderId="0" xfId="1" applyFont="1" applyFill="1" applyAlignment="1">
      <alignment horizontal="center"/>
    </xf>
    <xf numFmtId="0" fontId="7" fillId="5" borderId="1" xfId="1" applyFont="1" applyFill="1" applyBorder="1" applyAlignment="1">
      <alignment horizontal="center" vertical="center" wrapText="1"/>
    </xf>
    <xf numFmtId="0" fontId="8" fillId="5" borderId="1" xfId="1" applyFont="1" applyFill="1" applyBorder="1" applyAlignment="1">
      <alignment horizontal="center" vertical="center" wrapText="1"/>
    </xf>
    <xf numFmtId="0" fontId="5" fillId="4" borderId="1" xfId="1" applyFont="1" applyFill="1" applyBorder="1" applyAlignment="1">
      <alignment horizontal="center" vertical="center" wrapText="1"/>
    </xf>
    <xf numFmtId="0" fontId="9" fillId="6" borderId="1" xfId="1" applyFont="1" applyFill="1" applyBorder="1" applyAlignment="1">
      <alignment horizontal="center" vertical="center" wrapText="1"/>
    </xf>
    <xf numFmtId="0" fontId="3" fillId="3" borderId="0" xfId="1" applyFont="1" applyFill="1" applyAlignment="1">
      <alignment horizontal="center" vertical="center" wrapText="1"/>
    </xf>
    <xf numFmtId="0" fontId="10" fillId="0" borderId="1" xfId="1" applyFont="1" applyBorder="1" applyAlignment="1">
      <alignment horizontal="center" vertical="center" wrapText="1"/>
    </xf>
    <xf numFmtId="0" fontId="11" fillId="0" borderId="1" xfId="1" applyFont="1" applyBorder="1" applyAlignment="1">
      <alignment horizontal="center" vertical="center" wrapText="1"/>
    </xf>
    <xf numFmtId="0" fontId="12" fillId="0" borderId="1" xfId="1" applyFont="1" applyBorder="1" applyAlignment="1">
      <alignment horizontal="center" vertical="center" wrapText="1"/>
    </xf>
    <xf numFmtId="1" fontId="12" fillId="0" borderId="1" xfId="1" applyNumberFormat="1" applyFont="1" applyBorder="1" applyAlignment="1">
      <alignment horizontal="center" vertical="center" wrapText="1"/>
    </xf>
    <xf numFmtId="6" fontId="12" fillId="7" borderId="1" xfId="1" applyNumberFormat="1" applyFont="1" applyFill="1" applyBorder="1" applyAlignment="1">
      <alignment horizontal="center" vertical="center"/>
    </xf>
    <xf numFmtId="164" fontId="5" fillId="4" borderId="1" xfId="1" applyNumberFormat="1" applyFont="1" applyFill="1" applyBorder="1" applyAlignment="1">
      <alignment horizontal="center" vertical="center" wrapText="1"/>
    </xf>
    <xf numFmtId="6" fontId="9" fillId="3" borderId="1" xfId="1" applyNumberFormat="1" applyFont="1" applyFill="1" applyBorder="1" applyAlignment="1">
      <alignment horizontal="center" vertical="center" wrapText="1"/>
    </xf>
    <xf numFmtId="0" fontId="3" fillId="3" borderId="0" xfId="1" applyFont="1" applyFill="1" applyAlignment="1">
      <alignment horizontal="center" vertical="center"/>
    </xf>
    <xf numFmtId="0" fontId="13" fillId="0" borderId="1" xfId="1" applyFont="1" applyBorder="1" applyAlignment="1">
      <alignment horizontal="center" vertical="center" wrapText="1"/>
    </xf>
    <xf numFmtId="0" fontId="11" fillId="0" borderId="1" xfId="1" applyFont="1" applyBorder="1" applyAlignment="1">
      <alignment horizontal="center" vertical="center"/>
    </xf>
    <xf numFmtId="0" fontId="14" fillId="0" borderId="1" xfId="1" applyFont="1" applyBorder="1" applyAlignment="1">
      <alignment horizontal="center" vertical="center" wrapText="1"/>
    </xf>
    <xf numFmtId="164" fontId="5" fillId="0" borderId="1" xfId="1" applyNumberFormat="1" applyFont="1" applyBorder="1" applyAlignment="1">
      <alignment vertical="center"/>
    </xf>
    <xf numFmtId="164" fontId="5" fillId="8" borderId="1" xfId="1" applyNumberFormat="1" applyFont="1" applyFill="1" applyBorder="1" applyAlignment="1">
      <alignment vertical="center"/>
    </xf>
    <xf numFmtId="0" fontId="3" fillId="3" borderId="1" xfId="1" applyFont="1" applyFill="1" applyBorder="1"/>
    <xf numFmtId="0" fontId="3" fillId="0" borderId="1" xfId="1" applyFont="1" applyBorder="1"/>
    <xf numFmtId="0" fontId="3" fillId="0" borderId="0" xfId="1" applyFont="1"/>
    <xf numFmtId="0" fontId="15" fillId="0" borderId="1" xfId="1" applyFont="1" applyBorder="1" applyAlignment="1">
      <alignment horizontal="center" vertical="center"/>
    </xf>
    <xf numFmtId="0" fontId="16" fillId="0" borderId="0" xfId="1" applyFont="1"/>
    <xf numFmtId="0" fontId="4" fillId="0" borderId="1" xfId="1" applyFont="1" applyBorder="1" applyAlignment="1">
      <alignment horizontal="center" vertical="center" wrapText="1"/>
    </xf>
    <xf numFmtId="0" fontId="3" fillId="0" borderId="0" xfId="1" applyFont="1" applyAlignment="1">
      <alignment horizontal="center" wrapText="1"/>
    </xf>
    <xf numFmtId="0" fontId="3" fillId="0" borderId="0" xfId="1" applyFont="1" applyAlignment="1">
      <alignment wrapText="1"/>
    </xf>
    <xf numFmtId="0" fontId="6" fillId="0" borderId="0" xfId="1" applyFont="1"/>
    <xf numFmtId="0" fontId="17" fillId="0" borderId="1" xfId="2" applyBorder="1" applyAlignment="1">
      <alignment horizontal="center" vertical="center" wrapText="1"/>
    </xf>
    <xf numFmtId="0" fontId="3" fillId="0" borderId="0" xfId="1" applyFont="1" applyAlignment="1">
      <alignment horizontal="center"/>
    </xf>
    <xf numFmtId="0" fontId="5" fillId="3" borderId="0" xfId="1" applyFont="1" applyFill="1" applyAlignment="1">
      <alignment horizontal="center" vertical="center"/>
    </xf>
    <xf numFmtId="0" fontId="5" fillId="3" borderId="0" xfId="1" applyFont="1" applyFill="1" applyAlignment="1">
      <alignment horizontal="center" vertical="center" wrapText="1"/>
    </xf>
    <xf numFmtId="0" fontId="15" fillId="0" borderId="1" xfId="1" applyFont="1" applyBorder="1" applyAlignment="1">
      <alignment horizontal="left" vertical="center" wrapText="1"/>
    </xf>
    <xf numFmtId="0" fontId="16" fillId="0" borderId="0" xfId="1" applyFont="1" applyAlignment="1">
      <alignment horizontal="center"/>
    </xf>
    <xf numFmtId="0" fontId="3" fillId="0" borderId="3" xfId="1" applyFont="1" applyBorder="1" applyAlignment="1">
      <alignment horizontal="center"/>
    </xf>
    <xf numFmtId="0" fontId="2" fillId="2" borderId="1" xfId="1" applyFont="1" applyFill="1" applyBorder="1" applyAlignment="1">
      <alignment horizontal="center" vertical="center"/>
    </xf>
    <xf numFmtId="0" fontId="2" fillId="2" borderId="1" xfId="1" applyFont="1" applyFill="1" applyBorder="1" applyAlignment="1">
      <alignment horizontal="center" vertical="center" wrapText="1"/>
    </xf>
    <xf numFmtId="0" fontId="2" fillId="3" borderId="2" xfId="1" applyFont="1" applyFill="1" applyBorder="1" applyAlignment="1">
      <alignment horizontal="center" vertical="center"/>
    </xf>
    <xf numFmtId="0" fontId="2" fillId="3" borderId="0" xfId="1" applyFont="1" applyFill="1" applyAlignment="1">
      <alignment horizontal="center" vertical="center" wrapText="1"/>
    </xf>
    <xf numFmtId="0" fontId="18" fillId="4" borderId="1" xfId="1" applyFont="1" applyFill="1" applyBorder="1" applyAlignment="1">
      <alignment horizontal="center" vertical="center"/>
    </xf>
    <xf numFmtId="0" fontId="3" fillId="3" borderId="2" xfId="1" applyFont="1" applyFill="1" applyBorder="1" applyAlignment="1">
      <alignment horizontal="center"/>
    </xf>
    <xf numFmtId="0" fontId="3" fillId="3" borderId="0" xfId="1" applyFont="1" applyFill="1" applyAlignment="1">
      <alignment horizontal="center" wrapText="1"/>
    </xf>
    <xf numFmtId="0" fontId="5" fillId="0" borderId="1" xfId="1" applyFont="1" applyBorder="1" applyAlignment="1">
      <alignment horizontal="center" vertical="center"/>
    </xf>
    <xf numFmtId="6" fontId="9" fillId="3" borderId="0" xfId="1" applyNumberFormat="1" applyFont="1" applyFill="1" applyBorder="1" applyAlignment="1">
      <alignment horizontal="center" vertical="center" wrapText="1"/>
    </xf>
    <xf numFmtId="0" fontId="3" fillId="0" borderId="0" xfId="1" applyFont="1" applyBorder="1"/>
    <xf numFmtId="0" fontId="19" fillId="9" borderId="1" xfId="0" applyFont="1" applyFill="1" applyBorder="1" applyAlignment="1">
      <alignment horizontal="center" vertical="center" wrapText="1"/>
    </xf>
    <xf numFmtId="0" fontId="19" fillId="9" borderId="1" xfId="0" quotePrefix="1" applyFont="1" applyFill="1" applyBorder="1" applyAlignment="1">
      <alignment horizontal="center" vertical="center" wrapText="1"/>
    </xf>
    <xf numFmtId="0" fontId="20" fillId="0" borderId="0" xfId="0" applyFont="1" applyAlignment="1">
      <alignment vertical="center"/>
    </xf>
    <xf numFmtId="10" fontId="21" fillId="10" borderId="1" xfId="0" applyNumberFormat="1" applyFont="1" applyFill="1" applyBorder="1" applyAlignment="1">
      <alignment horizontal="center" vertical="center"/>
    </xf>
    <xf numFmtId="0" fontId="19" fillId="10" borderId="1" xfId="0" applyFont="1" applyFill="1" applyBorder="1" applyAlignment="1">
      <alignment horizontal="center" vertical="center" wrapText="1"/>
    </xf>
    <xf numFmtId="6" fontId="20" fillId="0" borderId="1" xfId="0" applyNumberFormat="1" applyFont="1" applyBorder="1" applyAlignment="1">
      <alignment horizontal="right" vertical="center" indent="2"/>
    </xf>
    <xf numFmtId="6" fontId="19" fillId="0" borderId="1" xfId="0" applyNumberFormat="1" applyFont="1" applyBorder="1" applyAlignment="1">
      <alignment horizontal="right" vertical="center" indent="2"/>
    </xf>
  </cellXfs>
  <cellStyles count="3">
    <cellStyle name="Hipervínculo" xfId="2" builtinId="8"/>
    <cellStyle name="Normal" xfId="0" builtinId="0"/>
    <cellStyle name="Normal 2 2" xfId="1" xr:uid="{B8228DC7-2B2D-4D66-9679-691A623CCB54}"/>
  </cellStyles>
  <dxfs count="9">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30</xdr:row>
      <xdr:rowOff>0</xdr:rowOff>
    </xdr:from>
    <xdr:to>
      <xdr:col>4</xdr:col>
      <xdr:colOff>304800</xdr:colOff>
      <xdr:row>30</xdr:row>
      <xdr:rowOff>292900</xdr:rowOff>
    </xdr:to>
    <xdr:sp macro="" textlink="">
      <xdr:nvSpPr>
        <xdr:cNvPr id="2"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36F2A14B-8340-4FF4-BED2-B8FB226D62C1}"/>
            </a:ext>
          </a:extLst>
        </xdr:cNvPr>
        <xdr:cNvSpPr>
          <a:spLocks noChangeAspect="1" noChangeArrowheads="1"/>
        </xdr:cNvSpPr>
      </xdr:nvSpPr>
      <xdr:spPr bwMode="auto">
        <a:xfrm>
          <a:off x="13535025" y="46691550"/>
          <a:ext cx="304800" cy="2929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4</xdr:col>
      <xdr:colOff>0</xdr:colOff>
      <xdr:row>30</xdr:row>
      <xdr:rowOff>0</xdr:rowOff>
    </xdr:from>
    <xdr:to>
      <xdr:col>4</xdr:col>
      <xdr:colOff>304800</xdr:colOff>
      <xdr:row>30</xdr:row>
      <xdr:rowOff>292900</xdr:rowOff>
    </xdr:to>
    <xdr:sp macro="" textlink="">
      <xdr:nvSpPr>
        <xdr:cNvPr id="3" name="AutoShape 9"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AA207EE0-3914-4C5D-82B2-44EB41F08302}"/>
            </a:ext>
          </a:extLst>
        </xdr:cNvPr>
        <xdr:cNvSpPr>
          <a:spLocks noChangeAspect="1" noChangeArrowheads="1"/>
        </xdr:cNvSpPr>
      </xdr:nvSpPr>
      <xdr:spPr bwMode="auto">
        <a:xfrm>
          <a:off x="13535025" y="46691550"/>
          <a:ext cx="304800" cy="2929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5</xdr:col>
      <xdr:colOff>0</xdr:colOff>
      <xdr:row>30</xdr:row>
      <xdr:rowOff>0</xdr:rowOff>
    </xdr:from>
    <xdr:to>
      <xdr:col>5</xdr:col>
      <xdr:colOff>304800</xdr:colOff>
      <xdr:row>30</xdr:row>
      <xdr:rowOff>291464</xdr:rowOff>
    </xdr:to>
    <xdr:sp macro="" textlink="">
      <xdr:nvSpPr>
        <xdr:cNvPr id="4" name="AutoShape 12" descr="Imagen 1 de 1 de Hilo Miyuki K4570 #03 Gris X 50m">
          <a:extLst>
            <a:ext uri="{FF2B5EF4-FFF2-40B4-BE49-F238E27FC236}">
              <a16:creationId xmlns:a16="http://schemas.microsoft.com/office/drawing/2014/main" id="{63096F3C-713C-462E-B3AE-83626AA54F5B}"/>
            </a:ext>
          </a:extLst>
        </xdr:cNvPr>
        <xdr:cNvSpPr>
          <a:spLocks noChangeAspect="1" noChangeArrowheads="1"/>
        </xdr:cNvSpPr>
      </xdr:nvSpPr>
      <xdr:spPr bwMode="auto">
        <a:xfrm>
          <a:off x="14535150" y="46691550"/>
          <a:ext cx="304800" cy="29146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30</xdr:row>
      <xdr:rowOff>0</xdr:rowOff>
    </xdr:from>
    <xdr:ext cx="304800" cy="304800"/>
    <xdr:sp macro="" textlink="">
      <xdr:nvSpPr>
        <xdr:cNvPr id="5" name="AutoShape 12" descr="Imagen 1 de 1 de Hilo Miyuki K4570 #03 Gris X 50m">
          <a:extLst>
            <a:ext uri="{FF2B5EF4-FFF2-40B4-BE49-F238E27FC236}">
              <a16:creationId xmlns:a16="http://schemas.microsoft.com/office/drawing/2014/main" id="{9CA6F611-B9F5-4EB8-A5D6-25F377E672BD}"/>
            </a:ext>
          </a:extLst>
        </xdr:cNvPr>
        <xdr:cNvSpPr>
          <a:spLocks noChangeAspect="1" noChangeArrowheads="1"/>
        </xdr:cNvSpPr>
      </xdr:nvSpPr>
      <xdr:spPr bwMode="auto">
        <a:xfrm>
          <a:off x="14535150" y="46691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30</xdr:row>
      <xdr:rowOff>0</xdr:rowOff>
    </xdr:from>
    <xdr:ext cx="304800" cy="304800"/>
    <xdr:sp macro="" textlink="">
      <xdr:nvSpPr>
        <xdr:cNvPr id="6" name="AutoShape 13" descr="Imagen 2 de 2 de Arte - Beadsmith Fireline - Hilo Trenzado Para Cuentas, 10 L">
          <a:extLst>
            <a:ext uri="{FF2B5EF4-FFF2-40B4-BE49-F238E27FC236}">
              <a16:creationId xmlns:a16="http://schemas.microsoft.com/office/drawing/2014/main" id="{3EF3F844-7112-422B-9BE2-F34368E4633C}"/>
            </a:ext>
          </a:extLst>
        </xdr:cNvPr>
        <xdr:cNvSpPr>
          <a:spLocks noChangeAspect="1" noChangeArrowheads="1"/>
        </xdr:cNvSpPr>
      </xdr:nvSpPr>
      <xdr:spPr bwMode="auto">
        <a:xfrm>
          <a:off x="14535150" y="46691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1734038</xdr:colOff>
      <xdr:row>44</xdr:row>
      <xdr:rowOff>439615</xdr:rowOff>
    </xdr:from>
    <xdr:to>
      <xdr:col>3</xdr:col>
      <xdr:colOff>3859383</xdr:colOff>
      <xdr:row>44</xdr:row>
      <xdr:rowOff>1221935</xdr:rowOff>
    </xdr:to>
    <xdr:pic>
      <xdr:nvPicPr>
        <xdr:cNvPr id="7" name="Imagen 6">
          <a:extLst>
            <a:ext uri="{FF2B5EF4-FFF2-40B4-BE49-F238E27FC236}">
              <a16:creationId xmlns:a16="http://schemas.microsoft.com/office/drawing/2014/main" id="{9DFB1DD4-1722-44B3-99B1-2C21053AB0A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992088" y="53055715"/>
          <a:ext cx="2125345" cy="782320"/>
        </a:xfrm>
        <a:prstGeom prst="rect">
          <a:avLst/>
        </a:prstGeom>
      </xdr:spPr>
    </xdr:pic>
    <xdr:clientData/>
  </xdr:twoCellAnchor>
  <xdr:twoCellAnchor editAs="oneCell">
    <xdr:from>
      <xdr:col>10</xdr:col>
      <xdr:colOff>512885</xdr:colOff>
      <xdr:row>1</xdr:row>
      <xdr:rowOff>97693</xdr:rowOff>
    </xdr:from>
    <xdr:to>
      <xdr:col>10</xdr:col>
      <xdr:colOff>2608385</xdr:colOff>
      <xdr:row>1</xdr:row>
      <xdr:rowOff>573943</xdr:rowOff>
    </xdr:to>
    <xdr:pic>
      <xdr:nvPicPr>
        <xdr:cNvPr id="8" name="Imagen 7">
          <a:extLst>
            <a:ext uri="{FF2B5EF4-FFF2-40B4-BE49-F238E27FC236}">
              <a16:creationId xmlns:a16="http://schemas.microsoft.com/office/drawing/2014/main" id="{25E43835-B81D-4FEA-ADB4-DA69CBCD4E4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297310" y="288193"/>
          <a:ext cx="2095500" cy="47625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mack/Library/Containers/com.microsoft.Excel/Data/Documents/about:blank" TargetMode="External"/><Relationship Id="rId1" Type="http://schemas.openxmlformats.org/officeDocument/2006/relationships/externalLinkPath" Target="/Users/mack/Library/Containers/com.microsoft.Excel/Data/Documents/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BD_SITP_08"/>
    </sheetNames>
    <sheetDataSet>
      <sheetData sheetId="0" refreshError="1"/>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dministrativo@gescom.com.co"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9D605-79B7-4210-8436-08F31C646F13}">
  <dimension ref="B1:P64"/>
  <sheetViews>
    <sheetView tabSelected="1" view="pageBreakPreview" zoomScale="90" zoomScaleNormal="90" zoomScaleSheetLayoutView="90" workbookViewId="0"/>
  </sheetViews>
  <sheetFormatPr baseColWidth="10" defaultColWidth="9.140625" defaultRowHeight="15" x14ac:dyDescent="0.2"/>
  <cols>
    <col min="1" max="1" width="5.42578125" style="30" customWidth="1"/>
    <col min="2" max="2" width="9.28515625" style="30" customWidth="1"/>
    <col min="3" max="4" width="94.140625" style="35" customWidth="1"/>
    <col min="5" max="5" width="15" style="30" customWidth="1"/>
    <col min="6" max="6" width="15.42578125" style="30" customWidth="1"/>
    <col min="7" max="8" width="50.7109375" style="36" customWidth="1"/>
    <col min="9" max="9" width="51.7109375" style="36" customWidth="1"/>
    <col min="10" max="10" width="30.140625" style="1" customWidth="1"/>
    <col min="11" max="11" width="51.7109375" style="1" customWidth="1"/>
    <col min="12" max="12" width="31.7109375" style="30" customWidth="1"/>
    <col min="13" max="13" width="1.7109375" style="30" customWidth="1"/>
    <col min="14" max="16" width="25.7109375" style="30" customWidth="1"/>
    <col min="17" max="254" width="11.42578125" style="30" customWidth="1"/>
    <col min="255" max="16384" width="9.140625" style="30"/>
  </cols>
  <sheetData>
    <row r="1" spans="2:16" x14ac:dyDescent="0.2">
      <c r="L1" s="1"/>
      <c r="M1" s="1"/>
      <c r="N1" s="1"/>
      <c r="O1" s="1"/>
      <c r="P1" s="1"/>
    </row>
    <row r="2" spans="2:16" s="1" customFormat="1" ht="51.6" customHeight="1" x14ac:dyDescent="0.2">
      <c r="B2" s="44" t="s">
        <v>0</v>
      </c>
      <c r="C2" s="44"/>
      <c r="D2" s="44"/>
      <c r="E2" s="44"/>
      <c r="F2" s="44"/>
      <c r="G2" s="44"/>
      <c r="H2" s="44"/>
      <c r="I2" s="44"/>
      <c r="J2" s="44"/>
      <c r="K2" s="44"/>
      <c r="L2" s="44"/>
    </row>
    <row r="3" spans="2:16" s="1" customFormat="1" ht="51.6" customHeight="1" x14ac:dyDescent="0.2">
      <c r="B3" s="45" t="s">
        <v>1</v>
      </c>
      <c r="C3" s="45"/>
      <c r="D3" s="45"/>
      <c r="E3" s="45"/>
      <c r="F3" s="45"/>
      <c r="G3" s="45"/>
      <c r="H3" s="45"/>
      <c r="I3" s="45"/>
      <c r="J3" s="45"/>
      <c r="K3" s="45"/>
      <c r="L3" s="45"/>
    </row>
    <row r="4" spans="2:16" s="1" customFormat="1" ht="17.100000000000001" customHeight="1" x14ac:dyDescent="0.2">
      <c r="B4" s="2"/>
      <c r="C4" s="3"/>
      <c r="D4" s="3"/>
      <c r="E4" s="4"/>
      <c r="F4" s="4"/>
      <c r="G4" s="5"/>
      <c r="H4" s="5"/>
      <c r="I4" s="5"/>
    </row>
    <row r="5" spans="2:16" s="1" customFormat="1" ht="37.35" customHeight="1" x14ac:dyDescent="0.2">
      <c r="B5" s="46" t="s">
        <v>2</v>
      </c>
      <c r="C5" s="47"/>
      <c r="D5" s="6"/>
      <c r="E5" s="48" t="s">
        <v>75</v>
      </c>
      <c r="F5" s="48"/>
      <c r="G5" s="48"/>
      <c r="H5" s="48"/>
      <c r="I5" s="48"/>
      <c r="J5" s="48"/>
      <c r="K5" s="48"/>
      <c r="L5" s="48"/>
    </row>
    <row r="6" spans="2:16" s="1" customFormat="1" ht="30" x14ac:dyDescent="0.2">
      <c r="B6" s="49"/>
      <c r="C6" s="50"/>
      <c r="D6" s="7"/>
      <c r="E6" s="8"/>
      <c r="F6" s="8"/>
      <c r="G6" s="9"/>
      <c r="H6" s="9"/>
      <c r="I6" s="9"/>
      <c r="N6" s="54" t="s">
        <v>80</v>
      </c>
      <c r="O6" s="55" t="s">
        <v>81</v>
      </c>
      <c r="P6" s="56"/>
    </row>
    <row r="7" spans="2:16" s="14" customFormat="1" ht="130.5" customHeight="1" x14ac:dyDescent="0.25">
      <c r="B7" s="10" t="s">
        <v>3</v>
      </c>
      <c r="C7" s="10" t="s">
        <v>4</v>
      </c>
      <c r="D7" s="10" t="s">
        <v>5</v>
      </c>
      <c r="E7" s="10" t="s">
        <v>6</v>
      </c>
      <c r="F7" s="10" t="s">
        <v>7</v>
      </c>
      <c r="G7" s="11" t="s">
        <v>8</v>
      </c>
      <c r="H7" s="11" t="s">
        <v>9</v>
      </c>
      <c r="I7" s="12" t="s">
        <v>10</v>
      </c>
      <c r="J7" s="13" t="s">
        <v>11</v>
      </c>
      <c r="K7" s="12" t="s">
        <v>12</v>
      </c>
      <c r="L7" s="13" t="s">
        <v>11</v>
      </c>
      <c r="M7" s="52"/>
      <c r="N7" s="57">
        <v>2.1407266363629705E-3</v>
      </c>
      <c r="O7" s="57">
        <v>0.16975596304977258</v>
      </c>
      <c r="P7" s="58" t="s">
        <v>82</v>
      </c>
    </row>
    <row r="8" spans="2:16" s="22" customFormat="1" ht="161.44999999999999" customHeight="1" x14ac:dyDescent="0.25">
      <c r="B8" s="15">
        <v>1</v>
      </c>
      <c r="C8" s="15" t="s">
        <v>13</v>
      </c>
      <c r="D8" s="16" t="s">
        <v>14</v>
      </c>
      <c r="E8" s="17" t="s">
        <v>15</v>
      </c>
      <c r="F8" s="18">
        <v>18</v>
      </c>
      <c r="G8" s="19">
        <v>1654993</v>
      </c>
      <c r="H8" s="19">
        <f>F8*G8</f>
        <v>29789874</v>
      </c>
      <c r="I8" s="20">
        <v>1654900</v>
      </c>
      <c r="J8" s="21" t="str">
        <f>IF(I8=0,"EL VALOR NO PUEDE SER 0, FAVOR VERIFICAR",IF(I8&gt;G8,"ERROR, FAVOR VERIFICAR","ACEPTADO"))</f>
        <v>ACEPTADO</v>
      </c>
      <c r="K8" s="20">
        <f>F8*I8</f>
        <v>29788200</v>
      </c>
      <c r="L8" s="21" t="str">
        <f>IF(K8=0,"EL VALOR NO PUEDE SER 0, FAVOR VERIFICAR",IF(K8&gt;H8,"ERROR, FAVOR VERIFICAR","ACEPTADO"))</f>
        <v>ACEPTADO</v>
      </c>
      <c r="M8" s="52"/>
      <c r="N8" s="59">
        <f>I8*(1-N$7)</f>
        <v>1651357.3114894829</v>
      </c>
      <c r="O8" s="59">
        <f>N8*O$7</f>
        <v>280327.75075118046</v>
      </c>
      <c r="P8" s="60">
        <f t="shared" ref="P8" si="0">N8-O8</f>
        <v>1371029.5607383023</v>
      </c>
    </row>
    <row r="9" spans="2:16" s="22" customFormat="1" ht="224.45" customHeight="1" x14ac:dyDescent="0.25">
      <c r="B9" s="15">
        <v>2</v>
      </c>
      <c r="C9" s="15" t="s">
        <v>16</v>
      </c>
      <c r="D9" s="15" t="s">
        <v>17</v>
      </c>
      <c r="E9" s="17" t="s">
        <v>15</v>
      </c>
      <c r="F9" s="18">
        <v>18</v>
      </c>
      <c r="G9" s="19">
        <v>1298052</v>
      </c>
      <c r="H9" s="19">
        <f t="shared" ref="H9:H30" si="1">F9*G9</f>
        <v>23364936</v>
      </c>
      <c r="I9" s="20">
        <v>1298000</v>
      </c>
      <c r="J9" s="21" t="str">
        <f t="shared" ref="J9:J30" si="2">IF(I9=0,"EL VALOR NO PUEDE SER 0, FAVOR VERIFICAR",IF(I9&gt;G9,"ERROR, FAVOR VERIFICAR","ACEPTADO"))</f>
        <v>ACEPTADO</v>
      </c>
      <c r="K9" s="20">
        <f t="shared" ref="K9:K30" si="3">F9*I9</f>
        <v>23364000</v>
      </c>
      <c r="L9" s="21" t="str">
        <f t="shared" ref="L9:L30" si="4">IF(K9=0,"EL VALOR NO PUEDE SER 0, FAVOR VERIFICAR",IF(K9&gt;H9,"ERROR, FAVOR VERIFICAR","ACEPTADO"))</f>
        <v>ACEPTADO</v>
      </c>
      <c r="M9" s="52"/>
      <c r="N9" s="59">
        <f t="shared" ref="N9:N30" si="5">I9*(1-N$7)</f>
        <v>1295221.3368260008</v>
      </c>
      <c r="O9" s="59">
        <f t="shared" ref="O9:O31" si="6">N9*O$7</f>
        <v>219871.54539551164</v>
      </c>
      <c r="P9" s="60">
        <f t="shared" ref="P9:P30" si="7">N9-O9</f>
        <v>1075349.7914304892</v>
      </c>
    </row>
    <row r="10" spans="2:16" s="22" customFormat="1" ht="207.6" customHeight="1" x14ac:dyDescent="0.25">
      <c r="B10" s="15">
        <v>3</v>
      </c>
      <c r="C10" s="15" t="s">
        <v>18</v>
      </c>
      <c r="D10" s="15" t="s">
        <v>19</v>
      </c>
      <c r="E10" s="17" t="s">
        <v>20</v>
      </c>
      <c r="F10" s="18">
        <v>1</v>
      </c>
      <c r="G10" s="19">
        <v>5518696</v>
      </c>
      <c r="H10" s="19">
        <f t="shared" si="1"/>
        <v>5518696</v>
      </c>
      <c r="I10" s="20">
        <v>5518600</v>
      </c>
      <c r="J10" s="21" t="str">
        <f t="shared" si="2"/>
        <v>ACEPTADO</v>
      </c>
      <c r="K10" s="20">
        <f t="shared" si="3"/>
        <v>5518600</v>
      </c>
      <c r="L10" s="21" t="str">
        <f t="shared" si="4"/>
        <v>ACEPTADO</v>
      </c>
      <c r="M10" s="52"/>
      <c r="N10" s="59">
        <f t="shared" si="5"/>
        <v>5506786.1859845668</v>
      </c>
      <c r="O10" s="59">
        <f t="shared" si="6"/>
        <v>934809.79231099423</v>
      </c>
      <c r="P10" s="60">
        <f t="shared" si="7"/>
        <v>4571976.3936735727</v>
      </c>
    </row>
    <row r="11" spans="2:16" s="22" customFormat="1" ht="131.44999999999999" customHeight="1" x14ac:dyDescent="0.25">
      <c r="B11" s="15">
        <v>4</v>
      </c>
      <c r="C11" s="23" t="s">
        <v>21</v>
      </c>
      <c r="D11" s="23" t="s">
        <v>22</v>
      </c>
      <c r="E11" s="17" t="s">
        <v>15</v>
      </c>
      <c r="F11" s="18">
        <v>1</v>
      </c>
      <c r="G11" s="19">
        <v>717873</v>
      </c>
      <c r="H11" s="19">
        <f t="shared" si="1"/>
        <v>717873</v>
      </c>
      <c r="I11" s="20">
        <v>717800</v>
      </c>
      <c r="J11" s="21" t="str">
        <f t="shared" si="2"/>
        <v>ACEPTADO</v>
      </c>
      <c r="K11" s="20">
        <f t="shared" si="3"/>
        <v>717800</v>
      </c>
      <c r="L11" s="21" t="str">
        <f t="shared" si="4"/>
        <v>ACEPTADO</v>
      </c>
      <c r="M11" s="52"/>
      <c r="N11" s="59">
        <f t="shared" si="5"/>
        <v>716263.38642041862</v>
      </c>
      <c r="O11" s="59">
        <f t="shared" si="6"/>
        <v>121589.98095908956</v>
      </c>
      <c r="P11" s="60">
        <f t="shared" si="7"/>
        <v>594673.40546132904</v>
      </c>
    </row>
    <row r="12" spans="2:16" s="22" customFormat="1" ht="69.95" customHeight="1" x14ac:dyDescent="0.25">
      <c r="B12" s="15">
        <v>5</v>
      </c>
      <c r="C12" s="16" t="s">
        <v>23</v>
      </c>
      <c r="D12" s="16" t="s">
        <v>24</v>
      </c>
      <c r="E12" s="17" t="s">
        <v>15</v>
      </c>
      <c r="F12" s="18">
        <v>2</v>
      </c>
      <c r="G12" s="19">
        <v>704330</v>
      </c>
      <c r="H12" s="19">
        <f t="shared" si="1"/>
        <v>1408660</v>
      </c>
      <c r="I12" s="20">
        <v>704300</v>
      </c>
      <c r="J12" s="21" t="str">
        <f t="shared" si="2"/>
        <v>ACEPTADO</v>
      </c>
      <c r="K12" s="20">
        <f t="shared" si="3"/>
        <v>1408600</v>
      </c>
      <c r="L12" s="21" t="str">
        <f t="shared" si="4"/>
        <v>ACEPTADO</v>
      </c>
      <c r="M12" s="52"/>
      <c r="N12" s="59">
        <f t="shared" si="5"/>
        <v>702792.28623000951</v>
      </c>
      <c r="O12" s="59">
        <f t="shared" si="6"/>
        <v>119303.18137292669</v>
      </c>
      <c r="P12" s="60">
        <f t="shared" si="7"/>
        <v>583489.10485708283</v>
      </c>
    </row>
    <row r="13" spans="2:16" s="22" customFormat="1" ht="69.95" customHeight="1" x14ac:dyDescent="0.25">
      <c r="B13" s="15">
        <v>6</v>
      </c>
      <c r="C13" s="16" t="s">
        <v>25</v>
      </c>
      <c r="D13" s="16" t="s">
        <v>26</v>
      </c>
      <c r="E13" s="17" t="s">
        <v>27</v>
      </c>
      <c r="F13" s="18">
        <v>4</v>
      </c>
      <c r="G13" s="19">
        <v>88784</v>
      </c>
      <c r="H13" s="19">
        <f t="shared" si="1"/>
        <v>355136</v>
      </c>
      <c r="I13" s="20">
        <v>88700</v>
      </c>
      <c r="J13" s="21" t="str">
        <f t="shared" si="2"/>
        <v>ACEPTADO</v>
      </c>
      <c r="K13" s="20">
        <f t="shared" si="3"/>
        <v>354800</v>
      </c>
      <c r="L13" s="21" t="str">
        <f t="shared" si="4"/>
        <v>ACEPTADO</v>
      </c>
      <c r="M13" s="52"/>
      <c r="N13" s="59">
        <f t="shared" si="5"/>
        <v>88510.117547354603</v>
      </c>
      <c r="O13" s="59">
        <f t="shared" si="6"/>
        <v>15025.120243899755</v>
      </c>
      <c r="P13" s="60">
        <f t="shared" si="7"/>
        <v>73484.997303454846</v>
      </c>
    </row>
    <row r="14" spans="2:16" s="22" customFormat="1" ht="69.95" customHeight="1" x14ac:dyDescent="0.25">
      <c r="B14" s="15">
        <v>7</v>
      </c>
      <c r="C14" s="16" t="s">
        <v>28</v>
      </c>
      <c r="D14" s="16" t="s">
        <v>29</v>
      </c>
      <c r="E14" s="17" t="s">
        <v>15</v>
      </c>
      <c r="F14" s="18">
        <v>4</v>
      </c>
      <c r="G14" s="19">
        <v>30786</v>
      </c>
      <c r="H14" s="19">
        <f t="shared" si="1"/>
        <v>123144</v>
      </c>
      <c r="I14" s="20">
        <v>30700</v>
      </c>
      <c r="J14" s="21" t="str">
        <f t="shared" si="2"/>
        <v>ACEPTADO</v>
      </c>
      <c r="K14" s="20">
        <f t="shared" si="3"/>
        <v>122800</v>
      </c>
      <c r="L14" s="21" t="str">
        <f t="shared" si="4"/>
        <v>ACEPTADO</v>
      </c>
      <c r="M14" s="52"/>
      <c r="N14" s="59">
        <f t="shared" si="5"/>
        <v>30634.279692263655</v>
      </c>
      <c r="O14" s="59">
        <f t="shared" si="6"/>
        <v>5200.3516514963076</v>
      </c>
      <c r="P14" s="60">
        <f t="shared" si="7"/>
        <v>25433.928040767347</v>
      </c>
    </row>
    <row r="15" spans="2:16" s="22" customFormat="1" ht="231" customHeight="1" x14ac:dyDescent="0.25">
      <c r="B15" s="15">
        <v>8</v>
      </c>
      <c r="C15" s="24" t="s">
        <v>30</v>
      </c>
      <c r="D15" s="25" t="s">
        <v>31</v>
      </c>
      <c r="E15" s="17" t="s">
        <v>15</v>
      </c>
      <c r="F15" s="18">
        <v>2</v>
      </c>
      <c r="G15" s="19">
        <v>437599</v>
      </c>
      <c r="H15" s="19">
        <f t="shared" si="1"/>
        <v>875198</v>
      </c>
      <c r="I15" s="20">
        <v>437500</v>
      </c>
      <c r="J15" s="21" t="str">
        <f t="shared" si="2"/>
        <v>ACEPTADO</v>
      </c>
      <c r="K15" s="20">
        <f t="shared" si="3"/>
        <v>875000</v>
      </c>
      <c r="L15" s="21" t="str">
        <f t="shared" si="4"/>
        <v>ACEPTADO</v>
      </c>
      <c r="M15" s="52"/>
      <c r="N15" s="59">
        <f t="shared" si="5"/>
        <v>436563.43209659116</v>
      </c>
      <c r="O15" s="59">
        <f t="shared" si="6"/>
        <v>74109.245847870829</v>
      </c>
      <c r="P15" s="60">
        <f t="shared" si="7"/>
        <v>362454.18624872033</v>
      </c>
    </row>
    <row r="16" spans="2:16" s="22" customFormat="1" ht="287.45" customHeight="1" x14ac:dyDescent="0.25">
      <c r="B16" s="15">
        <v>9</v>
      </c>
      <c r="C16" s="16" t="s">
        <v>32</v>
      </c>
      <c r="D16" s="16" t="s">
        <v>33</v>
      </c>
      <c r="E16" s="17" t="s">
        <v>15</v>
      </c>
      <c r="F16" s="18">
        <v>2</v>
      </c>
      <c r="G16" s="19">
        <v>666015</v>
      </c>
      <c r="H16" s="19">
        <f t="shared" si="1"/>
        <v>1332030</v>
      </c>
      <c r="I16" s="20">
        <v>666000</v>
      </c>
      <c r="J16" s="21" t="str">
        <f t="shared" si="2"/>
        <v>ACEPTADO</v>
      </c>
      <c r="K16" s="20">
        <f t="shared" si="3"/>
        <v>1332000</v>
      </c>
      <c r="L16" s="21" t="str">
        <f t="shared" si="4"/>
        <v>ACEPTADO</v>
      </c>
      <c r="M16" s="52"/>
      <c r="N16" s="59">
        <f t="shared" si="5"/>
        <v>664574.27606018225</v>
      </c>
      <c r="O16" s="59">
        <f t="shared" si="6"/>
        <v>112815.44625070166</v>
      </c>
      <c r="P16" s="60">
        <f t="shared" si="7"/>
        <v>551758.82980948058</v>
      </c>
    </row>
    <row r="17" spans="2:16" s="22" customFormat="1" ht="76.150000000000006" customHeight="1" x14ac:dyDescent="0.25">
      <c r="B17" s="15">
        <v>10</v>
      </c>
      <c r="C17" s="23" t="s">
        <v>34</v>
      </c>
      <c r="D17" s="16" t="s">
        <v>35</v>
      </c>
      <c r="E17" s="17" t="s">
        <v>15</v>
      </c>
      <c r="F17" s="18">
        <v>2</v>
      </c>
      <c r="G17" s="19">
        <v>602569</v>
      </c>
      <c r="H17" s="19">
        <f t="shared" si="1"/>
        <v>1205138</v>
      </c>
      <c r="I17" s="20">
        <v>602500</v>
      </c>
      <c r="J17" s="21" t="str">
        <f t="shared" si="2"/>
        <v>ACEPTADO</v>
      </c>
      <c r="K17" s="20">
        <f t="shared" si="3"/>
        <v>1205000</v>
      </c>
      <c r="L17" s="21" t="str">
        <f t="shared" si="4"/>
        <v>ACEPTADO</v>
      </c>
      <c r="M17" s="52"/>
      <c r="N17" s="59">
        <f t="shared" si="5"/>
        <v>601210.21220159135</v>
      </c>
      <c r="O17" s="59">
        <f t="shared" si="6"/>
        <v>102059.01856763927</v>
      </c>
      <c r="P17" s="60">
        <f t="shared" si="7"/>
        <v>499151.19363395206</v>
      </c>
    </row>
    <row r="18" spans="2:16" s="22" customFormat="1" ht="135" customHeight="1" x14ac:dyDescent="0.25">
      <c r="B18" s="15">
        <v>12</v>
      </c>
      <c r="C18" s="15" t="s">
        <v>36</v>
      </c>
      <c r="D18" s="16" t="s">
        <v>37</v>
      </c>
      <c r="E18" s="17" t="s">
        <v>20</v>
      </c>
      <c r="F18" s="18">
        <v>7</v>
      </c>
      <c r="G18" s="19">
        <v>80087</v>
      </c>
      <c r="H18" s="19">
        <f t="shared" si="1"/>
        <v>560609</v>
      </c>
      <c r="I18" s="20">
        <v>80000</v>
      </c>
      <c r="J18" s="21" t="str">
        <f t="shared" si="2"/>
        <v>ACEPTADO</v>
      </c>
      <c r="K18" s="20">
        <f t="shared" si="3"/>
        <v>560000</v>
      </c>
      <c r="L18" s="21" t="str">
        <f t="shared" si="4"/>
        <v>ACEPTADO</v>
      </c>
      <c r="M18" s="52"/>
      <c r="N18" s="59">
        <f t="shared" si="5"/>
        <v>79828.741869090954</v>
      </c>
      <c r="O18" s="59">
        <f t="shared" si="6"/>
        <v>13551.404955039237</v>
      </c>
      <c r="P18" s="60">
        <f t="shared" si="7"/>
        <v>66277.336914051717</v>
      </c>
    </row>
    <row r="19" spans="2:16" s="22" customFormat="1" ht="153.6" customHeight="1" x14ac:dyDescent="0.25">
      <c r="B19" s="15">
        <v>14</v>
      </c>
      <c r="C19" s="15" t="s">
        <v>38</v>
      </c>
      <c r="D19" s="16" t="s">
        <v>39</v>
      </c>
      <c r="E19" s="17" t="s">
        <v>15</v>
      </c>
      <c r="F19" s="18">
        <v>7</v>
      </c>
      <c r="G19" s="19">
        <v>97104</v>
      </c>
      <c r="H19" s="19">
        <f t="shared" si="1"/>
        <v>679728</v>
      </c>
      <c r="I19" s="20">
        <v>97100</v>
      </c>
      <c r="J19" s="21" t="str">
        <f t="shared" si="2"/>
        <v>ACEPTADO</v>
      </c>
      <c r="K19" s="20">
        <f t="shared" si="3"/>
        <v>679700</v>
      </c>
      <c r="L19" s="21" t="str">
        <f t="shared" si="4"/>
        <v>ACEPTADO</v>
      </c>
      <c r="M19" s="52"/>
      <c r="N19" s="59">
        <f t="shared" si="5"/>
        <v>96892.13544360915</v>
      </c>
      <c r="O19" s="59">
        <f t="shared" si="6"/>
        <v>16448.017764178876</v>
      </c>
      <c r="P19" s="60">
        <f t="shared" si="7"/>
        <v>80444.117679430274</v>
      </c>
    </row>
    <row r="20" spans="2:16" s="22" customFormat="1" ht="71.45" customHeight="1" x14ac:dyDescent="0.25">
      <c r="B20" s="15">
        <v>15</v>
      </c>
      <c r="C20" s="15" t="s">
        <v>40</v>
      </c>
      <c r="D20" s="23" t="s">
        <v>41</v>
      </c>
      <c r="E20" s="17" t="s">
        <v>20</v>
      </c>
      <c r="F20" s="18">
        <v>10</v>
      </c>
      <c r="G20" s="19">
        <v>54373</v>
      </c>
      <c r="H20" s="19">
        <f t="shared" si="1"/>
        <v>543730</v>
      </c>
      <c r="I20" s="20">
        <v>54300</v>
      </c>
      <c r="J20" s="21" t="str">
        <f t="shared" si="2"/>
        <v>ACEPTADO</v>
      </c>
      <c r="K20" s="20">
        <f t="shared" si="3"/>
        <v>543000</v>
      </c>
      <c r="L20" s="21" t="str">
        <f t="shared" si="4"/>
        <v>ACEPTADO</v>
      </c>
      <c r="M20" s="52"/>
      <c r="N20" s="59">
        <f t="shared" si="5"/>
        <v>54183.75854364549</v>
      </c>
      <c r="O20" s="59">
        <f t="shared" si="6"/>
        <v>9198.0161132328831</v>
      </c>
      <c r="P20" s="60">
        <f t="shared" si="7"/>
        <v>44985.742430412603</v>
      </c>
    </row>
    <row r="21" spans="2:16" s="22" customFormat="1" ht="132" customHeight="1" x14ac:dyDescent="0.25">
      <c r="B21" s="15">
        <v>17</v>
      </c>
      <c r="C21" s="15" t="s">
        <v>42</v>
      </c>
      <c r="D21" s="16" t="s">
        <v>43</v>
      </c>
      <c r="E21" s="17" t="s">
        <v>20</v>
      </c>
      <c r="F21" s="18">
        <v>2</v>
      </c>
      <c r="G21" s="19">
        <v>4606630</v>
      </c>
      <c r="H21" s="19">
        <f t="shared" si="1"/>
        <v>9213260</v>
      </c>
      <c r="I21" s="20">
        <v>4606600</v>
      </c>
      <c r="J21" s="21" t="str">
        <f t="shared" si="2"/>
        <v>ACEPTADO</v>
      </c>
      <c r="K21" s="20">
        <f t="shared" si="3"/>
        <v>9213200</v>
      </c>
      <c r="L21" s="21" t="str">
        <f t="shared" si="4"/>
        <v>ACEPTADO</v>
      </c>
      <c r="M21" s="52"/>
      <c r="N21" s="59">
        <f t="shared" si="5"/>
        <v>4596738.5286769299</v>
      </c>
      <c r="O21" s="59">
        <f t="shared" si="6"/>
        <v>780323.77582354692</v>
      </c>
      <c r="P21" s="60">
        <f t="shared" si="7"/>
        <v>3816414.7528533828</v>
      </c>
    </row>
    <row r="22" spans="2:16" s="22" customFormat="1" ht="132" customHeight="1" x14ac:dyDescent="0.25">
      <c r="B22" s="15">
        <v>18</v>
      </c>
      <c r="C22" s="15" t="s">
        <v>44</v>
      </c>
      <c r="D22" s="16" t="s">
        <v>45</v>
      </c>
      <c r="E22" s="17" t="s">
        <v>20</v>
      </c>
      <c r="F22" s="18">
        <v>100</v>
      </c>
      <c r="G22" s="19">
        <v>199127</v>
      </c>
      <c r="H22" s="19">
        <f t="shared" si="1"/>
        <v>19912700</v>
      </c>
      <c r="I22" s="20">
        <v>199100</v>
      </c>
      <c r="J22" s="21" t="str">
        <f t="shared" si="2"/>
        <v>ACEPTADO</v>
      </c>
      <c r="K22" s="20">
        <f t="shared" si="3"/>
        <v>19910000</v>
      </c>
      <c r="L22" s="21" t="str">
        <f t="shared" si="4"/>
        <v>ACEPTADO</v>
      </c>
      <c r="M22" s="52"/>
      <c r="N22" s="59">
        <f t="shared" si="5"/>
        <v>198673.78132670012</v>
      </c>
      <c r="O22" s="59">
        <f t="shared" si="6"/>
        <v>33726.059081853906</v>
      </c>
      <c r="P22" s="60">
        <f t="shared" si="7"/>
        <v>164947.72224484623</v>
      </c>
    </row>
    <row r="23" spans="2:16" s="22" customFormat="1" ht="175.9" customHeight="1" x14ac:dyDescent="0.25">
      <c r="B23" s="15">
        <v>19</v>
      </c>
      <c r="C23" s="15" t="s">
        <v>46</v>
      </c>
      <c r="D23" s="16" t="s">
        <v>47</v>
      </c>
      <c r="E23" s="17" t="s">
        <v>20</v>
      </c>
      <c r="F23" s="18">
        <v>18</v>
      </c>
      <c r="G23" s="19">
        <v>563441</v>
      </c>
      <c r="H23" s="19">
        <f t="shared" si="1"/>
        <v>10141938</v>
      </c>
      <c r="I23" s="20">
        <v>563400</v>
      </c>
      <c r="J23" s="21" t="str">
        <f t="shared" si="2"/>
        <v>ACEPTADO</v>
      </c>
      <c r="K23" s="20">
        <f t="shared" si="3"/>
        <v>10141200</v>
      </c>
      <c r="L23" s="21" t="str">
        <f t="shared" si="4"/>
        <v>ACEPTADO</v>
      </c>
      <c r="M23" s="52"/>
      <c r="N23" s="59">
        <f t="shared" si="5"/>
        <v>562193.91461307311</v>
      </c>
      <c r="O23" s="59">
        <f t="shared" si="6"/>
        <v>95435.769395863841</v>
      </c>
      <c r="P23" s="60">
        <f t="shared" si="7"/>
        <v>466758.14521720924</v>
      </c>
    </row>
    <row r="24" spans="2:16" s="22" customFormat="1" ht="132" customHeight="1" x14ac:dyDescent="0.25">
      <c r="B24" s="15">
        <v>20</v>
      </c>
      <c r="C24" s="15" t="s">
        <v>48</v>
      </c>
      <c r="D24" s="16" t="s">
        <v>49</v>
      </c>
      <c r="E24" s="17" t="s">
        <v>20</v>
      </c>
      <c r="F24" s="18">
        <v>6</v>
      </c>
      <c r="G24" s="19">
        <v>89657</v>
      </c>
      <c r="H24" s="19">
        <f t="shared" si="1"/>
        <v>537942</v>
      </c>
      <c r="I24" s="20">
        <v>89600</v>
      </c>
      <c r="J24" s="21" t="str">
        <f t="shared" si="2"/>
        <v>ACEPTADO</v>
      </c>
      <c r="K24" s="20">
        <f t="shared" si="3"/>
        <v>537600</v>
      </c>
      <c r="L24" s="21" t="str">
        <f t="shared" si="4"/>
        <v>ACEPTADO</v>
      </c>
      <c r="M24" s="52"/>
      <c r="N24" s="59">
        <f t="shared" si="5"/>
        <v>89408.190893381878</v>
      </c>
      <c r="O24" s="59">
        <f t="shared" si="6"/>
        <v>15177.573549643948</v>
      </c>
      <c r="P24" s="60">
        <f t="shared" si="7"/>
        <v>74230.617343737933</v>
      </c>
    </row>
    <row r="25" spans="2:16" s="22" customFormat="1" ht="132" customHeight="1" x14ac:dyDescent="0.25">
      <c r="B25" s="15">
        <v>21</v>
      </c>
      <c r="C25" s="15" t="s">
        <v>50</v>
      </c>
      <c r="D25" s="16" t="s">
        <v>51</v>
      </c>
      <c r="E25" s="17" t="s">
        <v>20</v>
      </c>
      <c r="F25" s="18">
        <v>3</v>
      </c>
      <c r="G25" s="19">
        <v>133000</v>
      </c>
      <c r="H25" s="19">
        <f t="shared" si="1"/>
        <v>399000</v>
      </c>
      <c r="I25" s="20">
        <v>132900</v>
      </c>
      <c r="J25" s="21" t="str">
        <f t="shared" si="2"/>
        <v>ACEPTADO</v>
      </c>
      <c r="K25" s="20">
        <f t="shared" si="3"/>
        <v>398700</v>
      </c>
      <c r="L25" s="21" t="str">
        <f t="shared" si="4"/>
        <v>ACEPTADO</v>
      </c>
      <c r="M25" s="52"/>
      <c r="N25" s="59">
        <f t="shared" si="5"/>
        <v>132615.49743002735</v>
      </c>
      <c r="O25" s="59">
        <f t="shared" si="6"/>
        <v>22512.271481558932</v>
      </c>
      <c r="P25" s="60">
        <f t="shared" si="7"/>
        <v>110103.22594846842</v>
      </c>
    </row>
    <row r="26" spans="2:16" s="22" customFormat="1" ht="132" customHeight="1" x14ac:dyDescent="0.25">
      <c r="B26" s="15">
        <v>22</v>
      </c>
      <c r="C26" s="15" t="s">
        <v>52</v>
      </c>
      <c r="D26" s="16" t="s">
        <v>53</v>
      </c>
      <c r="E26" s="17" t="s">
        <v>20</v>
      </c>
      <c r="F26" s="18">
        <v>3</v>
      </c>
      <c r="G26" s="19">
        <v>143777</v>
      </c>
      <c r="H26" s="19">
        <f t="shared" si="1"/>
        <v>431331</v>
      </c>
      <c r="I26" s="20">
        <v>143700</v>
      </c>
      <c r="J26" s="21" t="str">
        <f t="shared" si="2"/>
        <v>ACEPTADO</v>
      </c>
      <c r="K26" s="20">
        <f t="shared" si="3"/>
        <v>431100</v>
      </c>
      <c r="L26" s="21" t="str">
        <f t="shared" si="4"/>
        <v>ACEPTADO</v>
      </c>
      <c r="M26" s="52"/>
      <c r="N26" s="59">
        <f t="shared" si="5"/>
        <v>143392.37758235465</v>
      </c>
      <c r="O26" s="59">
        <f t="shared" si="6"/>
        <v>24341.711150489235</v>
      </c>
      <c r="P26" s="60">
        <f t="shared" si="7"/>
        <v>119050.66643186541</v>
      </c>
    </row>
    <row r="27" spans="2:16" s="22" customFormat="1" ht="229.9" customHeight="1" x14ac:dyDescent="0.25">
      <c r="B27" s="15">
        <v>23</v>
      </c>
      <c r="C27" s="15" t="s">
        <v>54</v>
      </c>
      <c r="D27" s="16" t="s">
        <v>55</v>
      </c>
      <c r="E27" s="17" t="s">
        <v>20</v>
      </c>
      <c r="F27" s="18">
        <v>7</v>
      </c>
      <c r="G27" s="19">
        <v>153907</v>
      </c>
      <c r="H27" s="19">
        <f t="shared" si="1"/>
        <v>1077349</v>
      </c>
      <c r="I27" s="20">
        <v>153900</v>
      </c>
      <c r="J27" s="21" t="str">
        <f t="shared" si="2"/>
        <v>ACEPTADO</v>
      </c>
      <c r="K27" s="20">
        <f t="shared" si="3"/>
        <v>1077300</v>
      </c>
      <c r="L27" s="21" t="str">
        <f t="shared" si="4"/>
        <v>ACEPTADO</v>
      </c>
      <c r="M27" s="52"/>
      <c r="N27" s="59">
        <f t="shared" si="5"/>
        <v>153570.54217066374</v>
      </c>
      <c r="O27" s="59">
        <f t="shared" si="6"/>
        <v>26069.515282256736</v>
      </c>
      <c r="P27" s="60">
        <f t="shared" si="7"/>
        <v>127501.02688840701</v>
      </c>
    </row>
    <row r="28" spans="2:16" s="22" customFormat="1" ht="104.45" customHeight="1" x14ac:dyDescent="0.25">
      <c r="B28" s="15">
        <v>24</v>
      </c>
      <c r="C28" s="15" t="s">
        <v>56</v>
      </c>
      <c r="D28" s="16" t="s">
        <v>57</v>
      </c>
      <c r="E28" s="17" t="s">
        <v>20</v>
      </c>
      <c r="F28" s="18">
        <v>1</v>
      </c>
      <c r="G28" s="19">
        <v>313133</v>
      </c>
      <c r="H28" s="19">
        <f t="shared" si="1"/>
        <v>313133</v>
      </c>
      <c r="I28" s="20">
        <v>313100</v>
      </c>
      <c r="J28" s="21" t="str">
        <f t="shared" si="2"/>
        <v>ACEPTADO</v>
      </c>
      <c r="K28" s="20">
        <f t="shared" si="3"/>
        <v>313100</v>
      </c>
      <c r="L28" s="21" t="str">
        <f t="shared" si="4"/>
        <v>ACEPTADO</v>
      </c>
      <c r="M28" s="52"/>
      <c r="N28" s="59">
        <f t="shared" si="5"/>
        <v>312429.73849015473</v>
      </c>
      <c r="O28" s="59">
        <f t="shared" si="6"/>
        <v>53036.81114278482</v>
      </c>
      <c r="P28" s="60">
        <f t="shared" si="7"/>
        <v>259392.9273473699</v>
      </c>
    </row>
    <row r="29" spans="2:16" s="22" customFormat="1" ht="137.44999999999999" customHeight="1" x14ac:dyDescent="0.25">
      <c r="B29" s="15">
        <v>25</v>
      </c>
      <c r="C29" s="15" t="s">
        <v>58</v>
      </c>
      <c r="D29" s="16" t="s">
        <v>59</v>
      </c>
      <c r="E29" s="17" t="s">
        <v>20</v>
      </c>
      <c r="F29" s="18">
        <v>15</v>
      </c>
      <c r="G29" s="19">
        <v>12747</v>
      </c>
      <c r="H29" s="19">
        <f t="shared" si="1"/>
        <v>191205</v>
      </c>
      <c r="I29" s="20">
        <v>12700</v>
      </c>
      <c r="J29" s="21" t="str">
        <f t="shared" si="2"/>
        <v>ACEPTADO</v>
      </c>
      <c r="K29" s="20">
        <f t="shared" si="3"/>
        <v>190500</v>
      </c>
      <c r="L29" s="21" t="str">
        <f t="shared" si="4"/>
        <v>ACEPTADO</v>
      </c>
      <c r="M29" s="52"/>
      <c r="N29" s="59">
        <f t="shared" si="5"/>
        <v>12672.812771718191</v>
      </c>
      <c r="O29" s="59">
        <f t="shared" si="6"/>
        <v>2151.2855366124791</v>
      </c>
      <c r="P29" s="60">
        <f t="shared" si="7"/>
        <v>10521.527235105712</v>
      </c>
    </row>
    <row r="30" spans="2:16" s="22" customFormat="1" ht="168.6" customHeight="1" x14ac:dyDescent="0.25">
      <c r="B30" s="15">
        <v>26</v>
      </c>
      <c r="C30" s="15" t="s">
        <v>60</v>
      </c>
      <c r="D30" s="16" t="s">
        <v>61</v>
      </c>
      <c r="E30" s="17" t="s">
        <v>20</v>
      </c>
      <c r="F30" s="18">
        <v>7</v>
      </c>
      <c r="G30" s="19">
        <v>6029</v>
      </c>
      <c r="H30" s="19">
        <f t="shared" si="1"/>
        <v>42203</v>
      </c>
      <c r="I30" s="20">
        <v>6000</v>
      </c>
      <c r="J30" s="21" t="str">
        <f t="shared" si="2"/>
        <v>ACEPTADO</v>
      </c>
      <c r="K30" s="20">
        <f t="shared" si="3"/>
        <v>42000</v>
      </c>
      <c r="L30" s="21" t="str">
        <f t="shared" si="4"/>
        <v>ACEPTADO</v>
      </c>
      <c r="M30" s="52"/>
      <c r="N30" s="59">
        <f t="shared" si="5"/>
        <v>5987.1556401818216</v>
      </c>
      <c r="O30" s="59">
        <f t="shared" si="6"/>
        <v>1016.3553716279429</v>
      </c>
      <c r="P30" s="60">
        <f t="shared" si="7"/>
        <v>4970.8002685538786</v>
      </c>
    </row>
    <row r="31" spans="2:16" ht="42.6" customHeight="1" x14ac:dyDescent="0.2">
      <c r="B31" s="51" t="s">
        <v>62</v>
      </c>
      <c r="C31" s="51"/>
      <c r="D31" s="51"/>
      <c r="E31" s="51"/>
      <c r="F31" s="51"/>
      <c r="G31" s="26">
        <f>SUM(G8:G30)</f>
        <v>18172709</v>
      </c>
      <c r="H31" s="26">
        <f>SUM(H8:H30)</f>
        <v>108734813</v>
      </c>
      <c r="I31" s="27">
        <f>SUM(I8:I30)</f>
        <v>18171400</v>
      </c>
      <c r="J31" s="28"/>
      <c r="K31" s="27">
        <f>SUM(K8:K30)</f>
        <v>108724200</v>
      </c>
      <c r="L31" s="29"/>
      <c r="M31" s="53"/>
      <c r="N31" s="59">
        <f t="shared" ref="N31:P31" si="8">SUM(N8:N30)</f>
        <v>18132499.999999989</v>
      </c>
      <c r="O31" s="59">
        <f t="shared" si="8"/>
        <v>3078099.9999999995</v>
      </c>
      <c r="P31" s="60">
        <f t="shared" si="8"/>
        <v>15054399.999999991</v>
      </c>
    </row>
    <row r="32" spans="2:16" ht="20.25" customHeight="1" x14ac:dyDescent="0.2">
      <c r="B32" s="39"/>
      <c r="C32" s="40"/>
      <c r="D32" s="40"/>
      <c r="E32" s="39"/>
      <c r="F32" s="39"/>
      <c r="G32" s="39"/>
      <c r="H32" s="39"/>
      <c r="I32" s="39"/>
    </row>
    <row r="33" spans="2:11" s="32" customFormat="1" ht="42.6" customHeight="1" x14ac:dyDescent="0.25">
      <c r="B33" s="31">
        <v>1</v>
      </c>
      <c r="C33" s="41" t="s">
        <v>63</v>
      </c>
      <c r="D33" s="41"/>
      <c r="E33" s="41"/>
      <c r="F33" s="41"/>
      <c r="G33" s="41"/>
      <c r="H33" s="41"/>
      <c r="I33" s="41"/>
      <c r="J33" s="42"/>
    </row>
    <row r="34" spans="2:11" s="32" customFormat="1" ht="39.950000000000003" customHeight="1" x14ac:dyDescent="0.25">
      <c r="B34" s="31">
        <v>2</v>
      </c>
      <c r="C34" s="41" t="s">
        <v>64</v>
      </c>
      <c r="D34" s="41"/>
      <c r="E34" s="41"/>
      <c r="F34" s="41"/>
      <c r="G34" s="41"/>
      <c r="H34" s="41"/>
      <c r="I34" s="41"/>
      <c r="J34" s="42"/>
    </row>
    <row r="35" spans="2:11" s="32" customFormat="1" ht="39.950000000000003" customHeight="1" x14ac:dyDescent="0.25">
      <c r="B35" s="31">
        <v>3</v>
      </c>
      <c r="C35" s="41" t="s">
        <v>65</v>
      </c>
      <c r="D35" s="41"/>
      <c r="E35" s="41"/>
      <c r="F35" s="41"/>
      <c r="G35" s="41"/>
      <c r="H35" s="41"/>
      <c r="I35" s="41"/>
      <c r="J35" s="42"/>
    </row>
    <row r="36" spans="2:11" s="32" customFormat="1" ht="39.950000000000003" customHeight="1" x14ac:dyDescent="0.25">
      <c r="B36" s="31">
        <v>4</v>
      </c>
      <c r="C36" s="41" t="s">
        <v>66</v>
      </c>
      <c r="D36" s="41"/>
      <c r="E36" s="41"/>
      <c r="F36" s="41"/>
      <c r="G36" s="41"/>
      <c r="H36" s="41"/>
      <c r="I36" s="41"/>
      <c r="J36" s="42"/>
    </row>
    <row r="37" spans="2:11" s="32" customFormat="1" ht="39.950000000000003" customHeight="1" x14ac:dyDescent="0.25">
      <c r="B37" s="31">
        <v>5</v>
      </c>
      <c r="C37" s="41" t="s">
        <v>67</v>
      </c>
      <c r="D37" s="41"/>
      <c r="E37" s="41"/>
      <c r="F37" s="41"/>
      <c r="G37" s="41"/>
      <c r="H37" s="41"/>
      <c r="I37" s="41"/>
      <c r="J37" s="42"/>
    </row>
    <row r="38" spans="2:11" ht="23.25" customHeight="1" x14ac:dyDescent="0.2">
      <c r="B38" s="43"/>
      <c r="C38" s="43"/>
      <c r="D38" s="43"/>
      <c r="E38" s="43"/>
      <c r="F38" s="43"/>
      <c r="G38" s="43"/>
      <c r="H38" s="43"/>
      <c r="I38" s="43"/>
      <c r="J38" s="42"/>
      <c r="K38" s="30"/>
    </row>
    <row r="39" spans="2:11" ht="30" customHeight="1" x14ac:dyDescent="0.2">
      <c r="B39" s="38"/>
      <c r="C39" s="33" t="s">
        <v>68</v>
      </c>
      <c r="D39" s="33" t="s">
        <v>75</v>
      </c>
      <c r="G39" s="30"/>
      <c r="H39" s="30"/>
      <c r="I39" s="30"/>
      <c r="J39" s="30"/>
      <c r="K39" s="30"/>
    </row>
    <row r="40" spans="2:11" ht="30" customHeight="1" x14ac:dyDescent="0.2">
      <c r="B40" s="38"/>
      <c r="C40" s="33" t="s">
        <v>69</v>
      </c>
      <c r="D40" s="33" t="s">
        <v>76</v>
      </c>
      <c r="G40" s="30"/>
      <c r="H40" s="30"/>
      <c r="I40" s="30"/>
      <c r="J40" s="30"/>
      <c r="K40" s="30"/>
    </row>
    <row r="41" spans="2:11" ht="30" customHeight="1" x14ac:dyDescent="0.2">
      <c r="B41" s="38"/>
      <c r="C41" s="33" t="s">
        <v>70</v>
      </c>
      <c r="D41" s="33" t="s">
        <v>77</v>
      </c>
      <c r="G41" s="30"/>
      <c r="H41" s="30"/>
      <c r="I41" s="30"/>
      <c r="J41" s="30"/>
      <c r="K41" s="30"/>
    </row>
    <row r="42" spans="2:11" ht="30" customHeight="1" x14ac:dyDescent="0.2">
      <c r="B42" s="38"/>
      <c r="C42" s="33" t="s">
        <v>71</v>
      </c>
      <c r="D42" s="33" t="s">
        <v>78</v>
      </c>
      <c r="G42" s="30"/>
      <c r="H42" s="30"/>
      <c r="I42" s="30"/>
      <c r="J42" s="30"/>
      <c r="K42" s="30"/>
    </row>
    <row r="43" spans="2:11" ht="30" customHeight="1" x14ac:dyDescent="0.2">
      <c r="B43" s="38"/>
      <c r="C43" s="33" t="s">
        <v>72</v>
      </c>
      <c r="D43" s="37" t="s">
        <v>79</v>
      </c>
      <c r="G43" s="30"/>
      <c r="H43" s="30"/>
      <c r="I43" s="30"/>
      <c r="J43" s="30"/>
      <c r="K43" s="30"/>
    </row>
    <row r="44" spans="2:11" ht="30" customHeight="1" x14ac:dyDescent="0.2">
      <c r="B44" s="38"/>
      <c r="C44" s="33" t="s">
        <v>73</v>
      </c>
      <c r="D44" s="33">
        <v>3188564608</v>
      </c>
      <c r="G44" s="30"/>
      <c r="H44" s="30"/>
      <c r="I44" s="30"/>
      <c r="J44" s="30"/>
      <c r="K44" s="30"/>
    </row>
    <row r="45" spans="2:11" ht="132" customHeight="1" x14ac:dyDescent="0.2">
      <c r="B45" s="38"/>
      <c r="C45" s="33" t="s">
        <v>74</v>
      </c>
      <c r="D45" s="33"/>
      <c r="G45" s="30"/>
      <c r="H45" s="30"/>
      <c r="I45" s="30"/>
      <c r="J45" s="30"/>
      <c r="K45" s="30"/>
    </row>
    <row r="46" spans="2:11" ht="26.45" customHeight="1" x14ac:dyDescent="0.2">
      <c r="B46" s="38"/>
      <c r="C46" s="34"/>
      <c r="D46" s="34"/>
      <c r="E46" s="1"/>
      <c r="F46" s="1"/>
      <c r="G46" s="1"/>
      <c r="H46" s="1"/>
      <c r="I46" s="1"/>
      <c r="J46" s="30"/>
      <c r="K46" s="30"/>
    </row>
    <row r="47" spans="2:11" x14ac:dyDescent="0.2">
      <c r="E47" s="1"/>
      <c r="J47" s="30"/>
      <c r="K47" s="30"/>
    </row>
    <row r="48" spans="2:11" x14ac:dyDescent="0.2">
      <c r="E48" s="1"/>
      <c r="J48" s="30"/>
      <c r="K48" s="30"/>
    </row>
    <row r="49" spans="5:11" x14ac:dyDescent="0.2">
      <c r="E49" s="1"/>
      <c r="J49" s="30"/>
      <c r="K49" s="30"/>
    </row>
    <row r="50" spans="5:11" x14ac:dyDescent="0.2">
      <c r="E50" s="1"/>
      <c r="J50" s="30"/>
      <c r="K50" s="30"/>
    </row>
    <row r="51" spans="5:11" x14ac:dyDescent="0.2">
      <c r="E51" s="1"/>
      <c r="J51" s="30"/>
      <c r="K51" s="30"/>
    </row>
    <row r="52" spans="5:11" x14ac:dyDescent="0.2">
      <c r="E52" s="1"/>
      <c r="J52" s="30"/>
      <c r="K52" s="30"/>
    </row>
    <row r="53" spans="5:11" x14ac:dyDescent="0.2">
      <c r="E53" s="1"/>
      <c r="J53" s="30"/>
      <c r="K53" s="30"/>
    </row>
    <row r="54" spans="5:11" x14ac:dyDescent="0.2">
      <c r="E54" s="1"/>
      <c r="J54" s="30"/>
      <c r="K54" s="30"/>
    </row>
    <row r="55" spans="5:11" x14ac:dyDescent="0.2">
      <c r="E55" s="1"/>
      <c r="J55" s="30"/>
      <c r="K55" s="30"/>
    </row>
    <row r="56" spans="5:11" x14ac:dyDescent="0.2">
      <c r="E56" s="1"/>
      <c r="J56" s="30"/>
      <c r="K56" s="30"/>
    </row>
    <row r="57" spans="5:11" x14ac:dyDescent="0.2">
      <c r="E57" s="1"/>
      <c r="J57" s="30"/>
      <c r="K57" s="30"/>
    </row>
    <row r="58" spans="5:11" x14ac:dyDescent="0.2">
      <c r="E58" s="1"/>
      <c r="J58" s="30"/>
      <c r="K58" s="30"/>
    </row>
    <row r="59" spans="5:11" x14ac:dyDescent="0.2">
      <c r="E59" s="1"/>
      <c r="J59" s="30"/>
      <c r="K59" s="30"/>
    </row>
    <row r="60" spans="5:11" x14ac:dyDescent="0.2">
      <c r="E60" s="1"/>
      <c r="J60" s="30"/>
      <c r="K60" s="30"/>
    </row>
    <row r="61" spans="5:11" x14ac:dyDescent="0.2">
      <c r="E61" s="1"/>
      <c r="J61" s="30"/>
      <c r="K61" s="30"/>
    </row>
    <row r="62" spans="5:11" x14ac:dyDescent="0.2">
      <c r="E62" s="1"/>
      <c r="J62" s="30"/>
      <c r="K62" s="30"/>
    </row>
    <row r="63" spans="5:11" x14ac:dyDescent="0.2">
      <c r="E63" s="1"/>
      <c r="J63" s="30"/>
      <c r="K63" s="30"/>
    </row>
    <row r="64" spans="5:11" x14ac:dyDescent="0.2">
      <c r="E64" s="1"/>
      <c r="J64" s="30"/>
      <c r="K64" s="30"/>
    </row>
  </sheetData>
  <mergeCells count="15">
    <mergeCell ref="B31:F31"/>
    <mergeCell ref="B2:L2"/>
    <mergeCell ref="B3:L3"/>
    <mergeCell ref="B5:C5"/>
    <mergeCell ref="E5:L5"/>
    <mergeCell ref="B6:C6"/>
    <mergeCell ref="B39:B46"/>
    <mergeCell ref="B32:I32"/>
    <mergeCell ref="C33:I33"/>
    <mergeCell ref="J33:J38"/>
    <mergeCell ref="C34:I34"/>
    <mergeCell ref="C35:I35"/>
    <mergeCell ref="C36:I36"/>
    <mergeCell ref="C37:I37"/>
    <mergeCell ref="B38:I38"/>
  </mergeCells>
  <conditionalFormatting sqref="J8:J30 N7:N8 L8:N30">
    <cfRule type="containsText" dxfId="8" priority="7" operator="containsText" text="EL VALOR NO PUEDE SER 0, FAVOR VERIFICAR">
      <formula>NOT(ISERROR(SEARCH("EL VALOR NO PUEDE SER 0, FAVOR VERIFICAR",J7)))</formula>
    </cfRule>
    <cfRule type="containsText" dxfId="7" priority="8" operator="containsText" text="ACEPTADO">
      <formula>NOT(ISERROR(SEARCH("ACEPTADO",J7)))</formula>
    </cfRule>
    <cfRule type="containsText" dxfId="6" priority="9" operator="containsText" text="ERROR, FAVOR VERIFICAR">
      <formula>NOT(ISERROR(SEARCH("ERROR, FAVOR VERIFICAR",J7)))</formula>
    </cfRule>
  </conditionalFormatting>
  <conditionalFormatting sqref="M7">
    <cfRule type="containsText" dxfId="5" priority="4" operator="containsText" text="EL VALOR NO PUEDE SER 0, FAVOR VERIFICAR">
      <formula>NOT(ISERROR(SEARCH("EL VALOR NO PUEDE SER 0, FAVOR VERIFICAR",M7)))</formula>
    </cfRule>
    <cfRule type="containsText" dxfId="4" priority="5" operator="containsText" text="ACEPTADO">
      <formula>NOT(ISERROR(SEARCH("ACEPTADO",M7)))</formula>
    </cfRule>
    <cfRule type="containsText" dxfId="3" priority="6" operator="containsText" text="ERROR, FAVOR VERIFICAR">
      <formula>NOT(ISERROR(SEARCH("ERROR, FAVOR VERIFICAR",M7)))</formula>
    </cfRule>
  </conditionalFormatting>
  <conditionalFormatting sqref="N31">
    <cfRule type="containsText" dxfId="2" priority="1" operator="containsText" text="EL VALOR NO PUEDE SER 0, FAVOR VERIFICAR">
      <formula>NOT(ISERROR(SEARCH("EL VALOR NO PUEDE SER 0, FAVOR VERIFICAR",N31)))</formula>
    </cfRule>
    <cfRule type="containsText" dxfId="1" priority="2" operator="containsText" text="ACEPTADO">
      <formula>NOT(ISERROR(SEARCH("ACEPTADO",N31)))</formula>
    </cfRule>
    <cfRule type="containsText" dxfId="0" priority="3" operator="containsText" text="ERROR, FAVOR VERIFICAR">
      <formula>NOT(ISERROR(SEARCH("ERROR, FAVOR VERIFICAR",N31)))</formula>
    </cfRule>
  </conditionalFormatting>
  <hyperlinks>
    <hyperlink ref="D43" r:id="rId1" xr:uid="{3B8F52EE-9B98-4A7D-83FA-1CA87E2AEEAC}"/>
  </hyperlinks>
  <printOptions horizontalCentered="1"/>
  <pageMargins left="0.25" right="0.25" top="0.75" bottom="0.28000000000000003" header="0.3" footer="0.3"/>
  <pageSetup scale="17" orientation="portrait" r:id="rId2"/>
  <headerFooter>
    <oddHeader>&amp;L&amp;G&amp;R&amp;G</oddHeader>
  </headerFooter>
  <drawing r:id="rId3"/>
  <legacyDrawingHF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4. Oferta económica</vt:lpstr>
      <vt:lpstr>'4. 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 Hodam</dc:creator>
  <cp:lastModifiedBy>Miguel Angel Granados Gutierrez</cp:lastModifiedBy>
  <dcterms:created xsi:type="dcterms:W3CDTF">2026-09-18T03:39:56Z</dcterms:created>
  <dcterms:modified xsi:type="dcterms:W3CDTF">2026-10-02T17:51:34Z</dcterms:modified>
</cp:coreProperties>
</file>