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mafeg\Documents\2026\1. INTERVENTORIA POPAYAN\SEGUNDA REVISION\"/>
    </mc:Choice>
  </mc:AlternateContent>
  <xr:revisionPtr revIDLastSave="0" documentId="8_{6DEEA2E4-1B7E-452C-8314-48A526F6493D}" xr6:coauthVersionLast="47" xr6:coauthVersionMax="47" xr10:uidLastSave="{00000000-0000-0000-0000-000000000000}"/>
  <bookViews>
    <workbookView xWindow="-110" yWindow="-110" windowWidth="19420" windowHeight="10300" activeTab="1" xr2:uid="{29348012-2736-48DF-92C4-48C40388983E}"/>
  </bookViews>
  <sheets>
    <sheet name="FACTOR MULTIPLICADOR" sheetId="1" r:id="rId1"/>
    <sheet name="INTERVENTORIA" sheetId="2" r:id="rId2"/>
  </sheets>
  <externalReferences>
    <externalReference r:id="rId3"/>
  </externalReferences>
  <definedNames>
    <definedName name="_xlnm._FilterDatabase" localSheetId="0" hidden="1">'FACTOR MULTIPLICADOR'!$A$11:$F$24</definedName>
    <definedName name="_xlnm._FilterDatabase" localSheetId="1" hidden="1">INTERVENTORIA!$A$11:$M$20</definedName>
    <definedName name="_Toc142514101" localSheetId="0">'FACTOR MULTIPLICADOR'!#REF!</definedName>
    <definedName name="_Toc142514101" localSheetId="1">INTERVENTORIA!#REF!</definedName>
    <definedName name="_Toc142514101">#REF!</definedName>
    <definedName name="_xlnm.Print_Area" localSheetId="0">'FACTOR MULTIPLICADOR'!$B$1:$F$49</definedName>
    <definedName name="_xlnm.Print_Area" localSheetId="1">INTERVENTORIA!$B$1:$M$29</definedName>
    <definedName name="IMP.">[1]Pivot!$D$21</definedName>
    <definedName name="TRM">[1]Pivot!$D$2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 i="1" l="1"/>
  <c r="E42" i="1" s="1"/>
  <c r="E39" i="1"/>
  <c r="D42" i="1" l="1"/>
  <c r="H19" i="2"/>
  <c r="J19" i="2" s="1"/>
  <c r="H18" i="2"/>
  <c r="J18" i="2" s="1"/>
  <c r="H16" i="2"/>
  <c r="J16" i="2" s="1"/>
  <c r="H15" i="2"/>
  <c r="J15" i="2" s="1"/>
  <c r="H13" i="2"/>
  <c r="J13" i="2" s="1"/>
  <c r="D25" i="1"/>
  <c r="D39" i="1"/>
  <c r="L13" i="2" l="1"/>
  <c r="M13" i="2" s="1"/>
  <c r="H17" i="2"/>
  <c r="J17" i="2" s="1"/>
  <c r="J20" i="2"/>
  <c r="L16" i="2" l="1"/>
  <c r="M16" i="2" s="1"/>
  <c r="L18" i="2"/>
  <c r="M18" i="2" s="1"/>
  <c r="L15" i="2"/>
  <c r="M15" i="2" s="1"/>
  <c r="L17" i="2"/>
  <c r="M17" i="2" s="1"/>
  <c r="L19" i="2"/>
  <c r="M19" i="2" s="1"/>
  <c r="J21" i="2"/>
  <c r="M20" i="2" l="1"/>
  <c r="M21" i="2" s="1"/>
  <c r="M22" i="2" s="1"/>
  <c r="J22" i="2"/>
</calcChain>
</file>

<file path=xl/sharedStrings.xml><?xml version="1.0" encoding="utf-8"?>
<sst xmlns="http://schemas.openxmlformats.org/spreadsheetml/2006/main" count="103" uniqueCount="83">
  <si>
    <t>PLANTILLA OFERTA ECONÓMICA</t>
  </si>
  <si>
    <t>CÓDIGO</t>
  </si>
  <si>
    <t>GF-FO-042</t>
  </si>
  <si>
    <t>VERSIÓN</t>
  </si>
  <si>
    <t>FECHA</t>
  </si>
  <si>
    <t xml:space="preserve">Proceso: Gestión Financiera							</t>
  </si>
  <si>
    <t>Documento de referencia: Instructivo Estructuración Financiera y Económica de los Porcesos Contractuales; Manual de Contratación</t>
  </si>
  <si>
    <t>OBJETO:</t>
  </si>
  <si>
    <r>
      <t xml:space="preserve">Se deben diligenciar todos los campos de la columna " VALOR UNITARIO " que </t>
    </r>
    <r>
      <rPr>
        <sz val="12"/>
        <color theme="1" tint="0.499984740745262"/>
        <rFont val="Arial"/>
        <family val="2"/>
      </rPr>
      <t xml:space="preserve">correspondiente al porcentaje cotizado  </t>
    </r>
  </si>
  <si>
    <t>ITEM</t>
  </si>
  <si>
    <t>DESCRIPCIÓN</t>
  </si>
  <si>
    <t>PORCENTAJE TECHO</t>
  </si>
  <si>
    <t>Salario Básico (Nómina Total Mensual)</t>
  </si>
  <si>
    <t>Prestaciones Sociales</t>
  </si>
  <si>
    <t>Cesantías</t>
  </si>
  <si>
    <t>Subsidio Familiar</t>
  </si>
  <si>
    <t>Costos Indirectos</t>
  </si>
  <si>
    <t xml:space="preserve">Se deben diligenciar todos los campos de la columna " VALOR OFERTADO" </t>
  </si>
  <si>
    <t>VALOR OFERTADO</t>
  </si>
  <si>
    <t>NUMERO DE PROFESIONALES</t>
  </si>
  <si>
    <t>UNIDAD DE MEDIDA</t>
  </si>
  <si>
    <t>DEDICACION</t>
  </si>
  <si>
    <t>PRECIO TECHO MEDIA ARMONICA VALOR TOTAL</t>
  </si>
  <si>
    <t xml:space="preserve">VALOR TOTAL </t>
  </si>
  <si>
    <t>PERSONAL DIRECCION</t>
  </si>
  <si>
    <t>Director General de interventoria</t>
  </si>
  <si>
    <t>MES</t>
  </si>
  <si>
    <t>PERSONAL PROFESIONAL</t>
  </si>
  <si>
    <t>Residente de interventoria</t>
  </si>
  <si>
    <t xml:space="preserve">FACTOR MULTIPLICADOR </t>
  </si>
  <si>
    <t>IVA</t>
  </si>
  <si>
    <t>VALOR TOTAL INTERVENTORÍA</t>
  </si>
  <si>
    <t>Maestro de Obra</t>
  </si>
  <si>
    <t>Profesional y/o Técnico y/o Tecnólogo en Seguridad Industrial</t>
  </si>
  <si>
    <t>Apoyo Técnico Electricista</t>
  </si>
  <si>
    <t>Apoyo Técnico Hidráulico/Sanitario</t>
  </si>
  <si>
    <t>Vacaciones</t>
  </si>
  <si>
    <t>Primas</t>
  </si>
  <si>
    <t>Intereses de cesantías</t>
  </si>
  <si>
    <t>Salud</t>
  </si>
  <si>
    <t>Pensión</t>
  </si>
  <si>
    <t>SENA</t>
  </si>
  <si>
    <t>ICBF</t>
  </si>
  <si>
    <t>ARL</t>
  </si>
  <si>
    <t>Dotación</t>
  </si>
  <si>
    <t>PORCENTAJE OFERTADO</t>
  </si>
  <si>
    <t>Subtotal prestaciones sociales</t>
  </si>
  <si>
    <t>Gastos de Administración</t>
  </si>
  <si>
    <t xml:space="preserve">Gastos bancarios, financieros, mensajería, costos de la propuesta </t>
  </si>
  <si>
    <t>Arriendos oficinas</t>
  </si>
  <si>
    <t>Servicios públicos</t>
  </si>
  <si>
    <t>Mantenimiento y operación de oficinas</t>
  </si>
  <si>
    <t>Utiles, papeleria, plotter, planos e impresiones</t>
  </si>
  <si>
    <t>Gastos de transporte (Terrestre, Aereo) y vehículos</t>
  </si>
  <si>
    <t>Viaticos</t>
  </si>
  <si>
    <t>Otros gastos no reembolsables</t>
  </si>
  <si>
    <t>3,1,1</t>
  </si>
  <si>
    <t>3,1,2</t>
  </si>
  <si>
    <t>3,1,3</t>
  </si>
  <si>
    <t>3,1,4</t>
  </si>
  <si>
    <t>3,1,5</t>
  </si>
  <si>
    <t>3,1,6</t>
  </si>
  <si>
    <t>3,1,7</t>
  </si>
  <si>
    <t>3,2,1</t>
  </si>
  <si>
    <t>3,2,2</t>
  </si>
  <si>
    <t>3,2,3</t>
  </si>
  <si>
    <t>Seguros/Garantias</t>
  </si>
  <si>
    <t>impuestos</t>
  </si>
  <si>
    <t>Asesoría legal permanente (responsabilidad civil, penal, laboral, etc.)</t>
  </si>
  <si>
    <t>Cargo por Honorarios</t>
  </si>
  <si>
    <t>Subtotal Costos Indirectos</t>
  </si>
  <si>
    <t>SUBTOTAL</t>
  </si>
  <si>
    <t>FACTOR MULTIPLICADOR</t>
  </si>
  <si>
    <t xml:space="preserve">VALOR TOTAL OFERTADO </t>
  </si>
  <si>
    <t>VALOR UNITARIO OFERTADO (PERSONAL)</t>
  </si>
  <si>
    <t>PRECIO TECHO MEDIA ARMONICA VALOR UNITARIO (PERSONAL)</t>
  </si>
  <si>
    <r>
      <t>Nota: 
1. Se debe diligenciar el porcentaje de todos los items solicitados en el presente FORMATO, para dar como resultado la sumatoria del FACTOR MULTIPLICADOR,</t>
    </r>
    <r>
      <rPr>
        <b/>
        <u/>
        <sz val="14"/>
        <color theme="1"/>
        <rFont val="Arial"/>
        <family val="2"/>
      </rPr>
      <t xml:space="preserve"> que no debe ser superior al 2,14, valor techo establecido en el estudio de mercado, </t>
    </r>
    <r>
      <rPr>
        <b/>
        <sz val="14"/>
        <color theme="1"/>
        <rFont val="Arial"/>
        <family val="2"/>
      </rPr>
      <t>de lo contrario sera rechazada la oferta economica.</t>
    </r>
  </si>
  <si>
    <t>Nota: 
1. Los valores unitarios y totales ofertados en cada uno de los ítems y el factor multiplicador no podrán superar los valores techo unitarios y totales expresados en el presente formato y en el estudio de mercado, so pena de rechazo. Así mismo, el valor total de la oferta económica no podrá superar el valor del presupuesto estimado para el proceso, so pena de rechazo.
2. Los valores deben diligenciarse en pesos colombianos y en números enteros y deben contemplarse todos los impuestos, cargos, costos a que haya lugar para el total cumplimiento del contrato.
3. Las condiciones técnicas, generales y específicas se mencionan en el Anexo Técnico. 
4. Los ítems del presente formato de oferta económica no podrán ser modificados, so pena de rechazo. 
5. La oferta presentada deberá ser diligenciada en su totalidad, teniendo en cuenta las operaciones aritméticas estipuladas en este formato.
6. Presentar la oferta económica en formato excel</t>
  </si>
  <si>
    <t>FACTOR MULTIPLICADOR TECHO</t>
  </si>
  <si>
    <t>CANTIDAD MESES</t>
  </si>
  <si>
    <t>REALIZAR LA INTERVENTORIA DEL MANTENIMIENTO, ADECUACIÓN Y MEJORAMIENTO DE LA INFRAESTRUCTURA FÍSICA DE LA SEDE POPAYÁN, TERRITORIAL CAUCA DE LA ESCUELA SUPERIOR DE ADMINISTRACIÓN PÚBLICA – ESAP, PARA GARANTIZAR CONDICIONES DE SEGURIDAD, FUNCIONALIDAD Y ADECUADO USO DE LAS INSTALACIONES</t>
  </si>
  <si>
    <t>NOMBRE DEL PROPONENTE</t>
  </si>
  <si>
    <t>No. IDENTIFICACIÓN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</si>
</sst>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409]* #,##0.00_ ;_-[$$-409]* \-#,##0.00\ ;_-[$$-409]* &quot;-&quot;??_ ;_-@_ "/>
    <numFmt numFmtId="165" formatCode="&quot;$&quot;\ #,##0"/>
    <numFmt numFmtId="166" formatCode="0.0%"/>
    <numFmt numFmtId="167" formatCode="&quot;$&quot;\ #,##0.00"/>
    <numFmt numFmtId="168" formatCode="0.000000000"/>
  </numFmts>
  <fonts count="22" x14ac:knownFonts="1">
    <font>
      <sz val="11"/>
      <color theme="1"/>
      <name val="Aptos Narrow"/>
      <family val="2"/>
      <scheme val="minor"/>
    </font>
    <font>
      <sz val="11"/>
      <color theme="1"/>
      <name val="Aptos Narrow"/>
      <family val="2"/>
      <scheme val="minor"/>
    </font>
    <font>
      <sz val="12"/>
      <color theme="1"/>
      <name val="Arial"/>
      <family val="2"/>
    </font>
    <font>
      <b/>
      <sz val="16"/>
      <color theme="1"/>
      <name val="Arial"/>
      <family val="2"/>
    </font>
    <font>
      <b/>
      <sz val="12"/>
      <color theme="1"/>
      <name val="Arial"/>
      <family val="2"/>
    </font>
    <font>
      <b/>
      <sz val="12"/>
      <color theme="0"/>
      <name val="Arial"/>
      <family val="2"/>
    </font>
    <font>
      <b/>
      <sz val="12"/>
      <name val="Arial"/>
      <family val="2"/>
    </font>
    <font>
      <i/>
      <sz val="12"/>
      <color theme="1" tint="0.499984740745262"/>
      <name val="Arial"/>
      <family val="2"/>
    </font>
    <font>
      <sz val="12"/>
      <name val="Arial"/>
      <family val="2"/>
    </font>
    <font>
      <sz val="12"/>
      <color rgb="FF000000"/>
      <name val="Arial"/>
      <family val="2"/>
    </font>
    <font>
      <b/>
      <sz val="16"/>
      <color theme="0"/>
      <name val="Arial"/>
      <family val="2"/>
    </font>
    <font>
      <sz val="10"/>
      <color theme="1"/>
      <name val="Arial"/>
      <family val="2"/>
    </font>
    <font>
      <sz val="12"/>
      <color theme="1" tint="0.499984740745262"/>
      <name val="Arial"/>
      <family val="2"/>
    </font>
    <font>
      <b/>
      <sz val="14"/>
      <color theme="1"/>
      <name val="Arial"/>
      <family val="2"/>
    </font>
    <font>
      <sz val="14"/>
      <color theme="1"/>
      <name val="Arial"/>
      <family val="2"/>
    </font>
    <font>
      <b/>
      <u/>
      <sz val="14"/>
      <color theme="1"/>
      <name val="Arial"/>
      <family val="2"/>
    </font>
    <font>
      <b/>
      <u/>
      <sz val="14"/>
      <color theme="0"/>
      <name val="Arial"/>
      <family val="2"/>
    </font>
    <font>
      <b/>
      <sz val="11"/>
      <color theme="0"/>
      <name val="Arial"/>
      <family val="2"/>
    </font>
    <font>
      <sz val="10"/>
      <name val="Arial"/>
      <family val="2"/>
    </font>
    <font>
      <b/>
      <sz val="16"/>
      <name val="Arial"/>
      <family val="2"/>
    </font>
    <font>
      <b/>
      <sz val="18"/>
      <color theme="0"/>
      <name val="Arial"/>
      <family val="2"/>
    </font>
    <font>
      <b/>
      <i/>
      <sz val="12"/>
      <color theme="0"/>
      <name val="Arial"/>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0070C0"/>
        <bgColor indexed="64"/>
      </patternFill>
    </fill>
    <fill>
      <patternFill patternType="solid">
        <fgColor theme="3" tint="9.9978637043366805E-2"/>
        <bgColor indexed="64"/>
      </patternFill>
    </fill>
  </fills>
  <borders count="53">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thin">
        <color rgb="FF000000"/>
      </bottom>
      <diagonal/>
    </border>
    <border>
      <left style="medium">
        <color indexed="64"/>
      </left>
      <right/>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medium">
        <color rgb="FF000000"/>
      </left>
      <right/>
      <top/>
      <bottom/>
      <diagonal/>
    </border>
    <border>
      <left/>
      <right style="medium">
        <color rgb="FF000000"/>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right/>
      <top style="thin">
        <color theme="0"/>
      </top>
      <bottom style="thin">
        <color theme="0"/>
      </bottom>
      <diagonal/>
    </border>
    <border>
      <left/>
      <right/>
      <top style="thin">
        <color theme="0"/>
      </top>
      <bottom style="thin">
        <color indexed="64"/>
      </bottom>
      <diagonal/>
    </border>
    <border>
      <left/>
      <right style="thin">
        <color rgb="FF000000"/>
      </right>
      <top style="thin">
        <color rgb="FF000000"/>
      </top>
      <bottom/>
      <diagonal/>
    </border>
    <border>
      <left style="thin">
        <color rgb="FF000000"/>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rgb="FF000000"/>
      </right>
      <top style="medium">
        <color indexed="64"/>
      </top>
      <bottom style="medium">
        <color indexed="64"/>
      </bottom>
      <diagonal/>
    </border>
    <border>
      <left/>
      <right/>
      <top/>
      <bottom style="thin">
        <color theme="0"/>
      </bottom>
      <diagonal/>
    </border>
    <border>
      <left/>
      <right style="medium">
        <color indexed="64"/>
      </right>
      <top/>
      <bottom style="thin">
        <color theme="0"/>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thin">
        <color auto="1"/>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9" fontId="18" fillId="0" borderId="0" applyFont="0" applyFill="0" applyBorder="0" applyAlignment="0" applyProtection="0"/>
    <xf numFmtId="0" fontId="18" fillId="0" borderId="0"/>
  </cellStyleXfs>
  <cellXfs count="170">
    <xf numFmtId="0" fontId="0" fillId="0" borderId="0" xfId="0"/>
    <xf numFmtId="0" fontId="4" fillId="0" borderId="1" xfId="0" applyFont="1" applyBorder="1" applyAlignment="1">
      <alignment vertical="center"/>
    </xf>
    <xf numFmtId="0" fontId="4" fillId="0" borderId="1" xfId="0" applyFont="1" applyBorder="1" applyAlignment="1">
      <alignment horizontal="center" vertical="center"/>
    </xf>
    <xf numFmtId="0" fontId="2" fillId="0" borderId="0" xfId="0" applyFont="1" applyAlignment="1" applyProtection="1">
      <alignment vertical="center"/>
      <protection locked="0"/>
    </xf>
    <xf numFmtId="0" fontId="4" fillId="0" borderId="3" xfId="0" applyFont="1" applyBorder="1" applyAlignment="1">
      <alignment vertical="center"/>
    </xf>
    <xf numFmtId="0" fontId="4" fillId="0" borderId="3" xfId="0" applyFont="1" applyBorder="1" applyAlignment="1">
      <alignment horizontal="center" vertical="center"/>
    </xf>
    <xf numFmtId="0" fontId="4" fillId="0" borderId="6" xfId="0" applyFont="1" applyBorder="1" applyAlignment="1">
      <alignment vertical="center"/>
    </xf>
    <xf numFmtId="14" fontId="4" fillId="0" borderId="6" xfId="0" applyNumberFormat="1" applyFont="1" applyBorder="1" applyAlignment="1">
      <alignment horizontal="center" vertical="center"/>
    </xf>
    <xf numFmtId="0" fontId="2" fillId="0" borderId="5" xfId="0" applyFont="1" applyBorder="1" applyAlignment="1" applyProtection="1">
      <alignment horizontal="center" vertical="center"/>
      <protection locked="0"/>
    </xf>
    <xf numFmtId="0" fontId="2" fillId="2" borderId="0" xfId="0" applyFont="1" applyFill="1" applyAlignment="1" applyProtection="1">
      <alignment vertical="center"/>
      <protection locked="0"/>
    </xf>
    <xf numFmtId="44" fontId="2" fillId="0" borderId="0" xfId="0" applyNumberFormat="1" applyFont="1" applyAlignment="1" applyProtection="1">
      <alignment vertical="center"/>
      <protection locked="0"/>
    </xf>
    <xf numFmtId="44" fontId="2" fillId="0" borderId="17" xfId="2" applyFont="1" applyFill="1" applyBorder="1" applyAlignment="1" applyProtection="1">
      <alignment vertical="center" wrapText="1"/>
      <protection locked="0"/>
    </xf>
    <xf numFmtId="0" fontId="2" fillId="2" borderId="0" xfId="1" applyNumberFormat="1" applyFont="1" applyFill="1" applyBorder="1" applyAlignment="1" applyProtection="1">
      <alignment horizontal="center" vertical="center"/>
      <protection locked="0"/>
    </xf>
    <xf numFmtId="0" fontId="9" fillId="0" borderId="0" xfId="1" applyNumberFormat="1" applyFont="1" applyBorder="1" applyAlignment="1">
      <alignment horizontal="center" vertical="center"/>
    </xf>
    <xf numFmtId="0" fontId="9" fillId="0" borderId="0" xfId="1" applyNumberFormat="1" applyFont="1" applyBorder="1" applyAlignment="1">
      <alignment horizontal="justify" vertical="center"/>
    </xf>
    <xf numFmtId="43" fontId="9" fillId="0" borderId="0" xfId="1" applyFont="1" applyBorder="1" applyAlignment="1">
      <alignment horizontal="center" vertical="center"/>
    </xf>
    <xf numFmtId="43" fontId="2" fillId="2" borderId="0" xfId="1" applyFont="1" applyFill="1" applyBorder="1" applyAlignment="1">
      <alignment horizontal="center" vertical="center"/>
    </xf>
    <xf numFmtId="164" fontId="2" fillId="0" borderId="0" xfId="2" applyNumberFormat="1" applyFont="1" applyFill="1" applyBorder="1" applyAlignment="1" applyProtection="1">
      <alignment vertical="center" wrapText="1"/>
      <protection locked="0"/>
    </xf>
    <xf numFmtId="44" fontId="2" fillId="0" borderId="0" xfId="2" applyFont="1" applyFill="1" applyBorder="1" applyAlignment="1" applyProtection="1">
      <alignment vertical="center" wrapText="1"/>
      <protection locked="0"/>
    </xf>
    <xf numFmtId="0" fontId="2" fillId="0" borderId="0" xfId="0" applyFont="1" applyProtection="1">
      <protection locked="0"/>
    </xf>
    <xf numFmtId="0" fontId="2" fillId="0" borderId="0" xfId="0" applyFont="1" applyAlignment="1" applyProtection="1">
      <alignment horizontal="center" vertical="center"/>
      <protection locked="0"/>
    </xf>
    <xf numFmtId="0" fontId="2" fillId="0" borderId="15" xfId="1" applyNumberFormat="1" applyFont="1" applyFill="1" applyBorder="1" applyAlignment="1" applyProtection="1">
      <alignment horizontal="center" vertical="center"/>
      <protection locked="0"/>
    </xf>
    <xf numFmtId="43" fontId="2" fillId="0" borderId="17" xfId="1" applyFont="1" applyFill="1" applyBorder="1" applyAlignment="1" applyProtection="1">
      <alignment horizontal="center" vertical="center"/>
      <protection hidden="1"/>
    </xf>
    <xf numFmtId="43" fontId="8" fillId="0" borderId="17" xfId="1" applyFont="1" applyFill="1" applyBorder="1" applyAlignment="1">
      <alignment vertical="center"/>
    </xf>
    <xf numFmtId="0" fontId="8" fillId="0" borderId="17" xfId="1" applyNumberFormat="1" applyFont="1" applyFill="1" applyBorder="1" applyAlignment="1" applyProtection="1">
      <alignment horizontal="center" vertical="center"/>
      <protection hidden="1"/>
    </xf>
    <xf numFmtId="0" fontId="11" fillId="0" borderId="17" xfId="0" applyFont="1" applyBorder="1" applyAlignment="1">
      <alignment horizontal="center"/>
    </xf>
    <xf numFmtId="0" fontId="2" fillId="0" borderId="17" xfId="0" applyFont="1" applyBorder="1" applyAlignment="1">
      <alignment horizontal="center"/>
    </xf>
    <xf numFmtId="0" fontId="2" fillId="0" borderId="17" xfId="0" applyFont="1" applyBorder="1" applyAlignment="1">
      <alignment horizontal="left"/>
    </xf>
    <xf numFmtId="0" fontId="2" fillId="0" borderId="17" xfId="0" applyFont="1" applyBorder="1"/>
    <xf numFmtId="9" fontId="6" fillId="0" borderId="17" xfId="3" applyFont="1" applyFill="1" applyBorder="1" applyAlignment="1">
      <alignment horizontal="center" vertical="center"/>
    </xf>
    <xf numFmtId="43" fontId="8" fillId="0" borderId="17" xfId="1" applyFont="1" applyFill="1" applyBorder="1" applyAlignment="1">
      <alignment horizontal="center" vertical="center"/>
    </xf>
    <xf numFmtId="0" fontId="8" fillId="0" borderId="17" xfId="1" applyNumberFormat="1" applyFont="1" applyFill="1" applyBorder="1" applyAlignment="1">
      <alignment horizontal="center" vertical="center"/>
    </xf>
    <xf numFmtId="0" fontId="7" fillId="0" borderId="0" xfId="0" applyFont="1" applyAlignment="1" applyProtection="1">
      <alignment vertical="center" wrapText="1"/>
      <protection locked="0"/>
    </xf>
    <xf numFmtId="0" fontId="7" fillId="0" borderId="14" xfId="0" applyFont="1" applyBorder="1" applyAlignment="1" applyProtection="1">
      <alignment vertical="center" wrapText="1"/>
      <protection locked="0"/>
    </xf>
    <xf numFmtId="44" fontId="2" fillId="0" borderId="0" xfId="2" applyFont="1" applyProtection="1">
      <protection locked="0"/>
    </xf>
    <xf numFmtId="0" fontId="3" fillId="0" borderId="12"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2" fillId="0" borderId="22" xfId="0" applyFont="1" applyBorder="1" applyAlignment="1" applyProtection="1">
      <alignment horizontal="left" vertical="top" wrapText="1"/>
      <protection locked="0"/>
    </xf>
    <xf numFmtId="0" fontId="2" fillId="0" borderId="18" xfId="0" applyFont="1" applyBorder="1" applyAlignment="1" applyProtection="1">
      <alignment horizontal="left" vertical="top"/>
      <protection locked="0"/>
    </xf>
    <xf numFmtId="10" fontId="5" fillId="3" borderId="17" xfId="3" applyNumberFormat="1" applyFont="1" applyFill="1" applyBorder="1" applyAlignment="1" applyProtection="1">
      <alignment horizontal="center" vertical="center" wrapText="1"/>
      <protection locked="0"/>
    </xf>
    <xf numFmtId="0" fontId="5" fillId="3" borderId="35" xfId="0" applyFont="1" applyFill="1" applyBorder="1" applyAlignment="1" applyProtection="1">
      <alignment horizontal="center" vertical="center" wrapText="1"/>
      <protection locked="0"/>
    </xf>
    <xf numFmtId="166" fontId="8" fillId="0" borderId="19" xfId="3" applyNumberFormat="1" applyFont="1" applyFill="1" applyBorder="1" applyAlignment="1">
      <alignment horizontal="center" vertical="center"/>
    </xf>
    <xf numFmtId="44" fontId="2" fillId="0" borderId="16" xfId="2" applyFont="1" applyFill="1" applyBorder="1" applyAlignment="1" applyProtection="1">
      <alignment vertical="center" wrapText="1"/>
      <protection locked="0"/>
    </xf>
    <xf numFmtId="44" fontId="8" fillId="0" borderId="37" xfId="2" applyFont="1" applyFill="1" applyBorder="1" applyAlignment="1">
      <alignment horizontal="center" vertical="center"/>
    </xf>
    <xf numFmtId="9" fontId="2" fillId="0" borderId="17" xfId="3" applyFont="1" applyBorder="1" applyAlignment="1">
      <alignment horizontal="center"/>
    </xf>
    <xf numFmtId="10" fontId="2" fillId="0" borderId="17" xfId="3" applyNumberFormat="1" applyFont="1" applyBorder="1" applyAlignment="1">
      <alignment horizontal="center"/>
    </xf>
    <xf numFmtId="0" fontId="2" fillId="0" borderId="17" xfId="0" applyFont="1" applyBorder="1" applyAlignment="1" applyProtection="1">
      <alignment vertical="center"/>
      <protection locked="0"/>
    </xf>
    <xf numFmtId="0" fontId="2" fillId="0" borderId="0" xfId="0" applyFont="1" applyAlignment="1" applyProtection="1">
      <alignment horizontal="left" vertical="top"/>
      <protection locked="0"/>
    </xf>
    <xf numFmtId="0" fontId="5" fillId="3" borderId="38" xfId="0" applyFont="1" applyFill="1" applyBorder="1" applyAlignment="1" applyProtection="1">
      <alignment horizontal="center" vertical="center" wrapText="1"/>
      <protection locked="0"/>
    </xf>
    <xf numFmtId="10" fontId="6" fillId="0" borderId="17" xfId="3" applyNumberFormat="1" applyFont="1" applyFill="1" applyBorder="1" applyAlignment="1">
      <alignment horizontal="center" vertical="center"/>
    </xf>
    <xf numFmtId="10" fontId="2" fillId="0" borderId="17" xfId="3" applyNumberFormat="1" applyFont="1" applyBorder="1" applyAlignment="1">
      <alignment horizontal="center" vertical="center"/>
    </xf>
    <xf numFmtId="10" fontId="4" fillId="0" borderId="17" xfId="3" applyNumberFormat="1" applyFont="1" applyBorder="1" applyAlignment="1">
      <alignment horizontal="center" vertical="center"/>
    </xf>
    <xf numFmtId="0" fontId="4" fillId="0" borderId="17" xfId="0" applyFont="1" applyBorder="1" applyAlignment="1">
      <alignment horizontal="center"/>
    </xf>
    <xf numFmtId="0" fontId="4" fillId="0" borderId="17" xfId="0" applyFont="1" applyBorder="1" applyAlignment="1">
      <alignment horizontal="left"/>
    </xf>
    <xf numFmtId="2" fontId="2" fillId="0" borderId="17" xfId="0" applyNumberFormat="1" applyFont="1" applyBorder="1" applyAlignment="1">
      <alignment horizontal="center"/>
    </xf>
    <xf numFmtId="10" fontId="4" fillId="0" borderId="17" xfId="3" applyNumberFormat="1" applyFont="1" applyBorder="1" applyAlignment="1">
      <alignment horizontal="center"/>
    </xf>
    <xf numFmtId="168" fontId="2" fillId="0" borderId="0" xfId="0" applyNumberFormat="1" applyFont="1" applyAlignment="1" applyProtection="1">
      <alignment vertical="center"/>
      <protection locked="0"/>
    </xf>
    <xf numFmtId="0" fontId="4" fillId="0" borderId="17" xfId="0" applyFont="1" applyBorder="1"/>
    <xf numFmtId="2" fontId="16" fillId="3" borderId="17" xfId="3" applyNumberFormat="1" applyFont="1" applyFill="1" applyBorder="1" applyAlignment="1" applyProtection="1">
      <alignment horizontal="center" vertical="center" wrapText="1"/>
      <protection locked="0"/>
    </xf>
    <xf numFmtId="9" fontId="4" fillId="0" borderId="17" xfId="3" applyFont="1" applyBorder="1" applyAlignment="1">
      <alignment horizontal="center" vertical="center"/>
    </xf>
    <xf numFmtId="0" fontId="2" fillId="0" borderId="17" xfId="1" applyNumberFormat="1" applyFont="1" applyFill="1" applyBorder="1" applyAlignment="1" applyProtection="1">
      <alignment horizontal="center" vertical="center"/>
      <protection locked="0"/>
    </xf>
    <xf numFmtId="0" fontId="2" fillId="0" borderId="17" xfId="0" applyFont="1" applyBorder="1" applyAlignment="1" applyProtection="1">
      <alignment horizontal="center" vertical="center"/>
      <protection locked="0"/>
    </xf>
    <xf numFmtId="9" fontId="5" fillId="0" borderId="17" xfId="3" applyFont="1" applyFill="1" applyBorder="1" applyAlignment="1" applyProtection="1">
      <alignment vertical="center"/>
      <protection locked="0"/>
    </xf>
    <xf numFmtId="165" fontId="5" fillId="2" borderId="0" xfId="2" applyNumberFormat="1" applyFont="1" applyFill="1" applyBorder="1" applyAlignment="1" applyProtection="1">
      <alignment vertical="center"/>
      <protection locked="0"/>
    </xf>
    <xf numFmtId="0" fontId="5" fillId="2" borderId="0" xfId="0" applyFont="1" applyFill="1" applyAlignment="1" applyProtection="1">
      <alignment vertical="center" wrapText="1"/>
      <protection locked="0"/>
    </xf>
    <xf numFmtId="9" fontId="4" fillId="2" borderId="0" xfId="3" applyFont="1" applyFill="1" applyBorder="1" applyAlignment="1"/>
    <xf numFmtId="0" fontId="4" fillId="2" borderId="0" xfId="0" applyFont="1" applyFill="1"/>
    <xf numFmtId="10" fontId="2" fillId="2" borderId="0" xfId="3" applyNumberFormat="1" applyFont="1" applyFill="1" applyBorder="1" applyAlignment="1">
      <alignment vertical="center"/>
    </xf>
    <xf numFmtId="10" fontId="5" fillId="2" borderId="0" xfId="3" applyNumberFormat="1" applyFont="1" applyFill="1" applyBorder="1" applyAlignment="1" applyProtection="1">
      <alignment vertical="center"/>
      <protection locked="0"/>
    </xf>
    <xf numFmtId="0" fontId="4" fillId="2" borderId="0" xfId="0" applyFont="1" applyFill="1" applyAlignment="1">
      <alignment horizontal="left"/>
    </xf>
    <xf numFmtId="10" fontId="2" fillId="2" borderId="0" xfId="3" applyNumberFormat="1" applyFont="1" applyFill="1" applyBorder="1" applyAlignment="1"/>
    <xf numFmtId="9" fontId="2" fillId="2" borderId="0" xfId="3" applyFont="1" applyFill="1" applyBorder="1" applyAlignment="1"/>
    <xf numFmtId="2" fontId="16" fillId="2" borderId="0" xfId="3" applyNumberFormat="1" applyFont="1" applyFill="1" applyBorder="1" applyAlignment="1" applyProtection="1">
      <alignment vertical="center" wrapText="1"/>
      <protection locked="0"/>
    </xf>
    <xf numFmtId="44" fontId="8" fillId="0" borderId="36" xfId="2" applyFont="1" applyFill="1" applyBorder="1" applyAlignment="1">
      <alignment horizontal="center" vertical="center"/>
    </xf>
    <xf numFmtId="44" fontId="8" fillId="0" borderId="41" xfId="2" applyFont="1" applyFill="1" applyBorder="1" applyAlignment="1">
      <alignment horizontal="center" vertical="center"/>
    </xf>
    <xf numFmtId="44" fontId="8" fillId="0" borderId="16" xfId="2" applyFont="1" applyFill="1" applyBorder="1" applyAlignment="1">
      <alignment horizontal="center" vertical="center"/>
    </xf>
    <xf numFmtId="44" fontId="8" fillId="0" borderId="42" xfId="2" applyFont="1" applyFill="1" applyBorder="1" applyAlignment="1">
      <alignment horizontal="center" vertical="center"/>
    </xf>
    <xf numFmtId="44" fontId="8" fillId="0" borderId="43" xfId="2" applyFont="1" applyFill="1" applyBorder="1" applyAlignment="1">
      <alignment horizontal="center" vertical="center"/>
    </xf>
    <xf numFmtId="2" fontId="8" fillId="0" borderId="17" xfId="3" applyNumberFormat="1" applyFont="1" applyFill="1" applyBorder="1" applyAlignment="1">
      <alignment horizontal="center" vertical="center"/>
    </xf>
    <xf numFmtId="44" fontId="5" fillId="4" borderId="45" xfId="2" applyFont="1" applyFill="1" applyBorder="1" applyAlignment="1" applyProtection="1">
      <alignment vertical="center"/>
      <protection locked="0"/>
    </xf>
    <xf numFmtId="2" fontId="2" fillId="0" borderId="16" xfId="2" applyNumberFormat="1" applyFont="1" applyFill="1" applyBorder="1" applyAlignment="1" applyProtection="1">
      <alignment horizontal="center" vertical="center" wrapText="1"/>
      <protection locked="0"/>
    </xf>
    <xf numFmtId="167" fontId="19" fillId="2" borderId="17" xfId="2" applyNumberFormat="1" applyFont="1" applyFill="1" applyBorder="1" applyAlignment="1" applyProtection="1">
      <alignment vertical="center"/>
      <protection locked="0"/>
    </xf>
    <xf numFmtId="0" fontId="5" fillId="3" borderId="5"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5" fillId="3" borderId="28" xfId="0" applyFont="1" applyFill="1" applyBorder="1" applyAlignment="1" applyProtection="1">
      <alignment horizontal="center" vertical="center" wrapText="1"/>
      <protection locked="0"/>
    </xf>
    <xf numFmtId="0" fontId="5" fillId="3" borderId="48" xfId="0" applyFont="1" applyFill="1" applyBorder="1" applyAlignment="1" applyProtection="1">
      <alignment horizontal="center" vertical="center" wrapText="1"/>
      <protection locked="0"/>
    </xf>
    <xf numFmtId="9" fontId="10" fillId="3" borderId="24" xfId="3" applyFont="1" applyFill="1" applyBorder="1" applyAlignment="1" applyProtection="1">
      <alignment vertical="center"/>
      <protection locked="0"/>
    </xf>
    <xf numFmtId="0" fontId="5" fillId="3" borderId="17" xfId="0" applyFont="1" applyFill="1" applyBorder="1" applyAlignment="1" applyProtection="1">
      <alignment horizontal="center" vertical="center" wrapText="1"/>
      <protection locked="0"/>
    </xf>
    <xf numFmtId="10" fontId="5" fillId="3" borderId="17" xfId="3" applyNumberFormat="1" applyFont="1" applyFill="1" applyBorder="1" applyAlignment="1" applyProtection="1">
      <alignment horizontal="center" vertical="center"/>
      <protection locked="0"/>
    </xf>
    <xf numFmtId="0" fontId="5" fillId="5" borderId="34" xfId="0" applyFont="1" applyFill="1" applyBorder="1" applyAlignment="1" applyProtection="1">
      <alignment horizontal="center" vertical="center" wrapText="1"/>
      <protection locked="0"/>
    </xf>
    <xf numFmtId="0" fontId="5" fillId="5" borderId="21" xfId="0" applyFont="1" applyFill="1" applyBorder="1" applyAlignment="1" applyProtection="1">
      <alignment horizontal="center" vertical="center" wrapText="1"/>
      <protection locked="0"/>
    </xf>
    <xf numFmtId="0" fontId="10" fillId="5" borderId="17" xfId="0" applyFont="1" applyFill="1" applyBorder="1" applyAlignment="1" applyProtection="1">
      <alignment horizontal="right" vertical="center"/>
      <protection locked="0"/>
    </xf>
    <xf numFmtId="9" fontId="10" fillId="5" borderId="24" xfId="3" applyFont="1" applyFill="1" applyBorder="1" applyAlignment="1" applyProtection="1">
      <alignment horizontal="right" vertical="center"/>
      <protection locked="0"/>
    </xf>
    <xf numFmtId="0" fontId="5" fillId="5" borderId="17" xfId="0" applyFont="1" applyFill="1" applyBorder="1" applyAlignment="1" applyProtection="1">
      <alignment horizontal="center" vertical="center" wrapText="1"/>
      <protection locked="0"/>
    </xf>
    <xf numFmtId="10" fontId="5" fillId="5" borderId="17" xfId="3" applyNumberFormat="1" applyFont="1" applyFill="1" applyBorder="1" applyAlignment="1" applyProtection="1">
      <alignment horizontal="center" vertical="center"/>
      <protection locked="0"/>
    </xf>
    <xf numFmtId="2" fontId="16" fillId="5" borderId="17" xfId="3" applyNumberFormat="1" applyFont="1" applyFill="1" applyBorder="1" applyAlignment="1" applyProtection="1">
      <alignment horizontal="center" vertical="center" wrapText="1"/>
      <protection locked="0"/>
    </xf>
    <xf numFmtId="0" fontId="3"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25" xfId="0" applyFont="1" applyBorder="1" applyAlignment="1">
      <alignment horizontal="center" vertical="center"/>
    </xf>
    <xf numFmtId="0" fontId="3" fillId="0" borderId="0" xfId="0" applyFont="1" applyAlignment="1">
      <alignment horizontal="center" vertical="center"/>
    </xf>
    <xf numFmtId="0" fontId="3" fillId="0" borderId="26"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5" fillId="3" borderId="0" xfId="0" applyFont="1" applyFill="1" applyAlignment="1">
      <alignment horizontal="center" vertical="center" wrapText="1"/>
    </xf>
    <xf numFmtId="0" fontId="6" fillId="0" borderId="11"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13" fillId="0" borderId="4" xfId="0" applyFont="1" applyBorder="1" applyAlignment="1">
      <alignment horizontal="center" vertical="center" wrapText="1"/>
    </xf>
    <xf numFmtId="0" fontId="13" fillId="0" borderId="46" xfId="0" applyFont="1" applyBorder="1" applyAlignment="1">
      <alignment horizontal="center" vertical="center" wrapText="1"/>
    </xf>
    <xf numFmtId="0" fontId="14" fillId="0" borderId="4" xfId="5" applyFont="1" applyBorder="1" applyAlignment="1" applyProtection="1">
      <alignment horizontal="center"/>
      <protection locked="0"/>
    </xf>
    <xf numFmtId="0" fontId="14" fillId="0" borderId="47" xfId="5" applyFont="1" applyBorder="1" applyAlignment="1" applyProtection="1">
      <alignment horizontal="center"/>
      <protection locked="0"/>
    </xf>
    <xf numFmtId="0" fontId="14" fillId="0" borderId="46" xfId="5" applyFont="1" applyBorder="1" applyAlignment="1" applyProtection="1">
      <alignment horizontal="center"/>
      <protection locked="0"/>
    </xf>
    <xf numFmtId="0" fontId="7" fillId="0" borderId="0" xfId="0" applyFont="1" applyAlignment="1" applyProtection="1">
      <alignment horizontal="center" vertical="center" wrapText="1"/>
      <protection locked="0"/>
    </xf>
    <xf numFmtId="0" fontId="21" fillId="5" borderId="27" xfId="0" applyFont="1" applyFill="1" applyBorder="1" applyAlignment="1" applyProtection="1">
      <alignment horizontal="center" vertical="center" wrapText="1"/>
      <protection locked="0"/>
    </xf>
    <xf numFmtId="0" fontId="21" fillId="5" borderId="44" xfId="0" applyFont="1" applyFill="1" applyBorder="1" applyAlignment="1" applyProtection="1">
      <alignment horizontal="center" vertical="center" wrapText="1"/>
      <protection locked="0"/>
    </xf>
    <xf numFmtId="0" fontId="21" fillId="5" borderId="28" xfId="0" applyFont="1" applyFill="1" applyBorder="1" applyAlignment="1" applyProtection="1">
      <alignment horizontal="center" vertical="center" wrapText="1"/>
      <protection locked="0"/>
    </xf>
    <xf numFmtId="0" fontId="5" fillId="3" borderId="5" xfId="0" applyFont="1" applyFill="1" applyBorder="1" applyAlignment="1" applyProtection="1">
      <alignment horizontal="center" vertical="center" wrapText="1"/>
      <protection locked="0"/>
    </xf>
    <xf numFmtId="0" fontId="17" fillId="3" borderId="19" xfId="0" applyFont="1" applyFill="1" applyBorder="1" applyAlignment="1" applyProtection="1">
      <alignment horizontal="left" vertical="center" wrapText="1"/>
      <protection locked="0"/>
    </xf>
    <xf numFmtId="0" fontId="17" fillId="3" borderId="20" xfId="0" applyFont="1" applyFill="1" applyBorder="1" applyAlignment="1" applyProtection="1">
      <alignment horizontal="left" vertical="center" wrapText="1"/>
      <protection locked="0"/>
    </xf>
    <xf numFmtId="0" fontId="17" fillId="3" borderId="52" xfId="0" applyFont="1" applyFill="1" applyBorder="1" applyAlignment="1" applyProtection="1">
      <alignment horizontal="left" vertical="center" wrapText="1"/>
      <protection locked="0"/>
    </xf>
    <xf numFmtId="0" fontId="17" fillId="3" borderId="0" xfId="0" applyFont="1" applyFill="1" applyAlignment="1" applyProtection="1">
      <alignment horizontal="left" vertical="center" wrapText="1"/>
      <protection locked="0"/>
    </xf>
    <xf numFmtId="0" fontId="17" fillId="3" borderId="16" xfId="0" applyFont="1" applyFill="1" applyBorder="1" applyAlignment="1" applyProtection="1">
      <alignment horizontal="left" vertical="center" wrapText="1"/>
      <protection locked="0"/>
    </xf>
    <xf numFmtId="0" fontId="4" fillId="0" borderId="19" xfId="0" applyFont="1" applyBorder="1" applyAlignment="1">
      <alignment horizontal="left" vertical="top" wrapText="1"/>
    </xf>
    <xf numFmtId="0" fontId="2" fillId="0" borderId="20" xfId="0" applyFont="1" applyBorder="1" applyAlignment="1">
      <alignment horizontal="left" vertical="top" wrapText="1"/>
    </xf>
    <xf numFmtId="0" fontId="2" fillId="0" borderId="16" xfId="0" applyFont="1" applyBorder="1" applyAlignment="1">
      <alignment horizontal="left" vertical="top" wrapText="1"/>
    </xf>
    <xf numFmtId="0" fontId="10" fillId="3" borderId="33" xfId="0" applyFont="1" applyFill="1" applyBorder="1" applyAlignment="1" applyProtection="1">
      <alignment horizontal="right" vertical="center"/>
      <protection locked="0"/>
    </xf>
    <xf numFmtId="0" fontId="10" fillId="3" borderId="39" xfId="0" applyFont="1" applyFill="1" applyBorder="1" applyAlignment="1" applyProtection="1">
      <alignment horizontal="right" vertical="center"/>
      <protection locked="0"/>
    </xf>
    <xf numFmtId="0" fontId="10" fillId="3" borderId="40" xfId="0" applyFont="1" applyFill="1" applyBorder="1" applyAlignment="1" applyProtection="1">
      <alignment horizontal="right" vertical="center"/>
      <protection locked="0"/>
    </xf>
    <xf numFmtId="165" fontId="10" fillId="3" borderId="24" xfId="2" applyNumberFormat="1" applyFont="1" applyFill="1" applyBorder="1" applyAlignment="1" applyProtection="1">
      <alignment horizontal="right" vertical="center"/>
      <protection locked="0"/>
    </xf>
    <xf numFmtId="165" fontId="10" fillId="3" borderId="32" xfId="2" applyNumberFormat="1" applyFont="1" applyFill="1" applyBorder="1" applyAlignment="1" applyProtection="1">
      <alignment horizontal="right" vertical="center"/>
      <protection locked="0"/>
    </xf>
    <xf numFmtId="165" fontId="10" fillId="3" borderId="23" xfId="2" applyNumberFormat="1" applyFont="1" applyFill="1" applyBorder="1" applyAlignment="1" applyProtection="1">
      <alignment horizontal="right" vertical="center"/>
      <protection locked="0"/>
    </xf>
    <xf numFmtId="0" fontId="10" fillId="5" borderId="17" xfId="0" applyFont="1" applyFill="1" applyBorder="1" applyAlignment="1" applyProtection="1">
      <alignment horizontal="right" vertical="center"/>
      <protection locked="0"/>
    </xf>
    <xf numFmtId="0" fontId="4" fillId="0" borderId="4" xfId="0" applyFont="1" applyBorder="1" applyAlignment="1">
      <alignment horizontal="center" vertical="center"/>
    </xf>
    <xf numFmtId="0" fontId="4" fillId="0" borderId="30" xfId="0" applyFont="1" applyBorder="1" applyAlignment="1">
      <alignment horizontal="center" vertical="center"/>
    </xf>
    <xf numFmtId="0" fontId="10" fillId="3" borderId="19" xfId="0" applyFont="1" applyFill="1" applyBorder="1" applyAlignment="1" applyProtection="1">
      <alignment horizontal="center" vertical="center"/>
      <protection locked="0"/>
    </xf>
    <xf numFmtId="0" fontId="10" fillId="3" borderId="16" xfId="0" applyFont="1" applyFill="1" applyBorder="1" applyAlignment="1" applyProtection="1">
      <alignment horizontal="center" vertical="center"/>
      <protection locked="0"/>
    </xf>
    <xf numFmtId="0" fontId="4" fillId="0" borderId="17" xfId="0" applyFont="1" applyBorder="1" applyAlignment="1">
      <alignment horizontal="left"/>
    </xf>
    <xf numFmtId="165" fontId="5" fillId="3" borderId="17" xfId="2" applyNumberFormat="1" applyFont="1" applyFill="1" applyBorder="1" applyAlignment="1" applyProtection="1">
      <alignment horizontal="center" vertical="center"/>
      <protection locked="0"/>
    </xf>
    <xf numFmtId="0" fontId="4" fillId="0" borderId="17" xfId="0" applyFont="1" applyBorder="1"/>
    <xf numFmtId="0" fontId="4" fillId="0" borderId="7" xfId="0" applyFont="1" applyBorder="1" applyAlignment="1">
      <alignment horizontal="center" vertical="center"/>
    </xf>
    <xf numFmtId="0" fontId="4" fillId="0" borderId="31" xfId="0" applyFont="1" applyBorder="1" applyAlignment="1">
      <alignment horizontal="center" vertical="center"/>
    </xf>
    <xf numFmtId="0" fontId="4" fillId="0" borderId="2" xfId="0" applyFont="1" applyBorder="1" applyAlignment="1">
      <alignment horizontal="center" vertical="center"/>
    </xf>
    <xf numFmtId="0" fontId="4" fillId="0" borderId="29" xfId="0" applyFont="1" applyBorder="1" applyAlignment="1">
      <alignment horizontal="center" vertical="center"/>
    </xf>
    <xf numFmtId="0" fontId="13" fillId="0" borderId="19" xfId="0" applyFont="1" applyBorder="1" applyAlignment="1">
      <alignment horizontal="left" vertical="top" wrapText="1"/>
    </xf>
    <xf numFmtId="0" fontId="14" fillId="0" borderId="20" xfId="0" applyFont="1" applyBorder="1" applyAlignment="1">
      <alignment horizontal="left" vertical="top" wrapText="1"/>
    </xf>
    <xf numFmtId="0" fontId="5" fillId="3" borderId="17" xfId="0" applyFont="1" applyFill="1" applyBorder="1" applyAlignment="1" applyProtection="1">
      <alignment horizontal="center" vertical="center" wrapText="1"/>
      <protection locked="0"/>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20" fillId="3" borderId="49" xfId="0" applyFont="1" applyFill="1" applyBorder="1" applyAlignment="1">
      <alignment horizontal="center" vertical="center"/>
    </xf>
    <xf numFmtId="0" fontId="20" fillId="3" borderId="50" xfId="0" applyFont="1" applyFill="1" applyBorder="1" applyAlignment="1">
      <alignment horizontal="center" vertical="center"/>
    </xf>
    <xf numFmtId="0" fontId="20" fillId="3" borderId="45" xfId="0" applyFont="1" applyFill="1" applyBorder="1" applyAlignment="1">
      <alignment horizontal="center" vertical="center"/>
    </xf>
    <xf numFmtId="0" fontId="20" fillId="3" borderId="51" xfId="0" applyFont="1" applyFill="1" applyBorder="1" applyAlignment="1">
      <alignment horizontal="center" vertical="center"/>
    </xf>
    <xf numFmtId="0" fontId="6" fillId="0" borderId="12" xfId="0" applyFont="1" applyBorder="1" applyAlignment="1" applyProtection="1">
      <alignment horizontal="left" vertical="center" wrapText="1"/>
      <protection locked="0"/>
    </xf>
    <xf numFmtId="0" fontId="6" fillId="0" borderId="9" xfId="0" applyFont="1" applyBorder="1" applyAlignment="1" applyProtection="1">
      <alignment horizontal="left" vertical="center" wrapText="1"/>
      <protection locked="0"/>
    </xf>
  </cellXfs>
  <cellStyles count="6">
    <cellStyle name="Millares" xfId="1" builtinId="3"/>
    <cellStyle name="Moneda" xfId="2" builtinId="4"/>
    <cellStyle name="Normal" xfId="0" builtinId="0"/>
    <cellStyle name="Normal 2" xfId="5" xr:uid="{2DE8ABED-2B39-45A9-8954-C2E0C97EECDD}"/>
    <cellStyle name="Porcentaje" xfId="3" builtinId="5"/>
    <cellStyle name="Porcentaje 2" xfId="4" xr:uid="{A7018516-5973-4EAA-84DA-675A2D8A05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204108</xdr:colOff>
      <xdr:row>0</xdr:row>
      <xdr:rowOff>272143</xdr:rowOff>
    </xdr:from>
    <xdr:to>
      <xdr:col>1</xdr:col>
      <xdr:colOff>2741794</xdr:colOff>
      <xdr:row>2</xdr:row>
      <xdr:rowOff>394607</xdr:rowOff>
    </xdr:to>
    <xdr:pic>
      <xdr:nvPicPr>
        <xdr:cNvPr id="3" name="Imagen 2">
          <a:extLst>
            <a:ext uri="{FF2B5EF4-FFF2-40B4-BE49-F238E27FC236}">
              <a16:creationId xmlns:a16="http://schemas.microsoft.com/office/drawing/2014/main" id="{CBFD1638-344F-44D0-9EBB-1E8AF53BBAC4}"/>
            </a:ext>
          </a:extLst>
        </xdr:cNvPr>
        <xdr:cNvPicPr>
          <a:picLocks noChangeAspect="1"/>
        </xdr:cNvPicPr>
      </xdr:nvPicPr>
      <xdr:blipFill>
        <a:blip xmlns:r="http://schemas.openxmlformats.org/officeDocument/2006/relationships" r:embed="rId1"/>
        <a:stretch>
          <a:fillRect/>
        </a:stretch>
      </xdr:blipFill>
      <xdr:spPr>
        <a:xfrm>
          <a:off x="204108" y="272143"/>
          <a:ext cx="2537686" cy="10749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122463</xdr:colOff>
      <xdr:row>0</xdr:row>
      <xdr:rowOff>284639</xdr:rowOff>
    </xdr:from>
    <xdr:to>
      <xdr:col>1</xdr:col>
      <xdr:colOff>2204356</xdr:colOff>
      <xdr:row>2</xdr:row>
      <xdr:rowOff>204380</xdr:rowOff>
    </xdr:to>
    <xdr:pic>
      <xdr:nvPicPr>
        <xdr:cNvPr id="3" name="Imagen 2">
          <a:extLst>
            <a:ext uri="{FF2B5EF4-FFF2-40B4-BE49-F238E27FC236}">
              <a16:creationId xmlns:a16="http://schemas.microsoft.com/office/drawing/2014/main" id="{5A195B51-5104-CB2B-F054-8CF789367E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463" y="284639"/>
          <a:ext cx="2081893" cy="87224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integrales.sharepoint.com/sites/UNDataCenter/Documentos%20compartidos/Informacion_Oppt/Fichas_Tecnicas_Soluciones_2023/ESAP/DRP/BC/BC_V7_ESAP_DRP_2508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MO"/>
      <sheetName val="Admin"/>
      <sheetName val="Pivot"/>
      <sheetName val="BC"/>
      <sheetName val="Estimate"/>
      <sheetName val="Customer"/>
      <sheetName val="SKU"/>
      <sheetName val="Matriz"/>
      <sheetName val="PROPUESTA ECONOMICA"/>
    </sheetNames>
    <sheetDataSet>
      <sheetData sheetId="0"/>
      <sheetData sheetId="1"/>
      <sheetData sheetId="2">
        <row r="2">
          <cell r="D2">
            <v>5000</v>
          </cell>
        </row>
        <row r="21">
          <cell r="D21">
            <v>2.0040000000000002E-2</v>
          </cell>
        </row>
      </sheetData>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5394E-3291-4574-A389-13D709CAE118}">
  <sheetPr>
    <tabColor theme="5" tint="0.39997558519241921"/>
  </sheetPr>
  <dimension ref="A1:H48"/>
  <sheetViews>
    <sheetView showGridLines="0" view="pageBreakPreview" topLeftCell="B3" zoomScale="70" zoomScaleNormal="70" zoomScaleSheetLayoutView="70" workbookViewId="0">
      <selection activeCell="G41" sqref="G41"/>
    </sheetView>
  </sheetViews>
  <sheetFormatPr baseColWidth="10" defaultColWidth="13" defaultRowHeight="15.5" x14ac:dyDescent="0.35"/>
  <cols>
    <col min="1" max="1" width="2.453125" style="3" hidden="1" customWidth="1"/>
    <col min="2" max="2" width="42.1796875" style="3" customWidth="1"/>
    <col min="3" max="3" width="87.453125" style="3" customWidth="1"/>
    <col min="4" max="4" width="17.26953125" style="20" customWidth="1"/>
    <col min="5" max="6" width="18.26953125" style="3" customWidth="1"/>
    <col min="7" max="7" width="13" style="3"/>
    <col min="8" max="8" width="14.453125" style="3" bestFit="1" customWidth="1"/>
    <col min="9" max="16384" width="13" style="3"/>
  </cols>
  <sheetData>
    <row r="1" spans="1:6" ht="37.5" customHeight="1" x14ac:dyDescent="0.35">
      <c r="A1" s="106"/>
      <c r="B1" s="107"/>
      <c r="C1" s="161" t="s">
        <v>0</v>
      </c>
      <c r="D1" s="156" t="s">
        <v>1</v>
      </c>
      <c r="E1" s="157"/>
      <c r="F1" s="2" t="s">
        <v>2</v>
      </c>
    </row>
    <row r="2" spans="1:6" ht="37.5" customHeight="1" x14ac:dyDescent="0.35">
      <c r="A2" s="108"/>
      <c r="B2" s="109"/>
      <c r="C2" s="162"/>
      <c r="D2" s="147" t="s">
        <v>3</v>
      </c>
      <c r="E2" s="148"/>
      <c r="F2" s="5">
        <v>1</v>
      </c>
    </row>
    <row r="3" spans="1:6" ht="37.5" customHeight="1" thickBot="1" x14ac:dyDescent="0.4">
      <c r="A3" s="110"/>
      <c r="B3" s="111"/>
      <c r="C3" s="163"/>
      <c r="D3" s="154" t="s">
        <v>4</v>
      </c>
      <c r="E3" s="155"/>
      <c r="F3" s="7">
        <v>45623</v>
      </c>
    </row>
    <row r="4" spans="1:6" ht="14.25" customHeight="1" thickBot="1" x14ac:dyDescent="0.4">
      <c r="A4" s="112" t="s">
        <v>5</v>
      </c>
      <c r="B4" s="113"/>
      <c r="C4" s="113"/>
      <c r="D4" s="113"/>
      <c r="E4" s="113"/>
      <c r="F4" s="114"/>
    </row>
    <row r="5" spans="1:6" ht="14.25" customHeight="1" thickBot="1" x14ac:dyDescent="0.4">
      <c r="A5" s="112" t="s">
        <v>6</v>
      </c>
      <c r="B5" s="113"/>
      <c r="C5" s="113"/>
      <c r="D5" s="113"/>
      <c r="E5" s="113"/>
      <c r="F5" s="114"/>
    </row>
    <row r="6" spans="1:6" ht="14.25" customHeight="1" thickBot="1" x14ac:dyDescent="0.4"/>
    <row r="7" spans="1:6" ht="37" customHeight="1" x14ac:dyDescent="0.35">
      <c r="A7" s="164" t="s">
        <v>7</v>
      </c>
      <c r="B7" s="165"/>
      <c r="C7" s="168" t="s">
        <v>80</v>
      </c>
      <c r="D7" s="168"/>
      <c r="E7" s="168"/>
      <c r="F7" s="168"/>
    </row>
    <row r="8" spans="1:6" ht="51.75" customHeight="1" thickBot="1" x14ac:dyDescent="0.4">
      <c r="A8" s="166"/>
      <c r="B8" s="167"/>
      <c r="C8" s="169"/>
      <c r="D8" s="169"/>
      <c r="E8" s="169"/>
      <c r="F8" s="169"/>
    </row>
    <row r="9" spans="1:6" s="9" customFormat="1" ht="23.25" customHeight="1" x14ac:dyDescent="0.35">
      <c r="A9" s="127" t="s">
        <v>8</v>
      </c>
      <c r="B9" s="127"/>
      <c r="C9" s="127"/>
      <c r="D9" s="127"/>
      <c r="E9" s="127"/>
      <c r="F9" s="127"/>
    </row>
    <row r="10" spans="1:6" s="9" customFormat="1" ht="23.25" customHeight="1" x14ac:dyDescent="0.35">
      <c r="A10" s="32"/>
      <c r="B10" s="32"/>
      <c r="C10" s="32"/>
      <c r="D10" s="32"/>
      <c r="E10" s="32"/>
      <c r="F10" s="32"/>
    </row>
    <row r="11" spans="1:6" ht="36" customHeight="1" x14ac:dyDescent="0.35">
      <c r="A11" s="160" t="s">
        <v>9</v>
      </c>
      <c r="B11" s="160"/>
      <c r="C11" s="88" t="s">
        <v>10</v>
      </c>
      <c r="D11" s="40" t="s">
        <v>11</v>
      </c>
      <c r="E11" s="94" t="s">
        <v>45</v>
      </c>
      <c r="F11" s="65"/>
    </row>
    <row r="12" spans="1:6" x14ac:dyDescent="0.35">
      <c r="A12" s="61"/>
      <c r="B12" s="53">
        <v>1</v>
      </c>
      <c r="C12" s="54" t="s">
        <v>12</v>
      </c>
      <c r="D12" s="29">
        <v>1</v>
      </c>
      <c r="E12" s="60">
        <v>0</v>
      </c>
      <c r="F12" s="66"/>
    </row>
    <row r="13" spans="1:6" ht="15.75" customHeight="1" x14ac:dyDescent="0.35">
      <c r="A13" s="61"/>
      <c r="B13" s="53">
        <v>2</v>
      </c>
      <c r="C13" s="151" t="s">
        <v>13</v>
      </c>
      <c r="D13" s="151"/>
      <c r="E13" s="151"/>
      <c r="F13" s="67"/>
    </row>
    <row r="14" spans="1:6" x14ac:dyDescent="0.35">
      <c r="A14" s="61"/>
      <c r="B14" s="26">
        <v>2.1</v>
      </c>
      <c r="C14" s="28" t="s">
        <v>37</v>
      </c>
      <c r="D14" s="50">
        <v>8.3299999999999999E-2</v>
      </c>
      <c r="E14" s="51">
        <v>0</v>
      </c>
      <c r="F14" s="68"/>
    </row>
    <row r="15" spans="1:6" x14ac:dyDescent="0.35">
      <c r="A15" s="61"/>
      <c r="B15" s="26">
        <v>2.2000000000000002</v>
      </c>
      <c r="C15" s="28" t="s">
        <v>14</v>
      </c>
      <c r="D15" s="50">
        <v>8.3299999999999999E-2</v>
      </c>
      <c r="E15" s="51">
        <v>0</v>
      </c>
      <c r="F15" s="68"/>
    </row>
    <row r="16" spans="1:6" x14ac:dyDescent="0.35">
      <c r="A16" s="61"/>
      <c r="B16" s="26">
        <v>2.2999999999999998</v>
      </c>
      <c r="C16" s="28" t="s">
        <v>38</v>
      </c>
      <c r="D16" s="50">
        <v>0.01</v>
      </c>
      <c r="E16" s="51">
        <v>0</v>
      </c>
      <c r="F16" s="68"/>
    </row>
    <row r="17" spans="1:8" x14ac:dyDescent="0.35">
      <c r="A17" s="61"/>
      <c r="B17" s="26">
        <v>2.4</v>
      </c>
      <c r="C17" s="28" t="s">
        <v>39</v>
      </c>
      <c r="D17" s="50">
        <v>0.125</v>
      </c>
      <c r="E17" s="51">
        <v>0</v>
      </c>
      <c r="F17" s="68"/>
    </row>
    <row r="18" spans="1:8" ht="15.75" customHeight="1" x14ac:dyDescent="0.35">
      <c r="A18" s="61"/>
      <c r="B18" s="26">
        <v>2.5</v>
      </c>
      <c r="C18" s="28" t="s">
        <v>40</v>
      </c>
      <c r="D18" s="52">
        <v>0.16</v>
      </c>
      <c r="E18" s="51">
        <v>0</v>
      </c>
      <c r="F18" s="68"/>
    </row>
    <row r="19" spans="1:8" x14ac:dyDescent="0.35">
      <c r="A19" s="61"/>
      <c r="B19" s="26">
        <v>2.6</v>
      </c>
      <c r="C19" s="28" t="s">
        <v>41</v>
      </c>
      <c r="D19" s="50">
        <v>0.02</v>
      </c>
      <c r="E19" s="51">
        <v>0</v>
      </c>
      <c r="F19" s="68"/>
    </row>
    <row r="20" spans="1:8" x14ac:dyDescent="0.35">
      <c r="A20" s="61"/>
      <c r="B20" s="26">
        <v>2.7</v>
      </c>
      <c r="C20" s="28" t="s">
        <v>42</v>
      </c>
      <c r="D20" s="50">
        <v>0.03</v>
      </c>
      <c r="E20" s="51">
        <v>0</v>
      </c>
      <c r="F20" s="68"/>
    </row>
    <row r="21" spans="1:8" ht="15.75" customHeight="1" x14ac:dyDescent="0.35">
      <c r="A21" s="61"/>
      <c r="B21" s="26">
        <v>2.8</v>
      </c>
      <c r="C21" s="28" t="s">
        <v>15</v>
      </c>
      <c r="D21" s="52">
        <v>0.04</v>
      </c>
      <c r="E21" s="51">
        <v>0</v>
      </c>
      <c r="F21" s="68"/>
    </row>
    <row r="22" spans="1:8" x14ac:dyDescent="0.35">
      <c r="A22" s="61"/>
      <c r="B22" s="26">
        <v>2.9</v>
      </c>
      <c r="C22" s="28" t="s">
        <v>36</v>
      </c>
      <c r="D22" s="50">
        <v>4.1700000000000001E-2</v>
      </c>
      <c r="E22" s="51">
        <v>0</v>
      </c>
      <c r="F22" s="68"/>
    </row>
    <row r="23" spans="1:8" x14ac:dyDescent="0.35">
      <c r="A23" s="61"/>
      <c r="B23" s="55">
        <v>2.1</v>
      </c>
      <c r="C23" s="28" t="s">
        <v>43</v>
      </c>
      <c r="D23" s="50">
        <v>6.9599999999999995E-2</v>
      </c>
      <c r="E23" s="51">
        <v>0</v>
      </c>
      <c r="F23" s="68"/>
    </row>
    <row r="24" spans="1:8" x14ac:dyDescent="0.35">
      <c r="A24" s="61"/>
      <c r="B24" s="26">
        <v>2.11</v>
      </c>
      <c r="C24" s="28" t="s">
        <v>44</v>
      </c>
      <c r="D24" s="50">
        <v>5.0000000000000001E-3</v>
      </c>
      <c r="E24" s="51">
        <v>0</v>
      </c>
      <c r="F24" s="68"/>
    </row>
    <row r="25" spans="1:8" ht="30.75" customHeight="1" x14ac:dyDescent="0.35">
      <c r="A25" s="47"/>
      <c r="B25" s="152" t="s">
        <v>46</v>
      </c>
      <c r="C25" s="152"/>
      <c r="D25" s="89">
        <f>ROUND(SUM(D14:D24),3)</f>
        <v>0.66800000000000004</v>
      </c>
      <c r="E25" s="95">
        <f>ROUND(SUM(E14:E24),3)</f>
        <v>0</v>
      </c>
      <c r="F25" s="69"/>
      <c r="H25" s="57"/>
    </row>
    <row r="26" spans="1:8" ht="15.75" customHeight="1" x14ac:dyDescent="0.35">
      <c r="A26" s="61"/>
      <c r="B26" s="25">
        <v>3</v>
      </c>
      <c r="C26" s="151" t="s">
        <v>16</v>
      </c>
      <c r="D26" s="151"/>
      <c r="E26" s="151"/>
      <c r="F26" s="70"/>
    </row>
    <row r="27" spans="1:8" ht="15.75" customHeight="1" x14ac:dyDescent="0.35">
      <c r="A27" s="61"/>
      <c r="B27" s="25">
        <v>3.1</v>
      </c>
      <c r="C27" s="151" t="s">
        <v>47</v>
      </c>
      <c r="D27" s="151"/>
      <c r="E27" s="151"/>
      <c r="F27" s="70"/>
    </row>
    <row r="28" spans="1:8" x14ac:dyDescent="0.35">
      <c r="A28" s="61"/>
      <c r="B28" s="25" t="s">
        <v>56</v>
      </c>
      <c r="C28" s="27" t="s">
        <v>48</v>
      </c>
      <c r="D28" s="50">
        <v>0.05</v>
      </c>
      <c r="E28" s="51">
        <v>0</v>
      </c>
      <c r="F28" s="68"/>
    </row>
    <row r="29" spans="1:8" x14ac:dyDescent="0.35">
      <c r="A29" s="61"/>
      <c r="B29" s="25" t="s">
        <v>57</v>
      </c>
      <c r="C29" s="27" t="s">
        <v>49</v>
      </c>
      <c r="D29" s="50">
        <v>0.03</v>
      </c>
      <c r="E29" s="51">
        <v>0</v>
      </c>
      <c r="F29" s="68"/>
    </row>
    <row r="30" spans="1:8" ht="15.75" customHeight="1" x14ac:dyDescent="0.35">
      <c r="A30" s="61"/>
      <c r="B30" s="25" t="s">
        <v>58</v>
      </c>
      <c r="C30" s="28" t="s">
        <v>50</v>
      </c>
      <c r="D30" s="56">
        <v>0.02</v>
      </c>
      <c r="E30" s="51">
        <v>0</v>
      </c>
      <c r="F30" s="68"/>
    </row>
    <row r="31" spans="1:8" x14ac:dyDescent="0.35">
      <c r="A31" s="61"/>
      <c r="B31" s="26" t="s">
        <v>59</v>
      </c>
      <c r="C31" s="27" t="s">
        <v>51</v>
      </c>
      <c r="D31" s="50">
        <v>0.02</v>
      </c>
      <c r="E31" s="51">
        <v>0</v>
      </c>
      <c r="F31" s="68"/>
    </row>
    <row r="32" spans="1:8" x14ac:dyDescent="0.35">
      <c r="A32" s="61"/>
      <c r="B32" s="26" t="s">
        <v>60</v>
      </c>
      <c r="C32" s="27" t="s">
        <v>52</v>
      </c>
      <c r="D32" s="50">
        <v>0.02</v>
      </c>
      <c r="E32" s="51">
        <v>0</v>
      </c>
      <c r="F32" s="68"/>
    </row>
    <row r="33" spans="1:6" x14ac:dyDescent="0.35">
      <c r="A33" s="61"/>
      <c r="B33" s="26" t="s">
        <v>61</v>
      </c>
      <c r="C33" s="27" t="s">
        <v>53</v>
      </c>
      <c r="D33" s="50">
        <v>0.08</v>
      </c>
      <c r="E33" s="51">
        <v>0</v>
      </c>
      <c r="F33" s="68"/>
    </row>
    <row r="34" spans="1:6" x14ac:dyDescent="0.35">
      <c r="A34" s="61"/>
      <c r="B34" s="26" t="s">
        <v>62</v>
      </c>
      <c r="C34" s="27" t="s">
        <v>54</v>
      </c>
      <c r="D34" s="50">
        <v>0.08</v>
      </c>
      <c r="E34" s="51">
        <v>0</v>
      </c>
      <c r="F34" s="68"/>
    </row>
    <row r="35" spans="1:6" x14ac:dyDescent="0.35">
      <c r="A35" s="61"/>
      <c r="B35" s="26">
        <v>3.2</v>
      </c>
      <c r="C35" s="153" t="s">
        <v>55</v>
      </c>
      <c r="D35" s="153"/>
      <c r="E35" s="153"/>
      <c r="F35" s="67"/>
    </row>
    <row r="36" spans="1:6" x14ac:dyDescent="0.35">
      <c r="A36" s="61"/>
      <c r="B36" s="26" t="s">
        <v>63</v>
      </c>
      <c r="C36" s="27" t="s">
        <v>66</v>
      </c>
      <c r="D36" s="50">
        <v>0.03</v>
      </c>
      <c r="E36" s="46">
        <v>0</v>
      </c>
      <c r="F36" s="71"/>
    </row>
    <row r="37" spans="1:6" x14ac:dyDescent="0.35">
      <c r="A37" s="61"/>
      <c r="B37" s="26" t="s">
        <v>64</v>
      </c>
      <c r="C37" s="27" t="s">
        <v>67</v>
      </c>
      <c r="D37" s="50">
        <v>0.03</v>
      </c>
      <c r="E37" s="46">
        <v>0</v>
      </c>
      <c r="F37" s="71"/>
    </row>
    <row r="38" spans="1:6" x14ac:dyDescent="0.35">
      <c r="A38" s="61"/>
      <c r="B38" s="26" t="s">
        <v>65</v>
      </c>
      <c r="C38" s="27" t="s">
        <v>68</v>
      </c>
      <c r="D38" s="50">
        <v>0.01</v>
      </c>
      <c r="E38" s="46">
        <v>0</v>
      </c>
      <c r="F38" s="71"/>
    </row>
    <row r="39" spans="1:6" ht="30.75" customHeight="1" x14ac:dyDescent="0.35">
      <c r="A39" s="47"/>
      <c r="B39" s="152" t="s">
        <v>70</v>
      </c>
      <c r="C39" s="152"/>
      <c r="D39" s="89">
        <f>SUM(D28:D34)+SUM(D36:D38)</f>
        <v>0.37000000000000005</v>
      </c>
      <c r="E39" s="95">
        <f>SUM(E28:E34)+SUM(E36:E38)</f>
        <v>0</v>
      </c>
      <c r="F39" s="69"/>
    </row>
    <row r="40" spans="1:6" x14ac:dyDescent="0.35">
      <c r="A40" s="61"/>
      <c r="B40" s="26">
        <v>4</v>
      </c>
      <c r="C40" s="58" t="s">
        <v>69</v>
      </c>
      <c r="D40" s="29">
        <v>0.1</v>
      </c>
      <c r="E40" s="45">
        <v>0</v>
      </c>
      <c r="F40" s="72"/>
    </row>
    <row r="41" spans="1:6" ht="20.25" customHeight="1" x14ac:dyDescent="0.35">
      <c r="A41" s="47"/>
      <c r="B41" s="47"/>
      <c r="C41" s="47"/>
      <c r="D41" s="62"/>
      <c r="E41" s="63"/>
      <c r="F41" s="64"/>
    </row>
    <row r="42" spans="1:6" ht="30.75" customHeight="1" x14ac:dyDescent="0.35">
      <c r="A42" s="47"/>
      <c r="B42" s="149" t="s">
        <v>29</v>
      </c>
      <c r="C42" s="150"/>
      <c r="D42" s="59">
        <f>ROUND(D12+D25+D39+D40,2)</f>
        <v>2.14</v>
      </c>
      <c r="E42" s="96">
        <f>ROUND(E12+E25+E39+E40,2)</f>
        <v>0</v>
      </c>
      <c r="F42" s="73"/>
    </row>
    <row r="43" spans="1:6" ht="27.75" customHeight="1" x14ac:dyDescent="0.35">
      <c r="A43" s="12"/>
      <c r="B43" s="13"/>
      <c r="C43" s="14"/>
      <c r="D43" s="15"/>
      <c r="E43" s="17"/>
      <c r="F43" s="18"/>
    </row>
    <row r="44" spans="1:6" s="19" customFormat="1" ht="79.900000000000006" customHeight="1" x14ac:dyDescent="0.35">
      <c r="A44" s="158" t="s">
        <v>76</v>
      </c>
      <c r="B44" s="159"/>
      <c r="C44" s="159"/>
      <c r="D44" s="159"/>
      <c r="E44" s="159"/>
      <c r="F44" s="159"/>
    </row>
    <row r="47" spans="1:6" ht="18" x14ac:dyDescent="0.35">
      <c r="B47" s="122" t="s">
        <v>81</v>
      </c>
      <c r="C47" s="123"/>
      <c r="D47" s="124"/>
      <c r="E47" s="125"/>
      <c r="F47" s="126"/>
    </row>
    <row r="48" spans="1:6" ht="18" x14ac:dyDescent="0.35">
      <c r="B48" s="122" t="s">
        <v>82</v>
      </c>
      <c r="C48" s="123"/>
      <c r="D48" s="124"/>
      <c r="E48" s="125"/>
      <c r="F48" s="126"/>
    </row>
  </sheetData>
  <mergeCells count="23">
    <mergeCell ref="D1:E1"/>
    <mergeCell ref="C13:E13"/>
    <mergeCell ref="B47:C47"/>
    <mergeCell ref="D47:F47"/>
    <mergeCell ref="B48:C48"/>
    <mergeCell ref="D48:F48"/>
    <mergeCell ref="A44:F44"/>
    <mergeCell ref="A9:F9"/>
    <mergeCell ref="A11:B11"/>
    <mergeCell ref="A1:B3"/>
    <mergeCell ref="C1:C3"/>
    <mergeCell ref="A4:F4"/>
    <mergeCell ref="A5:F5"/>
    <mergeCell ref="A7:B8"/>
    <mergeCell ref="C7:F8"/>
    <mergeCell ref="B25:C25"/>
    <mergeCell ref="D2:E2"/>
    <mergeCell ref="B42:C42"/>
    <mergeCell ref="C26:E26"/>
    <mergeCell ref="C27:E27"/>
    <mergeCell ref="B39:C39"/>
    <mergeCell ref="C35:E35"/>
    <mergeCell ref="D3:E3"/>
  </mergeCells>
  <printOptions horizontalCentered="1" verticalCentered="1"/>
  <pageMargins left="0.23622047244094491" right="0.23622047244094491" top="0.74803149606299213" bottom="0.74803149606299213" header="0.31496062992125984" footer="0.31496062992125984"/>
  <pageSetup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A82F3-8F40-487E-BCFF-9CF5AE52F28C}">
  <sheetPr>
    <tabColor theme="8" tint="0.59999389629810485"/>
  </sheetPr>
  <dimension ref="A1:N27"/>
  <sheetViews>
    <sheetView showGridLines="0" tabSelected="1" view="pageBreakPreview" topLeftCell="B5" zoomScale="70" zoomScaleNormal="70" zoomScaleSheetLayoutView="70" workbookViewId="0">
      <selection activeCell="M22" sqref="M22"/>
    </sheetView>
  </sheetViews>
  <sheetFormatPr baseColWidth="10" defaultColWidth="13" defaultRowHeight="15.5" x14ac:dyDescent="0.35"/>
  <cols>
    <col min="1" max="1" width="3" style="3" hidden="1" customWidth="1"/>
    <col min="2" max="2" width="40" style="3" customWidth="1"/>
    <col min="3" max="3" width="63.453125" style="3" customWidth="1"/>
    <col min="4" max="4" width="22.453125" style="20" customWidth="1"/>
    <col min="5" max="5" width="17.26953125" style="20" customWidth="1"/>
    <col min="6" max="6" width="21.453125" style="3" customWidth="1"/>
    <col min="7" max="10" width="28.1796875" style="3" customWidth="1"/>
    <col min="11" max="11" width="29.7265625" style="3" customWidth="1"/>
    <col min="12" max="12" width="27.54296875" style="3" customWidth="1"/>
    <col min="13" max="13" width="28.81640625" style="3" customWidth="1"/>
    <col min="14" max="14" width="18" style="3" bestFit="1" customWidth="1"/>
    <col min="15" max="15" width="14.81640625" style="3" bestFit="1" customWidth="1"/>
    <col min="16" max="16384" width="13" style="3"/>
  </cols>
  <sheetData>
    <row r="1" spans="1:14" ht="37.5" customHeight="1" x14ac:dyDescent="0.35">
      <c r="A1" s="106"/>
      <c r="B1" s="107"/>
      <c r="C1" s="97" t="s">
        <v>0</v>
      </c>
      <c r="D1" s="98"/>
      <c r="E1" s="98"/>
      <c r="F1" s="98"/>
      <c r="G1" s="99"/>
      <c r="H1" s="35"/>
      <c r="I1" s="35"/>
      <c r="J1" s="35"/>
      <c r="K1" s="1" t="s">
        <v>1</v>
      </c>
      <c r="L1" s="1"/>
      <c r="M1" s="2" t="s">
        <v>2</v>
      </c>
    </row>
    <row r="2" spans="1:14" ht="37.5" customHeight="1" x14ac:dyDescent="0.35">
      <c r="A2" s="108"/>
      <c r="B2" s="109"/>
      <c r="C2" s="100"/>
      <c r="D2" s="101"/>
      <c r="E2" s="101"/>
      <c r="F2" s="101"/>
      <c r="G2" s="102"/>
      <c r="H2" s="37"/>
      <c r="I2" s="37"/>
      <c r="J2" s="37"/>
      <c r="K2" s="4" t="s">
        <v>3</v>
      </c>
      <c r="L2" s="4"/>
      <c r="M2" s="5">
        <v>1</v>
      </c>
    </row>
    <row r="3" spans="1:14" ht="37.5" customHeight="1" thickBot="1" x14ac:dyDescent="0.4">
      <c r="A3" s="110"/>
      <c r="B3" s="111"/>
      <c r="C3" s="103"/>
      <c r="D3" s="104"/>
      <c r="E3" s="104"/>
      <c r="F3" s="104"/>
      <c r="G3" s="105"/>
      <c r="H3" s="36"/>
      <c r="I3" s="36"/>
      <c r="J3" s="36"/>
      <c r="K3" s="6" t="s">
        <v>4</v>
      </c>
      <c r="L3" s="6"/>
      <c r="M3" s="7">
        <v>45623</v>
      </c>
    </row>
    <row r="4" spans="1:14" ht="14.25" customHeight="1" thickBot="1" x14ac:dyDescent="0.4">
      <c r="A4" s="112" t="s">
        <v>5</v>
      </c>
      <c r="B4" s="113"/>
      <c r="C4" s="113"/>
      <c r="D4" s="113"/>
      <c r="E4" s="113"/>
      <c r="F4" s="113"/>
      <c r="G4" s="113"/>
      <c r="H4" s="113"/>
      <c r="I4" s="113"/>
      <c r="J4" s="113"/>
      <c r="K4" s="113"/>
      <c r="L4" s="113"/>
      <c r="M4" s="114"/>
    </row>
    <row r="5" spans="1:14" ht="14.25" customHeight="1" thickBot="1" x14ac:dyDescent="0.4">
      <c r="A5" s="112" t="s">
        <v>6</v>
      </c>
      <c r="B5" s="113"/>
      <c r="C5" s="113"/>
      <c r="D5" s="113"/>
      <c r="E5" s="113"/>
      <c r="F5" s="113"/>
      <c r="G5" s="113"/>
      <c r="H5" s="113"/>
      <c r="I5" s="113"/>
      <c r="J5" s="113"/>
      <c r="K5" s="113"/>
      <c r="L5" s="113"/>
      <c r="M5" s="114"/>
    </row>
    <row r="6" spans="1:14" ht="14.25" customHeight="1" thickBot="1" x14ac:dyDescent="0.4">
      <c r="E6" s="8"/>
    </row>
    <row r="7" spans="1:14" ht="37" customHeight="1" x14ac:dyDescent="0.35">
      <c r="A7" s="115" t="s">
        <v>7</v>
      </c>
      <c r="B7" s="115"/>
      <c r="C7" s="116" t="s">
        <v>80</v>
      </c>
      <c r="D7" s="117"/>
      <c r="E7" s="117"/>
      <c r="F7" s="117"/>
      <c r="G7" s="117"/>
      <c r="H7" s="117"/>
      <c r="I7" s="117"/>
      <c r="J7" s="117"/>
      <c r="K7" s="117"/>
      <c r="L7" s="117"/>
      <c r="M7" s="118"/>
    </row>
    <row r="8" spans="1:14" ht="37" customHeight="1" thickBot="1" x14ac:dyDescent="0.4">
      <c r="A8" s="115"/>
      <c r="B8" s="115"/>
      <c r="C8" s="119"/>
      <c r="D8" s="120"/>
      <c r="E8" s="120"/>
      <c r="F8" s="120"/>
      <c r="G8" s="120"/>
      <c r="H8" s="120"/>
      <c r="I8" s="120"/>
      <c r="J8" s="120"/>
      <c r="K8" s="120"/>
      <c r="L8" s="120"/>
      <c r="M8" s="121"/>
    </row>
    <row r="9" spans="1:14" s="9" customFormat="1" ht="23.25" customHeight="1" thickBot="1" x14ac:dyDescent="0.4">
      <c r="A9" s="127" t="s">
        <v>17</v>
      </c>
      <c r="B9" s="127"/>
      <c r="C9" s="127"/>
      <c r="D9" s="127"/>
      <c r="E9" s="127"/>
      <c r="F9" s="127"/>
      <c r="G9" s="127"/>
      <c r="H9" s="127"/>
      <c r="I9" s="127"/>
      <c r="J9" s="127"/>
      <c r="K9" s="127"/>
      <c r="L9" s="127"/>
      <c r="M9" s="127"/>
    </row>
    <row r="10" spans="1:14" ht="38.25" customHeight="1" thickBot="1" x14ac:dyDescent="0.4">
      <c r="A10" s="33"/>
      <c r="B10" s="33"/>
      <c r="C10" s="33"/>
      <c r="D10" s="33"/>
      <c r="E10" s="33"/>
      <c r="F10" s="33"/>
      <c r="G10" s="32"/>
      <c r="H10" s="32"/>
      <c r="I10" s="32"/>
      <c r="J10" s="32"/>
      <c r="K10" s="128" t="s">
        <v>18</v>
      </c>
      <c r="L10" s="129"/>
      <c r="M10" s="130"/>
    </row>
    <row r="11" spans="1:14" ht="56.25" customHeight="1" thickBot="1" x14ac:dyDescent="0.4">
      <c r="A11" s="131" t="s">
        <v>9</v>
      </c>
      <c r="B11" s="131"/>
      <c r="C11" s="83" t="s">
        <v>10</v>
      </c>
      <c r="D11" s="83" t="s">
        <v>19</v>
      </c>
      <c r="E11" s="83" t="s">
        <v>20</v>
      </c>
      <c r="F11" s="84" t="s">
        <v>79</v>
      </c>
      <c r="G11" s="86" t="s">
        <v>21</v>
      </c>
      <c r="H11" s="85" t="s">
        <v>78</v>
      </c>
      <c r="I11" s="49" t="s">
        <v>75</v>
      </c>
      <c r="J11" s="41" t="s">
        <v>22</v>
      </c>
      <c r="K11" s="90" t="s">
        <v>74</v>
      </c>
      <c r="L11" s="90" t="s">
        <v>72</v>
      </c>
      <c r="M11" s="91" t="s">
        <v>23</v>
      </c>
    </row>
    <row r="12" spans="1:14" ht="16" thickBot="1" x14ac:dyDescent="0.4">
      <c r="A12" s="21"/>
      <c r="B12" s="132" t="s">
        <v>24</v>
      </c>
      <c r="C12" s="133"/>
      <c r="D12" s="133"/>
      <c r="E12" s="133"/>
      <c r="F12" s="133"/>
      <c r="G12" s="134"/>
      <c r="H12" s="135"/>
      <c r="I12" s="135"/>
      <c r="J12" s="135"/>
      <c r="K12" s="133"/>
      <c r="L12" s="133"/>
      <c r="M12" s="136"/>
    </row>
    <row r="13" spans="1:14" ht="24.75" customHeight="1" thickBot="1" x14ac:dyDescent="0.4">
      <c r="A13" s="21"/>
      <c r="B13" s="24">
        <v>1</v>
      </c>
      <c r="C13" s="23" t="s">
        <v>25</v>
      </c>
      <c r="D13" s="31">
        <v>1</v>
      </c>
      <c r="E13" s="30" t="s">
        <v>26</v>
      </c>
      <c r="F13" s="22">
        <v>2.5</v>
      </c>
      <c r="G13" s="42">
        <v>0.25</v>
      </c>
      <c r="H13" s="79">
        <f>'FACTOR MULTIPLICADOR'!D42</f>
        <v>2.14</v>
      </c>
      <c r="I13" s="74">
        <v>9395591</v>
      </c>
      <c r="J13" s="44">
        <f>I13*F13*G13*H13</f>
        <v>12566602.9625</v>
      </c>
      <c r="K13" s="43"/>
      <c r="L13" s="81">
        <f>'FACTOR MULTIPLICADOR'!E42</f>
        <v>0</v>
      </c>
      <c r="M13" s="11">
        <f>K13*L13*F13*G13</f>
        <v>0</v>
      </c>
      <c r="N13" s="10"/>
    </row>
    <row r="14" spans="1:14" ht="20.25" customHeight="1" thickBot="1" x14ac:dyDescent="0.4">
      <c r="A14" s="21"/>
      <c r="B14" s="132" t="s">
        <v>27</v>
      </c>
      <c r="C14" s="133"/>
      <c r="D14" s="133"/>
      <c r="E14" s="133"/>
      <c r="F14" s="133"/>
      <c r="G14" s="133"/>
      <c r="H14" s="135"/>
      <c r="I14" s="135"/>
      <c r="J14" s="135"/>
      <c r="K14" s="133"/>
      <c r="L14" s="133"/>
      <c r="M14" s="136"/>
    </row>
    <row r="15" spans="1:14" ht="24.75" customHeight="1" thickBot="1" x14ac:dyDescent="0.4">
      <c r="A15" s="21"/>
      <c r="B15" s="24">
        <v>2</v>
      </c>
      <c r="C15" s="23" t="s">
        <v>28</v>
      </c>
      <c r="D15" s="31">
        <v>1</v>
      </c>
      <c r="E15" s="30" t="s">
        <v>26</v>
      </c>
      <c r="F15" s="22">
        <v>2.5</v>
      </c>
      <c r="G15" s="42">
        <v>1</v>
      </c>
      <c r="H15" s="79">
        <f>'FACTOR MULTIPLICADOR'!D42</f>
        <v>2.14</v>
      </c>
      <c r="I15" s="74">
        <v>8607785</v>
      </c>
      <c r="J15" s="44">
        <f t="shared" ref="J15:J19" si="0">I15*F15*G15*H15</f>
        <v>46051649.75</v>
      </c>
      <c r="K15" s="43"/>
      <c r="L15" s="81">
        <f>'FACTOR MULTIPLICADOR'!E42</f>
        <v>0</v>
      </c>
      <c r="M15" s="11">
        <f>K15*L15*F15*G15</f>
        <v>0</v>
      </c>
    </row>
    <row r="16" spans="1:14" ht="24.75" customHeight="1" thickBot="1" x14ac:dyDescent="0.4">
      <c r="A16" s="21"/>
      <c r="B16" s="24">
        <v>3</v>
      </c>
      <c r="C16" s="23" t="s">
        <v>32</v>
      </c>
      <c r="D16" s="31">
        <v>1</v>
      </c>
      <c r="E16" s="30" t="s">
        <v>26</v>
      </c>
      <c r="F16" s="22">
        <v>2.5</v>
      </c>
      <c r="G16" s="42">
        <v>1</v>
      </c>
      <c r="H16" s="79">
        <f>'FACTOR MULTIPLICADOR'!D42</f>
        <v>2.14</v>
      </c>
      <c r="I16" s="75">
        <v>3293610</v>
      </c>
      <c r="J16" s="44">
        <f t="shared" si="0"/>
        <v>17620813.5</v>
      </c>
      <c r="K16" s="43"/>
      <c r="L16" s="81">
        <f>'FACTOR MULTIPLICADOR'!E42</f>
        <v>0</v>
      </c>
      <c r="M16" s="11">
        <f>K16*L16*F16*G16</f>
        <v>0</v>
      </c>
    </row>
    <row r="17" spans="1:13" ht="24.75" customHeight="1" thickBot="1" x14ac:dyDescent="0.4">
      <c r="A17" s="21"/>
      <c r="B17" s="24">
        <v>4</v>
      </c>
      <c r="C17" s="23" t="s">
        <v>33</v>
      </c>
      <c r="D17" s="31">
        <v>1</v>
      </c>
      <c r="E17" s="30" t="s">
        <v>26</v>
      </c>
      <c r="F17" s="22">
        <v>2.5</v>
      </c>
      <c r="G17" s="42">
        <v>1</v>
      </c>
      <c r="H17" s="79">
        <f>'FACTOR MULTIPLICADOR'!D42</f>
        <v>2.14</v>
      </c>
      <c r="I17" s="76">
        <v>4794019</v>
      </c>
      <c r="J17" s="44">
        <f t="shared" si="0"/>
        <v>25648001.650000002</v>
      </c>
      <c r="K17" s="43"/>
      <c r="L17" s="81">
        <f>'FACTOR MULTIPLICADOR'!E42</f>
        <v>0</v>
      </c>
      <c r="M17" s="11">
        <f>K17*L17*F17*G17</f>
        <v>0</v>
      </c>
    </row>
    <row r="18" spans="1:13" ht="24.75" customHeight="1" thickBot="1" x14ac:dyDescent="0.4">
      <c r="A18" s="21"/>
      <c r="B18" s="24">
        <v>5</v>
      </c>
      <c r="C18" s="23" t="s">
        <v>34</v>
      </c>
      <c r="D18" s="31">
        <v>1</v>
      </c>
      <c r="E18" s="30" t="s">
        <v>26</v>
      </c>
      <c r="F18" s="22">
        <v>2.5</v>
      </c>
      <c r="G18" s="42">
        <v>1</v>
      </c>
      <c r="H18" s="79">
        <f>'FACTOR MULTIPLICADOR'!D42</f>
        <v>2.14</v>
      </c>
      <c r="I18" s="77">
        <v>3293610</v>
      </c>
      <c r="J18" s="44">
        <f t="shared" si="0"/>
        <v>17620813.5</v>
      </c>
      <c r="K18" s="43"/>
      <c r="L18" s="81">
        <f>'FACTOR MULTIPLICADOR'!E42</f>
        <v>0</v>
      </c>
      <c r="M18" s="11">
        <f>K18*L18*F18*G18</f>
        <v>0</v>
      </c>
    </row>
    <row r="19" spans="1:13" ht="24.75" customHeight="1" thickBot="1" x14ac:dyDescent="0.4">
      <c r="A19" s="21"/>
      <c r="B19" s="24">
        <v>6</v>
      </c>
      <c r="C19" s="23" t="s">
        <v>35</v>
      </c>
      <c r="D19" s="31">
        <v>1</v>
      </c>
      <c r="E19" s="30" t="s">
        <v>26</v>
      </c>
      <c r="F19" s="22">
        <v>2.5</v>
      </c>
      <c r="G19" s="42">
        <v>1</v>
      </c>
      <c r="H19" s="79">
        <f>'FACTOR MULTIPLICADOR'!D42</f>
        <v>2.14</v>
      </c>
      <c r="I19" s="78">
        <v>3293610</v>
      </c>
      <c r="J19" s="44">
        <f t="shared" si="0"/>
        <v>17620813.5</v>
      </c>
      <c r="K19" s="43"/>
      <c r="L19" s="81">
        <f>'FACTOR MULTIPLICADOR'!E42</f>
        <v>0</v>
      </c>
      <c r="M19" s="11">
        <f>K19*L19*F19*G19</f>
        <v>0</v>
      </c>
    </row>
    <row r="20" spans="1:13" ht="30.75" customHeight="1" thickBot="1" x14ac:dyDescent="0.4">
      <c r="B20" s="141" t="s">
        <v>71</v>
      </c>
      <c r="C20" s="141"/>
      <c r="D20" s="141"/>
      <c r="E20" s="141"/>
      <c r="F20" s="141"/>
      <c r="G20" s="141"/>
      <c r="H20" s="141"/>
      <c r="I20" s="142"/>
      <c r="J20" s="80">
        <f>SUM(J13:J19)</f>
        <v>137128694.86250001</v>
      </c>
      <c r="K20" s="146" t="s">
        <v>71</v>
      </c>
      <c r="L20" s="146"/>
      <c r="M20" s="82">
        <f>SUM(M15:M19)+M13</f>
        <v>0</v>
      </c>
    </row>
    <row r="21" spans="1:13" ht="30.75" customHeight="1" thickBot="1" x14ac:dyDescent="0.4">
      <c r="B21" s="143" t="s">
        <v>30</v>
      </c>
      <c r="C21" s="144"/>
      <c r="D21" s="144"/>
      <c r="E21" s="144"/>
      <c r="F21" s="144"/>
      <c r="G21" s="144"/>
      <c r="H21" s="145"/>
      <c r="I21" s="87">
        <v>0.19</v>
      </c>
      <c r="J21" s="80">
        <f>J20*19%</f>
        <v>26054452.023875002</v>
      </c>
      <c r="K21" s="92" t="s">
        <v>30</v>
      </c>
      <c r="L21" s="93">
        <v>0.19</v>
      </c>
      <c r="M21" s="82">
        <f>M20*L21</f>
        <v>0</v>
      </c>
    </row>
    <row r="22" spans="1:13" ht="30.75" customHeight="1" thickBot="1" x14ac:dyDescent="0.4">
      <c r="B22" s="140" t="s">
        <v>31</v>
      </c>
      <c r="C22" s="140"/>
      <c r="D22" s="140"/>
      <c r="E22" s="140"/>
      <c r="F22" s="140"/>
      <c r="G22" s="140"/>
      <c r="H22" s="140"/>
      <c r="I22" s="140"/>
      <c r="J22" s="80">
        <f>ROUND(J20+J21,0)</f>
        <v>163183147</v>
      </c>
      <c r="K22" s="146" t="s">
        <v>73</v>
      </c>
      <c r="L22" s="146"/>
      <c r="M22" s="82">
        <f>ROUND(M20+M21,0)</f>
        <v>0</v>
      </c>
    </row>
    <row r="23" spans="1:13" ht="27.75" customHeight="1" x14ac:dyDescent="0.35">
      <c r="A23" s="12"/>
      <c r="B23" s="13"/>
      <c r="C23" s="14"/>
      <c r="D23" s="13"/>
      <c r="E23" s="15"/>
      <c r="F23" s="16"/>
      <c r="G23" s="16"/>
      <c r="H23" s="16"/>
      <c r="I23" s="16"/>
      <c r="J23" s="16"/>
      <c r="K23" s="17"/>
      <c r="L23" s="17"/>
      <c r="M23" s="18"/>
    </row>
    <row r="24" spans="1:13" s="19" customFormat="1" ht="137.25" customHeight="1" x14ac:dyDescent="0.35">
      <c r="A24" s="137" t="s">
        <v>77</v>
      </c>
      <c r="B24" s="138"/>
      <c r="C24" s="138"/>
      <c r="D24" s="138"/>
      <c r="E24" s="138"/>
      <c r="F24" s="138"/>
      <c r="G24" s="138"/>
      <c r="H24" s="138"/>
      <c r="I24" s="138"/>
      <c r="J24" s="138"/>
      <c r="K24" s="138"/>
      <c r="L24" s="138"/>
      <c r="M24" s="139"/>
    </row>
    <row r="25" spans="1:13" s="19" customFormat="1" ht="32.25" customHeight="1" x14ac:dyDescent="0.35">
      <c r="A25" s="38"/>
      <c r="B25" s="39"/>
      <c r="C25" s="39"/>
      <c r="D25" s="39"/>
      <c r="E25" s="39"/>
      <c r="F25" s="39"/>
      <c r="G25" s="39"/>
      <c r="H25" s="48"/>
      <c r="K25" s="34"/>
      <c r="L25" s="34"/>
    </row>
    <row r="26" spans="1:13" ht="18" x14ac:dyDescent="0.35">
      <c r="B26" s="122" t="s">
        <v>81</v>
      </c>
      <c r="C26" s="123"/>
      <c r="D26" s="124"/>
      <c r="E26" s="125"/>
      <c r="F26" s="126"/>
      <c r="M26" s="10"/>
    </row>
    <row r="27" spans="1:13" ht="18" x14ac:dyDescent="0.35">
      <c r="B27" s="122" t="s">
        <v>82</v>
      </c>
      <c r="C27" s="123"/>
      <c r="D27" s="124"/>
      <c r="E27" s="125"/>
      <c r="F27" s="126"/>
    </row>
  </sheetData>
  <mergeCells count="21">
    <mergeCell ref="B27:C27"/>
    <mergeCell ref="D27:F27"/>
    <mergeCell ref="A9:M9"/>
    <mergeCell ref="K10:M10"/>
    <mergeCell ref="A11:B11"/>
    <mergeCell ref="B12:M12"/>
    <mergeCell ref="B26:C26"/>
    <mergeCell ref="D26:F26"/>
    <mergeCell ref="A24:M24"/>
    <mergeCell ref="B14:M14"/>
    <mergeCell ref="B22:I22"/>
    <mergeCell ref="B20:I20"/>
    <mergeCell ref="B21:H21"/>
    <mergeCell ref="K20:L20"/>
    <mergeCell ref="K22:L22"/>
    <mergeCell ref="C1:G3"/>
    <mergeCell ref="A1:B3"/>
    <mergeCell ref="A4:M4"/>
    <mergeCell ref="A5:M5"/>
    <mergeCell ref="A7:B8"/>
    <mergeCell ref="C7:M8"/>
  </mergeCells>
  <printOptions horizontalCentered="1" verticalCentered="1"/>
  <pageMargins left="0.23622047244094491" right="0.23622047244094491" top="0.74803149606299213" bottom="0.74803149606299213" header="0.31496062992125984" footer="0.31496062992125984"/>
  <pageSetup scale="1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FACTOR MULTIPLICADOR</vt:lpstr>
      <vt:lpstr>INTERVENTORIA</vt:lpstr>
      <vt:lpstr>'FACTOR MULTIPLICADOR'!Área_de_impresión</vt:lpstr>
      <vt:lpstr>INTERVENTORIA!Área_de_impresión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Aleida Maritza Aceros Tauta</dc:creator>
  <cp:keywords/>
  <dc:description/>
  <cp:lastModifiedBy>Maria Fernanda Gomez Cardona</cp:lastModifiedBy>
  <cp:revision/>
  <dcterms:created xsi:type="dcterms:W3CDTF">2025-02-11T14:27:28Z</dcterms:created>
  <dcterms:modified xsi:type="dcterms:W3CDTF">2026-09-22T03:55:54Z</dcterms:modified>
  <cp:category/>
  <cp:contentStatus/>
</cp:coreProperties>
</file>