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daladiermvgmail.com/Library/Mobile Documents/com~apple~CloudDocs/1.- VIGENCIAS/VIGENCIA 2026/MUNICIPIO DE SAN PEDRO DE URABA/1.- CONTRATACION DIRECTA/CONVENIOS INTERADMINISTRATIVOS /CI No. 005 2026 CONSTRUCCIÓN DEL PARQUE VILLA ESPERANZA DEL MUNICIPIO DE SAN PEDRO DE URABÁ, ANTIOQUIA./1.- DOCUEMNTOS DEL CONTRATISTA/"/>
    </mc:Choice>
  </mc:AlternateContent>
  <xr:revisionPtr revIDLastSave="0" documentId="13_ncr:1_{57A2A260-2536-AD4A-B7F9-0115CD9AC969}" xr6:coauthVersionLast="47" xr6:coauthVersionMax="47" xr10:uidLastSave="{00000000-0000-0000-0000-000000000000}"/>
  <bookViews>
    <workbookView xWindow="2540" yWindow="680" windowWidth="28500" windowHeight="20100" xr2:uid="{F443449B-7B45-485F-BF17-E6F651FBD341}"/>
  </bookViews>
  <sheets>
    <sheet name="FP111_04_CVR"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P35" i="1" l="1"/>
  <c r="O55" i="1"/>
  <c r="O53" i="1"/>
  <c r="O50" i="1" l="1"/>
  <c r="P50" i="1"/>
  <c r="O49" i="1"/>
  <c r="P49" i="1" s="1"/>
  <c r="O47" i="1"/>
  <c r="P26" i="1"/>
  <c r="P18" i="1"/>
  <c r="P56" i="1"/>
  <c r="P53" i="1"/>
  <c r="P51" i="1"/>
  <c r="P47" i="1"/>
  <c r="P48" i="1"/>
  <c r="P52" i="1"/>
  <c r="P54" i="1"/>
  <c r="P55" i="1"/>
  <c r="P57" i="1"/>
  <c r="P58" i="1"/>
  <c r="P59" i="1"/>
  <c r="P60" i="1"/>
  <c r="P61" i="1"/>
  <c r="P62" i="1"/>
  <c r="P63" i="1"/>
  <c r="P64" i="1"/>
  <c r="P65" i="1"/>
  <c r="P66" i="1"/>
  <c r="P67" i="1"/>
  <c r="P68" i="1"/>
  <c r="P37" i="1"/>
  <c r="P31" i="1"/>
  <c r="P32" i="1"/>
  <c r="P33" i="1"/>
  <c r="P34" i="1"/>
  <c r="P36" i="1"/>
  <c r="P38" i="1"/>
  <c r="P39" i="1"/>
  <c r="P40" i="1"/>
  <c r="P41" i="1"/>
  <c r="P42" i="1"/>
  <c r="P43" i="1"/>
  <c r="P44" i="1"/>
  <c r="P45" i="1"/>
  <c r="P46" i="1"/>
  <c r="P69" i="1"/>
  <c r="P70" i="1"/>
  <c r="P71" i="1"/>
  <c r="P23" i="1"/>
  <c r="P24" i="1"/>
  <c r="P25" i="1"/>
  <c r="P27" i="1"/>
  <c r="P28" i="1"/>
  <c r="P29" i="1"/>
  <c r="P30" i="1"/>
  <c r="P72" i="1"/>
  <c r="P73" i="1"/>
  <c r="P74" i="1"/>
  <c r="P75" i="1"/>
  <c r="P22" i="1"/>
  <c r="P19" i="1"/>
  <c r="P20" i="1"/>
  <c r="P21" i="1"/>
  <c r="P17" i="1"/>
</calcChain>
</file>

<file path=xl/sharedStrings.xml><?xml version="1.0" encoding="utf-8"?>
<sst xmlns="http://schemas.openxmlformats.org/spreadsheetml/2006/main" count="542" uniqueCount="241">
  <si>
    <t>Año de Rendición:</t>
  </si>
  <si>
    <t>Diligenciado Por:</t>
  </si>
  <si>
    <t>Teléfono:</t>
  </si>
  <si>
    <t>Celular:</t>
  </si>
  <si>
    <t>Correo Electronico:</t>
  </si>
  <si>
    <t>Programa</t>
  </si>
  <si>
    <t>N° código del proyecto  (BPIN)</t>
  </si>
  <si>
    <t>Nombre del proyecto (BPIN)</t>
  </si>
  <si>
    <t>Fuente de los recursos</t>
  </si>
  <si>
    <t>Dependencia ejecutora</t>
  </si>
  <si>
    <t>N° de contrato</t>
  </si>
  <si>
    <t>Objeto del contrato</t>
  </si>
  <si>
    <t>Valor total (incluido adiciones)</t>
  </si>
  <si>
    <t>Fecha del contrato</t>
  </si>
  <si>
    <t>Tipo de contrato</t>
  </si>
  <si>
    <t>Modalidad de selección</t>
  </si>
  <si>
    <t>Nombre Contratista</t>
  </si>
  <si>
    <t>Valor ejecutado</t>
  </si>
  <si>
    <t>Saldo pendiente por ejecutar</t>
  </si>
  <si>
    <t>Estado del contrato (En Ejecución - Supendido - Terminado - Liquidado)</t>
  </si>
  <si>
    <t>Inicio</t>
  </si>
  <si>
    <t>Final</t>
  </si>
  <si>
    <t xml:space="preserve">eiceedurhasanjuan25@gmail.com </t>
  </si>
  <si>
    <t xml:space="preserve">Construcción de acuductos </t>
  </si>
  <si>
    <t>2024056590027</t>
  </si>
  <si>
    <t>EXTENCION DE REDES DE ACUEDUCTO -1000</t>
  </si>
  <si>
    <t>OTRAS CONTRIBUCIONES CON DESTINACION
ESPECIFICA LEGAL</t>
  </si>
  <si>
    <t>002 DE 2024</t>
  </si>
  <si>
    <t>CONTRATO DE OBRA PUBLICA PARA LA REALIZACIÓN DE ACTIVIDADES TENDIENTES A
EXTENSION DE REDES DE ACUEDUCTO EN EL CASCO URBANO DEL MUNICIPIO DE SAN JUAN DE URABA – ANTIOQUIA</t>
  </si>
  <si>
    <t>CONTRATO DE OBRA PÚBLICA</t>
  </si>
  <si>
    <t xml:space="preserve">SELECCIÓN CERRADA </t>
  </si>
  <si>
    <t>CREAR FUTURO DARIEN S.A.S.</t>
  </si>
  <si>
    <t>Contruccion de Acueductos</t>
  </si>
  <si>
    <t xml:space="preserve">CONTRATO DE INTERVENTORÍA </t>
  </si>
  <si>
    <t>CONSTRUCCIONES ATUESTA Y CÁRDENAS S.A.S.</t>
  </si>
  <si>
    <t>Terminado</t>
  </si>
  <si>
    <t>Fortalecimiento de la convivencia y la seguridad ciudadana</t>
  </si>
  <si>
    <t>2024056590037</t>
  </si>
  <si>
    <t>MANTENIENTO GENERAL ESTACIÓN DE POLICIA - COV 028 DE 2024</t>
  </si>
  <si>
    <t xml:space="preserve">CONTRATO DE OBRA PÚBLICA PARA LA REALIZACIÓN DE ACTIVIDADES TENDIENTES AL MANTENIMIENTO GENERAL EN LA INFRAESTRUCTURA FÍSICA DE LA ESTACIÓN DE POLICÍA EN EL MUNICIPIO DE SAN JUAN DE URABÁ </t>
  </si>
  <si>
    <t>JORGE IVAN GONZALEZ ALONZO</t>
  </si>
  <si>
    <t>Liquidado</t>
  </si>
  <si>
    <t xml:space="preserve">Optimización de alcantillados </t>
  </si>
  <si>
    <t>2024056590028</t>
  </si>
  <si>
    <t>C. I 033 DE 2024 - SEGUNDA ETAPA SISTEMA DE ALCANTARILLADO UVEROS</t>
  </si>
  <si>
    <t>004 DE 2024</t>
  </si>
  <si>
    <t xml:space="preserve">REALIZACIÓN DE ACTIVIDADES TENDIENTES A LA CONSTRUCCIÓN DE LA SEGUNDA ETAPA DEL SISTEMA ALCANTARILLADO EN EL CORREGIMIENTO DE UVEROS MUNICIPIO DE SAN JUAN DE URABÁ - ANTIOQUIA </t>
  </si>
  <si>
    <t>CONSORCIO UVEROS 2024</t>
  </si>
  <si>
    <t>2024056590014</t>
  </si>
  <si>
    <t>C.I Nro. 032-2024 - CONSTRUCCIÓN DE UNA PLACA POLIDEPORTIVA EN EL CER ISLABOA</t>
  </si>
  <si>
    <t>003 DE 2024</t>
  </si>
  <si>
    <t xml:space="preserve">CONSTRUCCIÓN DE UNA PLACA POLIDEPORTIVA EN EL CER ISLABOA, DEL MUNICIPIO DE SAN JUAN DE URABÁ - ANTIOQUIA </t>
  </si>
  <si>
    <t xml:space="preserve">ARCADIO ALBERTO PEREZ SOLANO </t>
  </si>
  <si>
    <t>CONVENIO INTERADMINISTRATIVO REPOSICIÓN REDES DE ALCANTARILLADO CALLE 15 CARRERAS 22 Y 23</t>
  </si>
  <si>
    <t>008 DE 2024</t>
  </si>
  <si>
    <t xml:space="preserve">CONTRATO DE OBRA PÚBLICA PARA REPOSICIÓN DE REDES DE LA CALLE 15 ENTRE CARRERAS 22 Y 23 Y EN LA CARRERA 23 ENTRE CALLE 15 Y 17, BARRIO LAURELES EN EL CASCO URBANO DEL MUNICIPIO DE SAN JUAN DE URABÁ </t>
  </si>
  <si>
    <t xml:space="preserve">COMPAÑÍA DE ASESORÍA Y CONSTRUCCIÓN S.A.S. - </t>
  </si>
  <si>
    <t>Implementación del servicio de promoción de la actividad física, la recreación y el deporte</t>
  </si>
  <si>
    <t xml:space="preserve">Implementación del programa mejoramiento víal </t>
  </si>
  <si>
    <t>2024056590021</t>
  </si>
  <si>
    <t>CONSTRUCCIÓN DE PAVIMENTO BARRIO DOS DE ABRIL</t>
  </si>
  <si>
    <t>014 DE 2024</t>
  </si>
  <si>
    <t xml:space="preserve">CONTRATO DE OBRA PÚBLICA PARA LA REALIZACIÓN DE ACTIVIDADES TENDIENTES A LA CONSTRUCCIÓN DE PAVIMENTO RÍGIDO EN LA CARRERA 21 ENTRE CALLES 24 Y 34 DEL BARRIO DOS DE ABRIL DEL MUNICPIO DE SAN JUAN DE URABÁ - ANTIOQUIA </t>
  </si>
  <si>
    <t>CONSORCIO PAVIMENTO 2 DE ABRIL SAN JUAN 2024</t>
  </si>
  <si>
    <t>CONVENIO 055 DE 2024</t>
  </si>
  <si>
    <t>016 DE 2024</t>
  </si>
  <si>
    <t xml:space="preserve">CONTRATO DE OBRA PÚBLICA PARA LA REALIZACIÓN DE ACTIVIDADES TENDIENTES A LA REHABILITACIÓN Y MANTENIMIENTO EN PUNTOS CRÍTICOS DE DIFERENTES VÍAS TERCIARIAS RURALES DEL MUNICIPIO DE SAN JUAN DE URABÁ </t>
  </si>
  <si>
    <t>ALTERNATIVA Y DISEÑOS OBRAS Y SEVICIOS DE INGENIERIA A.D.O.S. S.A.S.</t>
  </si>
  <si>
    <t xml:space="preserve">Mejoramiento de Infraestructura Educativa </t>
  </si>
  <si>
    <t>CONVENIO INTERADMINISTRATIVO DE MANDATO PARA LA CONSTRUCCIÓN DE AULAS NUEVAS</t>
  </si>
  <si>
    <t xml:space="preserve">CONTRATO DE OBRA PÚBLICA A PRECIOS UNITARIOS SIN REAJUSTE PARA LA CONSTRUCCIÓN DE AULAS NUEVAS EN EL CENTRO EDUCATIVO RURAL SAN JUAN ORIENTAL, DEL MUNICIPIO DE SAN JUAN DE URABÁ, PRIMERA ETAPA </t>
  </si>
  <si>
    <t xml:space="preserve">Construcción del parque Urbano en el Barrio Saicita del Municipio de Carepa </t>
  </si>
  <si>
    <t>2024056590009</t>
  </si>
  <si>
    <t>CONVENIO INTERADMINISTRATIVO PARA LA CONSTRUCCIÓN DE LA PRIMERA ETAPA DEL PARQUE URBANO</t>
  </si>
  <si>
    <t>018 DE 2024</t>
  </si>
  <si>
    <t xml:space="preserve">CONTRATO DE OBRA PÚBLICA A PRECIO UNITARIO SIN REAJUSTE PARA LA CONSTRUCCIÓN DE LA PRIMERA ETAPA DEL PARQUE URBANO EN EL BARRIO SAICITA DEL MUNICIPIO DE CAREPA. </t>
  </si>
  <si>
    <t>MEJORSERVI S.A.S</t>
  </si>
  <si>
    <t>CI-001 DE 2024</t>
  </si>
  <si>
    <t>CO-0001 DE 2024</t>
  </si>
  <si>
    <t>002/2024</t>
  </si>
  <si>
    <t>INTERVENTORÍA TÉCNICA, ADMINISTRATIVA Y FINANCIERA CONTRATO DE OBRA PÚBLICA A PRECIO UNITARIO SIN REAJUSTE PARA LA CONSTRUCCIÓN DE LA PRIMERA ETAPA DEL PARQUE URBANO EN EL BARRIO SAICITA DEL MUNICIPIO DE CAREPA - ANTIOQUIA</t>
  </si>
  <si>
    <t xml:space="preserve">GUIDO JOSÉ DÍAZ VASQUES </t>
  </si>
  <si>
    <t>REHABILITACIÓN Y MANTENIMIENTO DE PUNTOS CRÍTIVOS - VÍAS</t>
  </si>
  <si>
    <t>019 DE 2024</t>
  </si>
  <si>
    <t xml:space="preserve">CONTRATO DE OBRA PÚBLICA A PRECIOS UNITARIOS SIN REAJUSTE PARA LA REALIZACIÓN DE ACTIVIDADES TENDIENTES A LA REHABILITACIÓN Y MANTENIMIENTO EN PUNTOS CRÍTICOS DE DIFERENTES VÍAS TERCIARIAS URBANAS DEL MUNICIPIO DE SAN JUAN URABÁ - ANTIOQUIA </t>
  </si>
  <si>
    <t>F.O.C. SOLUCIONES S.A.S.</t>
  </si>
  <si>
    <t>C.I 002 DE 2025 - CUBIERTA COLISEO DE LA UNIDAD DEPORTIVA</t>
  </si>
  <si>
    <t>EICE-006-2025</t>
  </si>
  <si>
    <t xml:space="preserve">ADECUACIÓN DE CUBIERTA EN EL COLISEO DE LA UNIDAD DEPORTIVA DEL MUNICIPIO DE SAN JUAN DE URABÁ, ANTIOQUIA </t>
  </si>
  <si>
    <t>ACREAR CONSTRUCCIONES S.A.S.</t>
  </si>
  <si>
    <t xml:space="preserve">Fortalecimiento a la gestión y dirección de la administración pública territorial </t>
  </si>
  <si>
    <t>202500000006098</t>
  </si>
  <si>
    <t xml:space="preserve">C.I 003 DE 2025 - ELABORACIÓN ESTUDIOS Y DISEÑOS INFRAESTRUCTURA HOSPITAL </t>
  </si>
  <si>
    <t>EICE-007-2025</t>
  </si>
  <si>
    <t>INTERVENTORIA TECNICA, ADMINISTRATIVA Y FINANCIERA CONTRATO DE OBRA PUBLICA
PARA LA REALIZACIÓN DE ACTIVIDADES TENDIENTES A EXTENSION DE REDES DE ACUEDUCTO EN EL CASCO URBANO DEL MUNICIPIO DE SAN JUAN DE URABA – ANTIOQUIA</t>
  </si>
  <si>
    <t>ESTUDIOS, ANÁLISIS Y PROYECCIONES DE CAPACIDAD INSTALADA, ASÍ COMO LOS DISEÑOS ARQUITECTÓNICOS Y DE INGENIERÍA EN CADA ESPECIALIDAD PARA EL PROYECTO DE REPOSICIÓN DE LA INFRAESTRUCTURA FÍSICA DEL NUEVO HOSPITAL DEL MUNICIPIO DE SAN JUAN DE URABA</t>
  </si>
  <si>
    <t xml:space="preserve">CONTRATO DE CONSULTORÍA </t>
  </si>
  <si>
    <t>INTERCOL INGENIERIA S.A.S.</t>
  </si>
  <si>
    <t>R.B. SGP - PROPOSITO GENERAL LIBRE DESTINACIÓN MUNICIPIOS CATEGORIAS 4, 5 Y 6</t>
  </si>
  <si>
    <t>EICE-008-2025</t>
  </si>
  <si>
    <t>CONTRATO DE CONSULTORÍA PARA LOS ESTUDIOS Y DISEÑOS PARA LA FUTURA CONSTRUCCIÓN DE AULAS Y CUBIERTA PARA PLACA POLIDEPORTIVA EN LA SEDE CUATRO DE LA INSTITUCIÓN EDUCATIVA SAN JUAN; CONSTRUCCIÓN DE PAVIMENTO RÍGIDO EN LA VEREDA BOCAS DEL RIO Y, CONSTRUCCION DE OBRAS DE DESAGÜE EN EL BARRIO DOS DE ABRIL; EN EL MUNICIPIO DE SAN JUAN DE URABÁ, ANTIOQUIA.</t>
  </si>
  <si>
    <t>DANIEL JOSÉ VILLEGAS VEGA</t>
  </si>
  <si>
    <t>202500000009207</t>
  </si>
  <si>
    <t xml:space="preserve">C.I. 015 - BATERIA SANITARIA CER MONTECRISTO </t>
  </si>
  <si>
    <t>EICE-009-2025</t>
  </si>
  <si>
    <t xml:space="preserve">CONTRATO DE OBRA PÚBLICA, PARA LA CONSTRUCCIÓN DE BATERÍA SANITARIA EN EL CER MONTECRISTO, EN EL MUNICIPIO DE SAN JUAN DE URABÁ - ANTIOQUIA </t>
  </si>
  <si>
    <t>INGENIERIA Y CONSTRUCCIONES JGP S.A.S.</t>
  </si>
  <si>
    <t>C. I 014 - MEJORAMIENTO PALACIO MUNICIPAL</t>
  </si>
  <si>
    <t>EICE-010-2025</t>
  </si>
  <si>
    <t xml:space="preserve">CONTRATO DE OBRA PÚBLICA PARA EL MEJORAMIENTO Y ADECUACIÓN DE ESPACIOS FÍSICOS DEL PALACIO MUNICIPAL DE SAN JUAN DE URABÁ - ANTIOQUIA </t>
  </si>
  <si>
    <t>202500000009228</t>
  </si>
  <si>
    <t>ALCANTARILLADO DAMAQUIEL, VEREDA SABANILLA</t>
  </si>
  <si>
    <t>EICE-011-2025</t>
  </si>
  <si>
    <t xml:space="preserve">CONTRATO DE OBRA PÚBLICA PARA LA EXTENSIÓN DE REDES DE ACUEDUCTO EN EL CORREGIMIENTO DE DAMAQUIEL, VEREDA SABANILLA, EN EL MUNICIPIO DE SAN JUAN DE URABÁ - ANTIOQUIA </t>
  </si>
  <si>
    <t>CONSTRUCTORES DEL DESARROLLO TERRITORIAL CONSTRUDET Y COMPAÑÍA LTDA</t>
  </si>
  <si>
    <t>202500000009281</t>
  </si>
  <si>
    <t xml:space="preserve">C. I 004 DE 2025 - SUMINISTRO DE MATERIAL Y ALQUILER MAQUINARIA AMARILLA </t>
  </si>
  <si>
    <t>EICE-012-2025</t>
  </si>
  <si>
    <t>CONTRATO DE ALQUILER DE MAQUINARIA PARA LA EJECUCIÓN DEL PROYECTO DE
CONSTRUCCIÓN DE PAVIMENTO RÍGIDO, EN
EL MARCO DEL CONVENIO
INTERADMINISTRATIVO No. 24S111B2062
FIRMADO CON LA GOBERNACIÓN DE
ANTIOQUIA.</t>
  </si>
  <si>
    <t>CONTRATO DE ALQUILER</t>
  </si>
  <si>
    <t>INTAK S.A.S.</t>
  </si>
  <si>
    <t>EICE-013-2025</t>
  </si>
  <si>
    <t xml:space="preserve">INTERVETORÍA TÉCNICA, ADMINISTRATIVA Y FINANCIERA PARA EL CONTRATO DE OBRA PÚBLICA CUYO OBJETO ES LA EXTENCIÓN DE REDES DE ACUEDUCTO EN EL CORREGIMIENTO DE DAMAQUIEL, VEREDA SABANILLA, EN EL MUNICIPIO DE SAN JUAN DE URABÁ - ANTIOQUIA </t>
  </si>
  <si>
    <t>CADIA INGENIERIA S.A.S.</t>
  </si>
  <si>
    <t>C. I 019 REHABILITACIÓN Y MANTENIMIENTO PUNTO CRÍTICOS</t>
  </si>
  <si>
    <t>EICE-014-2025</t>
  </si>
  <si>
    <t>CONTRATO DE OBRA PÚBLICA PARA LA
REALIZACIÓN DE ACTIVIDADES TENDIENTES
A LA REHABILITACIÓN Y MANTENIMIENTO EN
PUNTOS CRÍTICOS DE DIFERENTES VÍAS
TERCIARIAS RURALES del MUNICIPIO DE SAN
JUAN DE URABÁ – ANTIOQUIA</t>
  </si>
  <si>
    <t>SUSPENDIDO</t>
  </si>
  <si>
    <t>EICE-015-2025</t>
  </si>
  <si>
    <t>INTERVENTORÍA TÉCNICA, ADMINISTRATIVA
Y FINANCIERA PARA EL CONTRATO DE OBRA
PÚBLICA CUYO OBJETO ES LA REALIZACIÓN
DE ACTIVIDADES TENDIENTES A LA
REHABILITACIÓN Y MANTENIMIENTO EN
PUNTOS CRÍTICOS DE DIFERENTES VÍAS
TERCIARIAS RURALES DEL MUNICIPIO DE
SAN JUAN DE URABÁ, ANTIOQUIA</t>
  </si>
  <si>
    <t>ALFREDO JOSÉ LEPESQUEUR MARTINEZ</t>
  </si>
  <si>
    <t>Impleentación del serviciode promoción de la actividad
física, la recreación y el deporte</t>
  </si>
  <si>
    <t>202500000007405</t>
  </si>
  <si>
    <t>C.I O22 - CONSTRUCCION PLACA POLIDEPORTIVA
CORREG SAN NICOLAS-SAN JUAN DE URABÁ</t>
  </si>
  <si>
    <t>EICE-016-2025</t>
  </si>
  <si>
    <t>CONTRATO DE OBRA PÚBLICA PARA LA
CONSTRUCCIÓN DE UNA PLACA POLIDEPORTIVA
EN EL CORREGIMIENTO DE SAN NICOLAS DEL
RIO, DEL MUNICIPIO DE SAN JUAN DE URABÁ,
DEPARTAMENTO DE ANTIOQUIA.</t>
  </si>
  <si>
    <t>C.I 023 - MEJORAMIENTOS ESPACIOS FISICOS
COLISEO IRENE BAMBACO-SAN JUAN DE URABA</t>
  </si>
  <si>
    <t>CONTRATO DE OBRA PÚBLICA PARA EL
MEJORAMIENTO DE LOS ESPACIOS FISICOS
DEL COLISEO IRENE "MAMBACO" PACHECO
E ILUMINACIÓN DE LA CANCHA DE FUTBOL
DE LA UNIDAD DEPORTIVA ANTONIO
ROLDAN DEL MUNICIPIO DE SAN JUAN DE
URABÁ, DEPARTAMENTO DE ANTIOQUIA</t>
  </si>
  <si>
    <t>EICE-017-2025</t>
  </si>
  <si>
    <t>Mejoramiento de infraestructura educativa</t>
  </si>
  <si>
    <t>C.I 025 - Mejoramiento Cubierta CDI Uveros-San Juan de Urabá</t>
  </si>
  <si>
    <t>EICE-018-2025</t>
  </si>
  <si>
    <t>CONTRATO DE OBRA PÚBLICA PARA EL
MEJORAMIENTO DE LA CUBIERTA DEL CENTRO DE DESARROLLO INFANTIL - CDI DEL CORREGIMIENTO DE UVEROS, MUNICIPIO DE SAN JUAN DE URABÁ,
DEPARTAMENTO DE ANTIOQUIA</t>
  </si>
  <si>
    <t>202500000009098</t>
  </si>
  <si>
    <t xml:space="preserve">APOYO LOGISTICO PARA CONVIVENCIA CIUDADANA SAN JUAN DE URABÁ </t>
  </si>
  <si>
    <t>EICE-019-2025</t>
  </si>
  <si>
    <t xml:space="preserve">CONTRATO PARA LA REALIZACIÓN DE APOYO LOGÍSTICO PARA ACTIVIDAD DE CONVIVENCIA CIUDADANA, XXVIII VERSIÓN DEL FESTIVAL FOLCLORICO CUENCA DEL RIO SAN JUAN DE URABÁ - ANTIOQUIA </t>
  </si>
  <si>
    <t>CONTRATO DE LOGISTICA</t>
  </si>
  <si>
    <t>FUNDACIÓN PARA CONTRIBUIR AL DESARROLLO SOCIAL "FUNACCODES"</t>
  </si>
  <si>
    <t xml:space="preserve">APROVECHAMIENTOS DE AGUAS DE USO DOMENSTICOS - SAN JUAN DE URABÁ </t>
  </si>
  <si>
    <t>CONTRATO PARA EL APROVECHAMIENTO
DE AGUA DE USO DOMÉSTICO EN ZONAS
RURALES DISPERSAS DEL MUNICIPIO SAN
JUAN DE URABA.</t>
  </si>
  <si>
    <t>EICE-020-2025</t>
  </si>
  <si>
    <t>CONTRATO DE SUMINISTRO</t>
  </si>
  <si>
    <t>MEJORAMIENTO INSTITUCIÓN EDUCATIVA RURAL SAN JUANCITO - SAN JUAN DE URABÁ</t>
  </si>
  <si>
    <t>EICE-022-2025</t>
  </si>
  <si>
    <t>CONTRATO DE OBRA PÚBLICA PARA EL
MEJORAMIENTO Y REPOSICIÓN DE LA
INSTITUCIÓN EDUCATIVA RURAL SAN JUANCITO EN EL MUNICIPIO DE SAN JUAN DE URABÁ – ANTIOQUIA.</t>
  </si>
  <si>
    <t>MEMCO CONSTRUCCIONES Y
CONSULTORIAS S.A.S.</t>
  </si>
  <si>
    <t>Ejecución</t>
  </si>
  <si>
    <t>EICE-023-2025</t>
  </si>
  <si>
    <t>INTERVENTORÍA TÉCNICA, ADMINISTRATIVA
Y FINANCIERA A LA CONSTRUCCIÓN DE
AULAS DE CLASES, RESTAURANTE
ESCOLAR, COMEDOR MULTIPROPÓSITOS,
BATERÍAS SANITARIAS Y EL MEJORAMIENTO
DE LOS ESPACIOS EXISTENTES EN LA
INSTITUCIÓN EDUCATIVA SAN JUANCITO DEL
MUNICIPIO SAN JUAN DE URABÁ –
ANTIOQUIA.</t>
  </si>
  <si>
    <t>DYCO DISEÑO Y CONSULTORIA S.A.S.</t>
  </si>
  <si>
    <t>CONSTRUCCIÓN DE CANAL PARA RECOLECCIÓN DE AGUAS LLUVIAS - SAN JUAN DE URABÁ</t>
  </si>
  <si>
    <t>EICE-024-2025</t>
  </si>
  <si>
    <t>CONTRATO DE OBRA PÚBLICA PARA LA
CONSTRUCCIÓN DE UN CANAL EN CONCRETO REFORZADO PARA
DIRECCIONAMIENTO Y RECOLECCIÓN DE
AGUAS DE LLUVIAS EN EL BARRIO SAN JUAN ORIENTAL EN EL MUNICIPIO DE SAN
JUAN DE URABÁ, DEPARTAMENTO DE
ANTIOQUIA</t>
  </si>
  <si>
    <t xml:space="preserve">CESA AUGUSTO GOMEZ GONZALEZ </t>
  </si>
  <si>
    <t>Implementación del Programade Mejoramiento Vias</t>
  </si>
  <si>
    <t>CONSTRUCCIÓN DE PUENTE VEHICULAR
ACCESO A LA VEREDA CAÑA BRAVA-SAN JUAN
DE URABÁ</t>
  </si>
  <si>
    <t>EICE-025-2025</t>
  </si>
  <si>
    <t>CONTRATO DE OBRA PÚBLICA PARA LA
CONSTRUCCIÓN DE UN PUENTE VEHICULAR
EN CONCRETO SOBRE LA QUEBRADA LA
VICTORIA LA VIA DE ACCESO A LA VEREDA
CAÑA BRAVA, DEL MUNICIPIO DE SAN JUAN
DE URABÁ, DEPARTAMENTO DE ANTIOQUIA</t>
  </si>
  <si>
    <t>CONSTRUCTORES DEL DESARROLLO
TERRITORIAL CONSTRUDET Y COMPAÑÍA
LTDA</t>
  </si>
  <si>
    <t xml:space="preserve">CONSULTORÍA PARA LOS ESTUDIOS Y DISEÑOS DEL PUENTE SOBRE LA QUEBRADA EL PASO SAN JUAN DE URABÁ </t>
  </si>
  <si>
    <t>EICE-026-2025</t>
  </si>
  <si>
    <t>CONTRATO DE CONSULTORIA PARA LA
ACTUALIZACION, COMPLEMENTACION Y
SUBSANACION DE LOS ESTUDIOS Y DISEÑOS DEL PUENTE SOBRE LA
QUEBRADA EL PASO, UBICADO EN EL SECTOR PUEBLO CHINO DEL MUNICIPIO DE SAN JUAN DE URABA, DEPARTAMENTO DE
ANTIOQUIA.</t>
  </si>
  <si>
    <t xml:space="preserve">Implementación del programa de mejoramiento víal </t>
  </si>
  <si>
    <t>Implementación del programa de mejoramiento víal</t>
  </si>
  <si>
    <t xml:space="preserve">INTERVENTORÍA CONSTRUCCIÓN PUENTE VEHICULAR ACCESO VEREDA CAÑA BRAVA SAN JUAN DE URABÁ </t>
  </si>
  <si>
    <t>EICE-027-2025</t>
  </si>
  <si>
    <t>INTERVENTORÍA TÉCNICA, ADMINISTRATIVA
Y FINANCIERA PARA LA CONSTRUCCIÓN DEL
PUENTE VEHICULAR EN CONCRETO SOBRE
LA QUEBRADA LA VICTORIA EN EL ACCESO A LA VEREDA CAÑA BRAVA DEL MUNICIPIO DE SAN JUAN DE URABÁ - ANTIOQUIA</t>
  </si>
  <si>
    <t>CONSTRUOBRAS C&amp;M S.A.S</t>
  </si>
  <si>
    <t xml:space="preserve">Centros de protección social para adulto mayor adecuados </t>
  </si>
  <si>
    <t>202500000033381</t>
  </si>
  <si>
    <t xml:space="preserve">ADECUACIÓN DE LAS INSTALACIONES FÍSICAS CENTROS DÍAS SAN JUAN DE URABÁ </t>
  </si>
  <si>
    <t>EICE-028-2025</t>
  </si>
  <si>
    <t>CONTRATO DE OBRA PÚBLICA PARA LA
ADECUACIÓN DE LAS INSTALACIONES FÍSICAS
DE LOS DIFERENTES CENTROS DÍAS URBANOS Y RURALES DEL MUNICIPIO DE SAN JUAN DE URABA, DEPARTAMENTO DE ANTIOQUIA.</t>
  </si>
  <si>
    <t xml:space="preserve">EMPRESA
PARA EL DESARROLLO URBANO, RURAL Y HABITAT DEL MUNICIPIO DE SAN JUAN DE URABA </t>
  </si>
  <si>
    <t>2025056590001</t>
  </si>
  <si>
    <t>NACIÓN</t>
  </si>
  <si>
    <t xml:space="preserve">Implementación del programa de mejoramiento vial </t>
  </si>
  <si>
    <t>00IL-2402-0600-2025-05659-0001 CONSTRUCCIÓN
DE PAVIMENTO RÍGIDO EN LA VÍA ACCESO EN EL CORREGIMIENTO DE UVEROS MUNICIPIO DE SAN JUAN DE URABÁ ANTIOQUIA</t>
  </si>
  <si>
    <t>EICE-029-2025</t>
  </si>
  <si>
    <t>CONSTRUCCIÓN DE PAVIMENTO RÍGIDO EN LA VÍA ACCESO EN EL CORREGIMIENTO DE UVEROS MUNICIPIO DE SAN JUAN DE URABÁ ANTIOQUIA.</t>
  </si>
  <si>
    <t>CONSORCIO PAVIMENTO UVEROS 2025</t>
  </si>
  <si>
    <t>EICE-030-2025</t>
  </si>
  <si>
    <t>INTERVENTORÍA TÉCNICA, ADMINISTRATIVA, FINANCIERA Y AMBIENTAL PARA LA CONSTRUCCIÓN
DE PAVIMENTO RÍGIDO EN LA VÍA ACCESO EN EL
CORREGIMIENTO DE UVEROS, MUNICIPIO DE SAN JUAN DE URABÁ, ANTIOQUIA</t>
  </si>
  <si>
    <t>Edificaciones de atención a primera infancia restauradas</t>
  </si>
  <si>
    <t>202500000034885</t>
  </si>
  <si>
    <t xml:space="preserve">ADECUACIÓN CDI CORREGIMIENTO DE DAMAQUIEL - SAN JUAN DE URABÁ </t>
  </si>
  <si>
    <t>CONTRATO DE OBRA PÚBLICA PARA LA ADECUACION DE LAS INSTALACIONES FISICAS DE LOS CDI DE LOS CORREGIMIENTOS DE DAMAQUIEL Y SIETE VUELTAS DEL MUNICIPIO DE SAN JUAN DE URABÁ,
DEPARTAMENTO DE ANTIOQUÍA.</t>
  </si>
  <si>
    <t>INGENIERIA Y CONSTRUCCUÓN JGP S.A.S.</t>
  </si>
  <si>
    <t xml:space="preserve">CONSTRUCCIÓN BOX CULVERT VEREDA LA MUGROSA SAN JUAN DE URABÁ </t>
  </si>
  <si>
    <t>EICE-032-2025</t>
  </si>
  <si>
    <t>EICE-031-2025</t>
  </si>
  <si>
    <t>CONTRATO DE OBRA PÚBLICA PARA LA
CONSTRUCCIÓN DE UN BOXCULVERT EN LA
VÍA DE ACCESO A LA VEREDA DE LA
MUGROSA DEL MUNICIPIO DE SAN JUAN DE URABÁ, DEPARTAMENTO DE ANTIOQUIA</t>
  </si>
  <si>
    <t xml:space="preserve">ADECUACIÓN DE LAS INSTALACIONES FÍSICAS DE LA I.E. SAN JUAN DE URABÁ, SEDE 4 VILLA VIKINGO - SAN JUAN DE URABÁ </t>
  </si>
  <si>
    <t>EICE-033-2025</t>
  </si>
  <si>
    <t>CONTRATO DE OBRA PÚBLICA PARA
ADECUACIÓN DE LAS INSTALACIONES
FÍSICAS DE LA INSTITUCIÓN EDUCATIVA SAN JUAN DE URABÁ, SEDE 4 VILLA VIKINGO POR MEDIO DE APLICACIÓN DE PINTURA PARA MUROS, PUERTAS Y VENTANAS</t>
  </si>
  <si>
    <t xml:space="preserve">CONSTRUCCIÓN DE AULA ESCOLAR EN EL CENTRO EDUCATIVO RURAL PLACITAS SAN JUAN DE URABÁ </t>
  </si>
  <si>
    <t>EICE-034-2025</t>
  </si>
  <si>
    <t>CONTRATO DE OBRA PARA LA CONSTRUCCIÓN DE AULA ESCOLAR EN EL
CENTRO EDUCATIVO RURAL PLACITAS DEL
MUNICIPIO DE SAN JUAN DE URABÁ, DEPARTAMENTO DE ANTIOQUIA.</t>
  </si>
  <si>
    <t>Dotación de escenarios deportivos de arquerías de fútbol en los corregimientos de Damaquiel y Uveros, San Juan de Urabá</t>
  </si>
  <si>
    <t>EICE-035-2025</t>
  </si>
  <si>
    <t>CONTRATO PARA LA DOTACIÓN DE ESCENARIOS DEPORTIVOS DE ARQUERÍAS DE FUTBOL EN LOS
CORREGIMIENTOS DE DAMAQUIEL Y UVEROS. ARQUERIAS DE MICROFUTBOL EN LAS VEREDAS: PIEDRA AFILADA, ARQUILLO, LA CRISTALINA, CEDRITO Y VOLCANES DEL MUNICIPIO DE SAN JUAN DE URABÁ – ANTIOQUIA.</t>
  </si>
  <si>
    <t>CONTRATO DE DOTACIÓN</t>
  </si>
  <si>
    <t>CESAR AUGUSTO GOMEZ GONZALEZ</t>
  </si>
  <si>
    <t>Implementación del progama de gestión del riesgo de desastres y emergencias</t>
  </si>
  <si>
    <t>202500000009021</t>
  </si>
  <si>
    <t xml:space="preserve">CONSTRUCCIÓN E INSTALACIÓN DE TRINCHOS Y OBRAS COMPLEMENTARIAS DE DRENAJE Y CONTROL DE EROSIÓN SAN JUAN DE URABÁ </t>
  </si>
  <si>
    <t>EICE-039-2025</t>
  </si>
  <si>
    <t>CONTRATO DE OBRA PÚBLICA PARA LA
CONSTRUCCIÓN E INSTALACIÓN DE
TRINCHOS Y OBRAS COMPLEMENTARIAS DE
DRENAJE Y CONTROL DE EROSIÓN, PARA LA
ESTABILIZACIÓN DEL TALUD CONTIGUO A LA
PLACA POLIDEPORTIVA DE LA VEREDA ISLA
BOA PERTENECIENTE AL MUNICIPIO DE SAN
JUAN DE URABÁ – ANTIOQUIA</t>
  </si>
  <si>
    <t xml:space="preserve">PAVIMENTO RÍGIDO CORREGIMIENTO DAMAQUIEL - SAN JUAN DE URABÁ </t>
  </si>
  <si>
    <t>EICE-040-2025</t>
  </si>
  <si>
    <t>CONTRATO DE OBRA PÚBLICA PARA LA CONSTRUCCIÓN DE
PAVIMENTO RÍGIDO EN LA VÍA DE ACCESO AL CORREGIMIENTO DE
DAMAQUIEL EN EL MUNICIPIO DE SAN JUAN DE URABÁ DEPARTAMENTO
DE ANTIOQUIA</t>
  </si>
  <si>
    <t>Legalizado, sin iniciar</t>
  </si>
  <si>
    <t xml:space="preserve">CONSORCIO INFRAPAVIMENTO </t>
  </si>
  <si>
    <t xml:space="preserve">Mejoramiento de infraestructura Educativa </t>
  </si>
  <si>
    <t xml:space="preserve">Adecuación física de las instalaciones institución educativa Velez sede San Nicolas del Río - San Juan de Urabá </t>
  </si>
  <si>
    <t>EICE-038-2025</t>
  </si>
  <si>
    <t>CONTRATO DE OBRA PÚBLICA PARA ADECUACIÓN DE LAS INSTALACIONES FÍSICAS DE LA INSTITUCIÓN EDUCATIVA
MONSEÑOR ESCOBAR VÉLEZ SEDE SAN NICOLÁS DEL RIO DEL MUNICIPIO DE SAN JUAN DE URABÁ POR MEDIO DE APLICACIÓN DE PINTURA PARA MUROS, PUERTAS Y VENTANAS.</t>
  </si>
  <si>
    <t>FOC SOLUCIONES S.A.S.</t>
  </si>
  <si>
    <t>CONTRATO DE OBRA PÚBLICA PARA LA CONSTRUCCIÓN DE
PLACA HUELLA DE LA VÍA DE ACCESO DEL CORREGIMIENTO DE BELÉN, MUNICIPIO DE SAN JUAN DE URABÁ, DEPARTAMENTO DE ANTIOQUIA</t>
  </si>
  <si>
    <t>EICE-036-2025</t>
  </si>
  <si>
    <t xml:space="preserve">CONSTRUCCIÓN DE PLACA HUELLA EN LA VÍA DE ACCESO DEL CORREGIMIENTO DE BELEN - SAN JUAN DE URABÁ </t>
  </si>
  <si>
    <t>EICE-037-2025</t>
  </si>
  <si>
    <t>INTERVENTORÍA TÉCNICA, ADMINISTRATIVA Y FINANCIERA PARA LA CONSTRUCCIÓN DE PLACA HUELLA EN LA VÍA DE ACCESO DEL
CORREGIMIENTO DE BELÉN, MUNICIPIO DE SAN JUAN DE URABÁ
DEPARTAMENTO DE ANTIOQUIA</t>
  </si>
  <si>
    <t>JG INGENIEROS CIVILES S.A.S.</t>
  </si>
  <si>
    <t xml:space="preserve">PAVIMENTO RÍGIDO EN LA VEREDA DE BOCAS DEL RIO - SAN JUAN DE URABÁ </t>
  </si>
  <si>
    <t>EICE-041-2025</t>
  </si>
  <si>
    <t>CONTRATO DE OBRA PÚBLICA PARA LA CONSTRUCCIÓN DE
PAVIMENTO RÍGIDO EN LA VEREDA BOCAS DEL RIO EN EL MUNICIPIO DE
SAN JUAN DE URABÁ DEPARTAMENTO DE ANTIOQUIA</t>
  </si>
  <si>
    <t>CONSORCIO DEL RIO OCD</t>
  </si>
  <si>
    <t>CRISTIAN ANDRES MARTINEZ ROMERO</t>
  </si>
  <si>
    <t>017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</si>
</sst>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_);_(* \(#,##0.00\);_(* &quot;-&quot;??_);_(@_)"/>
    <numFmt numFmtId="165" formatCode="000000000"/>
    <numFmt numFmtId="166" formatCode="yyyy\-mm\-dd"/>
    <numFmt numFmtId="167" formatCode="_-&quot;$&quot;\ * #,##0_-;\-&quot;$&quot;\ * #,##0_-;_-&quot;$&quot;\ * &quot;-&quot;??_-;_-@_-"/>
    <numFmt numFmtId="168" formatCode="dd\-mm\-yyyy;@"/>
  </numFmts>
  <fonts count="10" x14ac:knownFonts="1">
    <font>
      <sz val="11"/>
      <color theme="1"/>
      <name val="Aptos Narrow"/>
      <family val="2"/>
      <scheme val="minor"/>
    </font>
    <font>
      <sz val="11"/>
      <color theme="1"/>
      <name val="Aptos Narrow"/>
      <family val="2"/>
      <scheme val="minor"/>
    </font>
    <font>
      <sz val="10"/>
      <name val="Arial"/>
      <family val="2"/>
    </font>
    <font>
      <sz val="11"/>
      <name val="Arial"/>
      <family val="2"/>
    </font>
    <font>
      <b/>
      <sz val="11"/>
      <name val="Arial"/>
      <family val="2"/>
    </font>
    <font>
      <b/>
      <sz val="12"/>
      <name val="Aptos Narrow"/>
      <family val="2"/>
      <scheme val="minor"/>
    </font>
    <font>
      <sz val="12"/>
      <name val="Aptos Narrow"/>
      <family val="2"/>
      <scheme val="minor"/>
    </font>
    <font>
      <sz val="11"/>
      <color theme="1"/>
      <name val="Arial"/>
      <family val="2"/>
    </font>
    <font>
      <sz val="11"/>
      <color rgb="FF000000"/>
      <name val="Arial"/>
      <family val="2"/>
    </font>
    <font>
      <u/>
      <sz val="11"/>
      <color theme="10"/>
      <name val="Aptos Narrow"/>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2" fillId="0" borderId="0"/>
    <xf numFmtId="164" fontId="2" fillId="0" borderId="0" applyFont="0" applyFill="0" applyBorder="0" applyAlignment="0" applyProtection="0"/>
    <xf numFmtId="0" fontId="9" fillId="0" borderId="0" applyNumberFormat="0" applyFill="0" applyBorder="0" applyAlignment="0" applyProtection="0"/>
  </cellStyleXfs>
  <cellXfs count="43">
    <xf numFmtId="0" fontId="0" fillId="0" borderId="0" xfId="0"/>
    <xf numFmtId="0" fontId="3" fillId="0" borderId="0" xfId="2" applyFont="1" applyAlignment="1">
      <alignment vertical="center"/>
    </xf>
    <xf numFmtId="165" fontId="3" fillId="0" borderId="0" xfId="3" applyNumberFormat="1" applyFont="1" applyFill="1" applyBorder="1" applyAlignment="1">
      <alignment vertical="center"/>
    </xf>
    <xf numFmtId="166" fontId="3" fillId="0" borderId="0" xfId="2" applyNumberFormat="1" applyFont="1" applyAlignment="1">
      <alignment vertical="center"/>
    </xf>
    <xf numFmtId="0" fontId="4" fillId="0" borderId="1" xfId="2" applyFont="1" applyBorder="1" applyAlignment="1">
      <alignment vertical="center"/>
    </xf>
    <xf numFmtId="0" fontId="4" fillId="0" borderId="0" xfId="2" applyFont="1" applyAlignment="1">
      <alignment vertical="center" wrapText="1"/>
    </xf>
    <xf numFmtId="0" fontId="6" fillId="0" borderId="0" xfId="2" applyFont="1" applyAlignment="1">
      <alignment vertical="center"/>
    </xf>
    <xf numFmtId="49" fontId="3" fillId="0" borderId="1" xfId="3" applyNumberFormat="1" applyFont="1" applyFill="1" applyBorder="1" applyAlignment="1" applyProtection="1">
      <alignment horizontal="left" vertical="center" wrapText="1"/>
      <protection locked="0"/>
    </xf>
    <xf numFmtId="49" fontId="3" fillId="0" borderId="1" xfId="3" applyNumberFormat="1" applyFont="1" applyFill="1" applyBorder="1" applyAlignment="1" applyProtection="1">
      <alignment horizontal="center" vertical="center" wrapText="1"/>
      <protection locked="0"/>
    </xf>
    <xf numFmtId="49" fontId="3" fillId="0" borderId="1" xfId="3" applyNumberFormat="1" applyFont="1" applyFill="1" applyBorder="1" applyAlignment="1" applyProtection="1">
      <alignment vertical="center" wrapText="1"/>
      <protection locked="0"/>
    </xf>
    <xf numFmtId="44" fontId="3" fillId="0" borderId="1" xfId="1" applyFont="1" applyFill="1" applyBorder="1" applyAlignment="1" applyProtection="1">
      <alignment vertical="center" wrapText="1"/>
      <protection locked="0"/>
    </xf>
    <xf numFmtId="168" fontId="3" fillId="0" borderId="1" xfId="3" applyNumberFormat="1" applyFont="1" applyFill="1" applyBorder="1" applyAlignment="1" applyProtection="1">
      <alignment horizontal="center" vertical="center" wrapText="1"/>
      <protection locked="0"/>
    </xf>
    <xf numFmtId="0" fontId="3" fillId="0" borderId="1" xfId="2" applyFont="1" applyBorder="1" applyAlignment="1" applyProtection="1">
      <alignment horizontal="center" vertical="center" wrapText="1"/>
      <protection locked="0"/>
    </xf>
    <xf numFmtId="44" fontId="3" fillId="0" borderId="1" xfId="1" applyFont="1" applyBorder="1" applyAlignment="1" applyProtection="1">
      <alignment horizontal="center" vertical="center" wrapText="1"/>
      <protection locked="0"/>
    </xf>
    <xf numFmtId="44" fontId="3" fillId="0" borderId="1" xfId="1" applyFont="1" applyBorder="1" applyAlignment="1" applyProtection="1">
      <alignment vertical="center"/>
      <protection locked="0"/>
    </xf>
    <xf numFmtId="0" fontId="0" fillId="0" borderId="0" xfId="0" applyAlignment="1">
      <alignment horizontal="center"/>
    </xf>
    <xf numFmtId="0" fontId="3" fillId="0" borderId="0" xfId="2" applyFont="1" applyAlignment="1">
      <alignment horizontal="center" vertical="center"/>
    </xf>
    <xf numFmtId="0" fontId="3" fillId="0" borderId="1" xfId="2" applyFont="1" applyBorder="1" applyAlignment="1">
      <alignment horizontal="center" vertical="center"/>
    </xf>
    <xf numFmtId="0" fontId="5" fillId="2" borderId="1" xfId="0" applyFont="1" applyFill="1" applyBorder="1" applyAlignment="1">
      <alignment vertical="center" wrapText="1"/>
    </xf>
    <xf numFmtId="0" fontId="8" fillId="0" borderId="1" xfId="0" applyFont="1" applyBorder="1" applyAlignment="1">
      <alignment vertical="center" wrapText="1"/>
    </xf>
    <xf numFmtId="0" fontId="7" fillId="0" borderId="1" xfId="0" applyFont="1" applyBorder="1" applyAlignment="1">
      <alignment horizontal="left" vertical="center" wrapText="1"/>
    </xf>
    <xf numFmtId="167" fontId="7" fillId="0" borderId="1" xfId="1" applyNumberFormat="1" applyFont="1" applyBorder="1" applyAlignment="1">
      <alignment horizontal="right" vertical="center" wrapText="1"/>
    </xf>
    <xf numFmtId="0" fontId="3" fillId="0" borderId="1" xfId="2" applyFont="1" applyBorder="1" applyAlignment="1">
      <alignment horizontal="center" vertical="center" wrapText="1"/>
    </xf>
    <xf numFmtId="165" fontId="3" fillId="0" borderId="1" xfId="3" applyNumberFormat="1" applyFont="1" applyFill="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14" fontId="3" fillId="0" borderId="1" xfId="2" applyNumberFormat="1" applyFont="1" applyBorder="1" applyAlignment="1" applyProtection="1">
      <alignment horizontal="center" vertical="center" wrapText="1"/>
      <protection locked="0"/>
    </xf>
    <xf numFmtId="167" fontId="7" fillId="0" borderId="1" xfId="1" applyNumberFormat="1" applyFont="1" applyBorder="1" applyAlignment="1">
      <alignment horizontal="center" vertical="center" wrapText="1"/>
    </xf>
    <xf numFmtId="0" fontId="7" fillId="0" borderId="0" xfId="0" applyFont="1" applyAlignment="1">
      <alignment wrapText="1"/>
    </xf>
    <xf numFmtId="44" fontId="3" fillId="0" borderId="1" xfId="1" applyFont="1" applyBorder="1" applyAlignment="1" applyProtection="1">
      <alignment vertical="center" wrapText="1"/>
      <protection locked="0"/>
    </xf>
    <xf numFmtId="165" fontId="3" fillId="0" borderId="0" xfId="3" applyNumberFormat="1" applyFont="1" applyFill="1" applyBorder="1" applyAlignment="1">
      <alignment vertical="center" wrapText="1"/>
    </xf>
    <xf numFmtId="44" fontId="3" fillId="5" borderId="1" xfId="1" applyFont="1" applyFill="1" applyBorder="1" applyAlignment="1" applyProtection="1">
      <alignment vertical="center" wrapText="1"/>
      <protection locked="0"/>
    </xf>
    <xf numFmtId="44" fontId="3" fillId="5" borderId="1" xfId="1" applyFont="1" applyFill="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6" fontId="5" fillId="3" borderId="1" xfId="0" applyNumberFormat="1" applyFont="1" applyFill="1" applyBorder="1" applyAlignment="1">
      <alignment horizontal="center" vertical="center" wrapText="1"/>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4" fillId="0" borderId="4" xfId="2" applyFont="1" applyBorder="1" applyAlignment="1">
      <alignment horizontal="center" vertical="center" wrapText="1"/>
    </xf>
    <xf numFmtId="0" fontId="9" fillId="0" borderId="2" xfId="4" applyBorder="1" applyAlignment="1">
      <alignment horizontal="center" vertical="center" wrapText="1"/>
    </xf>
    <xf numFmtId="165" fontId="5" fillId="2" borderId="1" xfId="3" applyNumberFormat="1" applyFont="1" applyFill="1" applyBorder="1" applyAlignment="1">
      <alignment horizontal="center" vertical="center" wrapText="1"/>
    </xf>
  </cellXfs>
  <cellStyles count="5">
    <cellStyle name="Hipervínculo" xfId="4" builtinId="8"/>
    <cellStyle name="Millares 2" xfId="3" xr:uid="{8421C921-C19A-4F74-A062-DB34A3C1B3EF}"/>
    <cellStyle name="Moneda" xfId="1" builtinId="4"/>
    <cellStyle name="Normal" xfId="0" builtinId="0"/>
    <cellStyle name="Normal 2" xfId="2" xr:uid="{5E26786F-3917-4437-98C0-D2C7364481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-1</xdr:rowOff>
    </xdr:from>
    <xdr:to>
      <xdr:col>10</xdr:col>
      <xdr:colOff>-1</xdr:colOff>
      <xdr:row>7</xdr:row>
      <xdr:rowOff>-1</xdr:rowOff>
    </xdr:to>
    <xdr:sp macro="" textlink="">
      <xdr:nvSpPr>
        <xdr:cNvPr id="2" name="CuadroTexto 1">
          <a:extLst>
            <a:ext uri="{FF2B5EF4-FFF2-40B4-BE49-F238E27FC236}">
              <a16:creationId xmlns:a16="http://schemas.microsoft.com/office/drawing/2014/main" id="{93152A49-D98C-4F23-B63D-17460F5A1078}"/>
            </a:ext>
          </a:extLst>
        </xdr:cNvPr>
        <xdr:cNvSpPr txBox="1"/>
      </xdr:nvSpPr>
      <xdr:spPr>
        <a:xfrm>
          <a:off x="152400" y="209549"/>
          <a:ext cx="12458699"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419" sz="1100"/>
        </a:p>
      </xdr:txBody>
    </xdr:sp>
    <xdr:clientData/>
  </xdr:twoCellAnchor>
  <xdr:twoCellAnchor>
    <xdr:from>
      <xdr:col>2</xdr:col>
      <xdr:colOff>1643062</xdr:colOff>
      <xdr:row>1</xdr:row>
      <xdr:rowOff>-1</xdr:rowOff>
    </xdr:from>
    <xdr:to>
      <xdr:col>6</xdr:col>
      <xdr:colOff>904875</xdr:colOff>
      <xdr:row>7</xdr:row>
      <xdr:rowOff>-1</xdr:rowOff>
    </xdr:to>
    <xdr:sp macro="" textlink="">
      <xdr:nvSpPr>
        <xdr:cNvPr id="3" name="CuadroTexto 2">
          <a:extLst>
            <a:ext uri="{FF2B5EF4-FFF2-40B4-BE49-F238E27FC236}">
              <a16:creationId xmlns:a16="http://schemas.microsoft.com/office/drawing/2014/main" id="{ADC2C998-0646-4100-8237-CB31CEA20A88}"/>
            </a:ext>
          </a:extLst>
        </xdr:cNvPr>
        <xdr:cNvSpPr txBox="1"/>
      </xdr:nvSpPr>
      <xdr:spPr>
        <a:xfrm>
          <a:off x="2709862" y="209549"/>
          <a:ext cx="5491163"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s-CO" sz="2000" b="1" i="0" u="none" strike="noStrike" kern="0" cap="none" spc="0" normalizeH="0" baseline="0" noProof="0">
            <a:ln>
              <a:noFill/>
            </a:ln>
            <a:solidFill>
              <a:prstClr val="black"/>
            </a:solidFill>
            <a:effectLst/>
            <a:uLnTx/>
            <a:uFillTx/>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RENDICIÓN DE CONTRATOS DE LA VIGENCIA RENDIDA</a:t>
          </a:r>
        </a:p>
      </xdr:txBody>
    </xdr:sp>
    <xdr:clientData/>
  </xdr:twoCellAnchor>
  <xdr:twoCellAnchor editAs="oneCell">
    <xdr:from>
      <xdr:col>1</xdr:col>
      <xdr:colOff>83344</xdr:colOff>
      <xdr:row>1</xdr:row>
      <xdr:rowOff>142875</xdr:rowOff>
    </xdr:from>
    <xdr:to>
      <xdr:col>2</xdr:col>
      <xdr:colOff>857249</xdr:colOff>
      <xdr:row>8</xdr:row>
      <xdr:rowOff>16670</xdr:rowOff>
    </xdr:to>
    <xdr:pic>
      <xdr:nvPicPr>
        <xdr:cNvPr id="4" name="Imagen 3">
          <a:extLst>
            <a:ext uri="{FF2B5EF4-FFF2-40B4-BE49-F238E27FC236}">
              <a16:creationId xmlns:a16="http://schemas.microsoft.com/office/drawing/2014/main" id="{6D45BB65-1121-48F2-802A-F2F3F773AC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5744" y="352425"/>
          <a:ext cx="2164555" cy="1035845"/>
        </a:xfrm>
        <a:prstGeom prst="rect">
          <a:avLst/>
        </a:prstGeom>
        <a:noFill/>
        <a:ln>
          <a:noFill/>
        </a:ln>
      </xdr:spPr>
    </xdr:pic>
    <xdr:clientData/>
  </xdr:twoCellAnchor>
  <xdr:twoCellAnchor>
    <xdr:from>
      <xdr:col>6</xdr:col>
      <xdr:colOff>904875</xdr:colOff>
      <xdr:row>2</xdr:row>
      <xdr:rowOff>190500</xdr:rowOff>
    </xdr:from>
    <xdr:to>
      <xdr:col>10</xdr:col>
      <xdr:colOff>-1</xdr:colOff>
      <xdr:row>4</xdr:row>
      <xdr:rowOff>202406</xdr:rowOff>
    </xdr:to>
    <xdr:sp macro="" textlink="">
      <xdr:nvSpPr>
        <xdr:cNvPr id="5" name="CuadroTexto 4">
          <a:extLst>
            <a:ext uri="{FF2B5EF4-FFF2-40B4-BE49-F238E27FC236}">
              <a16:creationId xmlns:a16="http://schemas.microsoft.com/office/drawing/2014/main" id="{474F5E1D-E6EA-4A1D-A8FD-C29FF9BCE953}"/>
            </a:ext>
          </a:extLst>
        </xdr:cNvPr>
        <xdr:cNvSpPr txBox="1"/>
      </xdr:nvSpPr>
      <xdr:spPr>
        <a:xfrm>
          <a:off x="8201025" y="609600"/>
          <a:ext cx="4410074" cy="4310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100"/>
            <a:t>FEHCA</a:t>
          </a:r>
        </a:p>
      </xdr:txBody>
    </xdr:sp>
    <xdr:clientData/>
  </xdr:twoCellAnchor>
  <xdr:twoCellAnchor>
    <xdr:from>
      <xdr:col>6</xdr:col>
      <xdr:colOff>916781</xdr:colOff>
      <xdr:row>0</xdr:row>
      <xdr:rowOff>202406</xdr:rowOff>
    </xdr:from>
    <xdr:to>
      <xdr:col>10</xdr:col>
      <xdr:colOff>-1</xdr:colOff>
      <xdr:row>2</xdr:row>
      <xdr:rowOff>178594</xdr:rowOff>
    </xdr:to>
    <xdr:sp macro="" textlink="">
      <xdr:nvSpPr>
        <xdr:cNvPr id="6" name="CuadroTexto 5">
          <a:extLst>
            <a:ext uri="{FF2B5EF4-FFF2-40B4-BE49-F238E27FC236}">
              <a16:creationId xmlns:a16="http://schemas.microsoft.com/office/drawing/2014/main" id="{D9D7FB67-DB0D-4820-A366-9C9722BD050B}"/>
            </a:ext>
          </a:extLst>
        </xdr:cNvPr>
        <xdr:cNvSpPr txBox="1"/>
      </xdr:nvSpPr>
      <xdr:spPr>
        <a:xfrm>
          <a:off x="8212931" y="202406"/>
          <a:ext cx="4398168" cy="3952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419" sz="1600" b="1">
              <a:latin typeface="Arial" panose="020B0604020202020204" pitchFamily="34" charset="0"/>
              <a:cs typeface="Arial" panose="020B0604020202020204" pitchFamily="34" charset="0"/>
            </a:rPr>
            <a:t>CÓDIGO:</a:t>
          </a:r>
        </a:p>
      </xdr:txBody>
    </xdr:sp>
    <xdr:clientData/>
  </xdr:twoCellAnchor>
  <xdr:twoCellAnchor>
    <xdr:from>
      <xdr:col>6</xdr:col>
      <xdr:colOff>916781</xdr:colOff>
      <xdr:row>4</xdr:row>
      <xdr:rowOff>202406</xdr:rowOff>
    </xdr:from>
    <xdr:to>
      <xdr:col>10</xdr:col>
      <xdr:colOff>-1</xdr:colOff>
      <xdr:row>6</xdr:row>
      <xdr:rowOff>202406</xdr:rowOff>
    </xdr:to>
    <xdr:sp macro="" textlink="">
      <xdr:nvSpPr>
        <xdr:cNvPr id="7" name="CuadroTexto 6">
          <a:extLst>
            <a:ext uri="{FF2B5EF4-FFF2-40B4-BE49-F238E27FC236}">
              <a16:creationId xmlns:a16="http://schemas.microsoft.com/office/drawing/2014/main" id="{A8CED943-61F2-48B5-A608-54D989276685}"/>
            </a:ext>
          </a:extLst>
        </xdr:cNvPr>
        <xdr:cNvSpPr txBox="1"/>
      </xdr:nvSpPr>
      <xdr:spPr>
        <a:xfrm>
          <a:off x="8212931" y="1040606"/>
          <a:ext cx="4398168" cy="419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419" sz="1600" b="1">
              <a:latin typeface="Arial" panose="020B0604020202020204" pitchFamily="34" charset="0"/>
              <a:cs typeface="Arial" panose="020B0604020202020204" pitchFamily="34" charset="0"/>
            </a:rPr>
            <a:t>VERSIÓN:</a:t>
          </a:r>
        </a:p>
      </xdr:txBody>
    </xdr:sp>
    <xdr:clientData/>
  </xdr:twoCellAnchor>
  <xdr:twoCellAnchor>
    <xdr:from>
      <xdr:col>6</xdr:col>
      <xdr:colOff>916781</xdr:colOff>
      <xdr:row>2</xdr:row>
      <xdr:rowOff>178594</xdr:rowOff>
    </xdr:from>
    <xdr:to>
      <xdr:col>10</xdr:col>
      <xdr:colOff>-1</xdr:colOff>
      <xdr:row>4</xdr:row>
      <xdr:rowOff>202406</xdr:rowOff>
    </xdr:to>
    <xdr:sp macro="" textlink="">
      <xdr:nvSpPr>
        <xdr:cNvPr id="8" name="CuadroTexto 7">
          <a:extLst>
            <a:ext uri="{FF2B5EF4-FFF2-40B4-BE49-F238E27FC236}">
              <a16:creationId xmlns:a16="http://schemas.microsoft.com/office/drawing/2014/main" id="{D874BEAB-D49D-4F0F-AE88-4BD250B1DED6}"/>
            </a:ext>
          </a:extLst>
        </xdr:cNvPr>
        <xdr:cNvSpPr txBox="1"/>
      </xdr:nvSpPr>
      <xdr:spPr>
        <a:xfrm>
          <a:off x="8212931" y="597694"/>
          <a:ext cx="4398168" cy="442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419" sz="1600" b="1">
              <a:latin typeface="Arial" panose="020B0604020202020204" pitchFamily="34" charset="0"/>
              <a:cs typeface="Arial" panose="020B0604020202020204" pitchFamily="34" charset="0"/>
            </a:rPr>
            <a:t>FECHA:</a:t>
          </a:r>
        </a:p>
      </xdr:txBody>
    </xdr:sp>
    <xdr:clientData/>
  </xdr:twoCellAnchor>
  <xdr:twoCellAnchor>
    <xdr:from>
      <xdr:col>8</xdr:col>
      <xdr:colOff>607218</xdr:colOff>
      <xdr:row>0</xdr:row>
      <xdr:rowOff>202406</xdr:rowOff>
    </xdr:from>
    <xdr:to>
      <xdr:col>10</xdr:col>
      <xdr:colOff>0</xdr:colOff>
      <xdr:row>6</xdr:row>
      <xdr:rowOff>202406</xdr:rowOff>
    </xdr:to>
    <xdr:sp macro="" textlink="">
      <xdr:nvSpPr>
        <xdr:cNvPr id="9" name="CuadroTexto 8">
          <a:extLst>
            <a:ext uri="{FF2B5EF4-FFF2-40B4-BE49-F238E27FC236}">
              <a16:creationId xmlns:a16="http://schemas.microsoft.com/office/drawing/2014/main" id="{02CFF7D5-8EB7-4030-80C0-C634EEA34A20}"/>
            </a:ext>
          </a:extLst>
        </xdr:cNvPr>
        <xdr:cNvSpPr txBox="1"/>
      </xdr:nvSpPr>
      <xdr:spPr>
        <a:xfrm>
          <a:off x="10598943" y="202406"/>
          <a:ext cx="2012157"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600">
              <a:solidFill>
                <a:srgbClr val="FF0000"/>
              </a:solidFill>
              <a:latin typeface="Arial" panose="020B0604020202020204" pitchFamily="34" charset="0"/>
              <a:cs typeface="Arial" panose="020B0604020202020204" pitchFamily="34" charset="0"/>
            </a:rPr>
            <a:t>FP111_04_CVR</a:t>
          </a:r>
        </a:p>
        <a:p>
          <a:endParaRPr lang="es-419" sz="1600">
            <a:solidFill>
              <a:srgbClr val="FF0000"/>
            </a:solidFill>
            <a:latin typeface="Arial" panose="020B0604020202020204" pitchFamily="34" charset="0"/>
            <a:cs typeface="Arial" panose="020B0604020202020204" pitchFamily="34" charset="0"/>
          </a:endParaRPr>
        </a:p>
      </xdr:txBody>
    </xdr:sp>
    <xdr:clientData/>
  </xdr:twoCellAnchor>
  <xdr:twoCellAnchor>
    <xdr:from>
      <xdr:col>8</xdr:col>
      <xdr:colOff>619125</xdr:colOff>
      <xdr:row>2</xdr:row>
      <xdr:rowOff>178594</xdr:rowOff>
    </xdr:from>
    <xdr:to>
      <xdr:col>10</xdr:col>
      <xdr:colOff>-1</xdr:colOff>
      <xdr:row>4</xdr:row>
      <xdr:rowOff>202406</xdr:rowOff>
    </xdr:to>
    <xdr:sp macro="" textlink="">
      <xdr:nvSpPr>
        <xdr:cNvPr id="10" name="CuadroTexto 9">
          <a:extLst>
            <a:ext uri="{FF2B5EF4-FFF2-40B4-BE49-F238E27FC236}">
              <a16:creationId xmlns:a16="http://schemas.microsoft.com/office/drawing/2014/main" id="{4F07E0E3-A289-4DAE-85D3-66321338252A}"/>
            </a:ext>
          </a:extLst>
        </xdr:cNvPr>
        <xdr:cNvSpPr txBox="1"/>
      </xdr:nvSpPr>
      <xdr:spPr>
        <a:xfrm>
          <a:off x="10610850" y="597694"/>
          <a:ext cx="2000249" cy="442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419" sz="1600">
              <a:latin typeface="Arial" panose="020B0604020202020204" pitchFamily="34" charset="0"/>
              <a:cs typeface="Arial" panose="020B0604020202020204" pitchFamily="34" charset="0"/>
            </a:rPr>
            <a:t>02/01/2025</a:t>
          </a:r>
        </a:p>
      </xdr:txBody>
    </xdr:sp>
    <xdr:clientData/>
  </xdr:twoCellAnchor>
  <xdr:twoCellAnchor>
    <xdr:from>
      <xdr:col>8</xdr:col>
      <xdr:colOff>619125</xdr:colOff>
      <xdr:row>4</xdr:row>
      <xdr:rowOff>202406</xdr:rowOff>
    </xdr:from>
    <xdr:to>
      <xdr:col>10</xdr:col>
      <xdr:colOff>-1</xdr:colOff>
      <xdr:row>6</xdr:row>
      <xdr:rowOff>202406</xdr:rowOff>
    </xdr:to>
    <xdr:sp macro="" textlink="">
      <xdr:nvSpPr>
        <xdr:cNvPr id="11" name="CuadroTexto 10">
          <a:extLst>
            <a:ext uri="{FF2B5EF4-FFF2-40B4-BE49-F238E27FC236}">
              <a16:creationId xmlns:a16="http://schemas.microsoft.com/office/drawing/2014/main" id="{8529B474-A90A-4AB4-A76D-EDAFFF20594E}"/>
            </a:ext>
          </a:extLst>
        </xdr:cNvPr>
        <xdr:cNvSpPr txBox="1"/>
      </xdr:nvSpPr>
      <xdr:spPr>
        <a:xfrm>
          <a:off x="10610850" y="1040606"/>
          <a:ext cx="2000249" cy="419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419" sz="1600">
              <a:latin typeface="Arial" panose="020B0604020202020204" pitchFamily="34" charset="0"/>
              <a:cs typeface="Arial" panose="020B0604020202020204" pitchFamily="34" charset="0"/>
            </a:rPr>
            <a:t>V2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iceedurhasanjuan2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E6222-DE61-4507-8F42-7F42F1CC4FD5}">
  <dimension ref="B8:Q75"/>
  <sheetViews>
    <sheetView tabSelected="1" topLeftCell="A24" zoomScaleNormal="100" workbookViewId="0">
      <selection activeCell="H27" sqref="H27"/>
    </sheetView>
  </sheetViews>
  <sheetFormatPr baseColWidth="10" defaultColWidth="11.5" defaultRowHeight="14" x14ac:dyDescent="0.2"/>
  <cols>
    <col min="1" max="1" width="2.33203125" style="1" customWidth="1"/>
    <col min="2" max="2" width="20.83203125" style="1" customWidth="1"/>
    <col min="3" max="3" width="17.5" style="1" customWidth="1"/>
    <col min="4" max="4" width="26.5" style="2" customWidth="1"/>
    <col min="5" max="5" width="22.1640625" style="2" customWidth="1"/>
    <col min="6" max="6" width="20.33203125" style="2" customWidth="1"/>
    <col min="7" max="7" width="18.5" style="3" customWidth="1"/>
    <col min="8" max="8" width="27" style="1" customWidth="1"/>
    <col min="9" max="9" width="23.5" style="1" customWidth="1"/>
    <col min="10" max="11" width="15.6640625" style="1" customWidth="1"/>
    <col min="12" max="12" width="21.1640625" style="1" customWidth="1"/>
    <col min="13" max="13" width="19.83203125" style="1" customWidth="1"/>
    <col min="14" max="14" width="23.5" style="1" bestFit="1" customWidth="1"/>
    <col min="15" max="15" width="21.33203125" style="1" customWidth="1"/>
    <col min="16" max="16" width="25.33203125" style="1" customWidth="1"/>
    <col min="17" max="17" width="27" style="16" customWidth="1"/>
    <col min="18" max="19" width="17.6640625" style="1" customWidth="1"/>
    <col min="20" max="20" width="22.6640625" style="1" customWidth="1"/>
    <col min="21" max="16384" width="11.5" style="1"/>
  </cols>
  <sheetData>
    <row r="8" spans="2:17" customFormat="1" ht="15" x14ac:dyDescent="0.2">
      <c r="Q8" s="15"/>
    </row>
    <row r="9" spans="2:17" ht="20" customHeight="1" x14ac:dyDescent="0.2">
      <c r="B9" s="4" t="s">
        <v>0</v>
      </c>
      <c r="C9" s="38">
        <v>2025</v>
      </c>
      <c r="D9" s="39"/>
      <c r="E9" s="39"/>
      <c r="F9" s="40"/>
      <c r="G9" s="5"/>
      <c r="H9" s="5"/>
      <c r="I9" s="5"/>
      <c r="J9" s="5"/>
    </row>
    <row r="10" spans="2:17" ht="20" customHeight="1" x14ac:dyDescent="0.2">
      <c r="B10" s="4" t="s">
        <v>1</v>
      </c>
      <c r="C10" s="38" t="s">
        <v>239</v>
      </c>
      <c r="D10" s="39"/>
      <c r="E10" s="39"/>
      <c r="F10" s="40"/>
      <c r="G10" s="5"/>
      <c r="H10" s="5"/>
      <c r="I10" s="5"/>
      <c r="J10" s="5"/>
    </row>
    <row r="11" spans="2:17" ht="20" customHeight="1" x14ac:dyDescent="0.2">
      <c r="B11" s="4" t="s">
        <v>2</v>
      </c>
      <c r="C11" s="38">
        <v>3107102056</v>
      </c>
      <c r="D11" s="39"/>
      <c r="E11" s="39"/>
      <c r="F11" s="40"/>
      <c r="G11" s="5"/>
      <c r="H11" s="5"/>
      <c r="I11" s="5"/>
      <c r="J11" s="5"/>
    </row>
    <row r="12" spans="2:17" ht="20" customHeight="1" x14ac:dyDescent="0.2">
      <c r="B12" s="4" t="s">
        <v>3</v>
      </c>
      <c r="C12" s="38">
        <v>3107102056</v>
      </c>
      <c r="D12" s="39"/>
      <c r="E12" s="39"/>
      <c r="F12" s="40"/>
      <c r="G12" s="5"/>
      <c r="H12" s="5"/>
      <c r="I12" s="5"/>
      <c r="J12" s="5"/>
    </row>
    <row r="13" spans="2:17" ht="20" customHeight="1" x14ac:dyDescent="0.2">
      <c r="B13" s="4" t="s">
        <v>4</v>
      </c>
      <c r="C13" s="41" t="s">
        <v>22</v>
      </c>
      <c r="D13" s="39"/>
      <c r="E13" s="39"/>
      <c r="F13" s="40"/>
      <c r="G13" s="5"/>
      <c r="H13" s="5"/>
      <c r="I13" s="5"/>
      <c r="J13" s="5"/>
    </row>
    <row r="14" spans="2:17" customFormat="1" ht="15" x14ac:dyDescent="0.2">
      <c r="Q14" s="15"/>
    </row>
    <row r="15" spans="2:17" s="6" customFormat="1" ht="16" x14ac:dyDescent="0.2">
      <c r="B15" s="42" t="s">
        <v>5</v>
      </c>
      <c r="C15" s="42" t="s">
        <v>6</v>
      </c>
      <c r="D15" s="42" t="s">
        <v>7</v>
      </c>
      <c r="E15" s="42" t="s">
        <v>8</v>
      </c>
      <c r="F15" s="35" t="s">
        <v>9</v>
      </c>
      <c r="G15" s="35" t="s">
        <v>10</v>
      </c>
      <c r="H15" s="36" t="s">
        <v>11</v>
      </c>
      <c r="I15" s="36" t="s">
        <v>12</v>
      </c>
      <c r="J15" s="36" t="s">
        <v>13</v>
      </c>
      <c r="K15" s="36"/>
      <c r="L15" s="33" t="s">
        <v>14</v>
      </c>
      <c r="M15" s="37" t="s">
        <v>15</v>
      </c>
      <c r="N15" s="33" t="s">
        <v>16</v>
      </c>
      <c r="O15" s="33" t="s">
        <v>17</v>
      </c>
      <c r="P15" s="34" t="s">
        <v>18</v>
      </c>
      <c r="Q15" s="34" t="s">
        <v>19</v>
      </c>
    </row>
    <row r="16" spans="2:17" s="6" customFormat="1" ht="45" customHeight="1" x14ac:dyDescent="0.2">
      <c r="B16" s="42"/>
      <c r="C16" s="42"/>
      <c r="D16" s="42"/>
      <c r="E16" s="42"/>
      <c r="F16" s="35"/>
      <c r="G16" s="35"/>
      <c r="H16" s="36"/>
      <c r="I16" s="36"/>
      <c r="J16" s="18" t="s">
        <v>20</v>
      </c>
      <c r="K16" s="18" t="s">
        <v>21</v>
      </c>
      <c r="L16" s="33"/>
      <c r="M16" s="37"/>
      <c r="N16" s="33"/>
      <c r="O16" s="33"/>
      <c r="P16" s="34"/>
      <c r="Q16" s="34"/>
    </row>
    <row r="17" spans="2:17" ht="150" x14ac:dyDescent="0.2">
      <c r="B17" s="8" t="s">
        <v>23</v>
      </c>
      <c r="C17" s="9" t="s">
        <v>24</v>
      </c>
      <c r="D17" s="9" t="s">
        <v>25</v>
      </c>
      <c r="E17" s="9" t="s">
        <v>26</v>
      </c>
      <c r="F17" s="9" t="s">
        <v>184</v>
      </c>
      <c r="G17" s="8" t="s">
        <v>79</v>
      </c>
      <c r="H17" s="9" t="s">
        <v>28</v>
      </c>
      <c r="I17" s="10">
        <v>1024541582</v>
      </c>
      <c r="J17" s="11">
        <v>45587</v>
      </c>
      <c r="K17" s="11">
        <v>45996</v>
      </c>
      <c r="L17" s="12" t="s">
        <v>29</v>
      </c>
      <c r="M17" s="12" t="s">
        <v>30</v>
      </c>
      <c r="N17" s="12" t="s">
        <v>31</v>
      </c>
      <c r="O17" s="13">
        <v>1024541582</v>
      </c>
      <c r="P17" s="14">
        <f>+O17-I17</f>
        <v>0</v>
      </c>
      <c r="Q17" s="17" t="s">
        <v>35</v>
      </c>
    </row>
    <row r="18" spans="2:17" ht="165" x14ac:dyDescent="0.2">
      <c r="B18" s="8" t="s">
        <v>32</v>
      </c>
      <c r="C18" s="9" t="s">
        <v>24</v>
      </c>
      <c r="D18" s="9" t="s">
        <v>25</v>
      </c>
      <c r="E18" s="9" t="s">
        <v>26</v>
      </c>
      <c r="F18" s="9" t="s">
        <v>184</v>
      </c>
      <c r="G18" s="8" t="s">
        <v>77</v>
      </c>
      <c r="H18" s="9" t="s">
        <v>94</v>
      </c>
      <c r="I18" s="10">
        <v>50000000</v>
      </c>
      <c r="J18" s="11">
        <v>45609</v>
      </c>
      <c r="K18" s="11">
        <v>46017</v>
      </c>
      <c r="L18" s="12" t="s">
        <v>33</v>
      </c>
      <c r="M18" s="12" t="s">
        <v>30</v>
      </c>
      <c r="N18" s="12" t="s">
        <v>34</v>
      </c>
      <c r="O18" s="13">
        <v>25000000</v>
      </c>
      <c r="P18" s="14">
        <f>-O18+I18</f>
        <v>25000000</v>
      </c>
      <c r="Q18" s="17" t="s">
        <v>35</v>
      </c>
    </row>
    <row r="19" spans="2:17" ht="150" x14ac:dyDescent="0.2">
      <c r="B19" s="24" t="s">
        <v>36</v>
      </c>
      <c r="C19" s="7" t="s">
        <v>37</v>
      </c>
      <c r="D19" s="19" t="s">
        <v>38</v>
      </c>
      <c r="E19" s="20" t="s">
        <v>26</v>
      </c>
      <c r="F19" s="7" t="s">
        <v>184</v>
      </c>
      <c r="G19" s="25" t="s">
        <v>78</v>
      </c>
      <c r="H19" s="20" t="s">
        <v>39</v>
      </c>
      <c r="I19" s="21">
        <v>123119727</v>
      </c>
      <c r="J19" s="11">
        <v>45572</v>
      </c>
      <c r="K19" s="11">
        <v>45695</v>
      </c>
      <c r="L19" s="12" t="s">
        <v>29</v>
      </c>
      <c r="M19" s="12" t="s">
        <v>30</v>
      </c>
      <c r="N19" s="25" t="s">
        <v>40</v>
      </c>
      <c r="O19" s="21">
        <v>123119727</v>
      </c>
      <c r="P19" s="14">
        <f t="shared" ref="P19:P21" si="0">+O19-I19</f>
        <v>0</v>
      </c>
      <c r="Q19" s="22" t="s">
        <v>41</v>
      </c>
    </row>
    <row r="20" spans="2:17" ht="135" x14ac:dyDescent="0.2">
      <c r="B20" s="24" t="s">
        <v>42</v>
      </c>
      <c r="C20" s="7" t="s">
        <v>43</v>
      </c>
      <c r="D20" s="19" t="s">
        <v>44</v>
      </c>
      <c r="E20" s="19" t="s">
        <v>26</v>
      </c>
      <c r="F20" s="9" t="s">
        <v>184</v>
      </c>
      <c r="G20" s="25" t="s">
        <v>45</v>
      </c>
      <c r="H20" s="20" t="s">
        <v>46</v>
      </c>
      <c r="I20" s="21">
        <v>1949790310</v>
      </c>
      <c r="J20" s="11">
        <v>45589</v>
      </c>
      <c r="K20" s="11">
        <v>45675</v>
      </c>
      <c r="L20" s="12" t="s">
        <v>29</v>
      </c>
      <c r="M20" s="12" t="s">
        <v>30</v>
      </c>
      <c r="N20" s="25" t="s">
        <v>47</v>
      </c>
      <c r="O20" s="21">
        <v>1949790310</v>
      </c>
      <c r="P20" s="14">
        <f t="shared" si="0"/>
        <v>0</v>
      </c>
      <c r="Q20" s="22" t="s">
        <v>41</v>
      </c>
    </row>
    <row r="21" spans="2:17" ht="105" x14ac:dyDescent="0.2">
      <c r="B21" s="24" t="s">
        <v>57</v>
      </c>
      <c r="C21" s="7" t="s">
        <v>48</v>
      </c>
      <c r="D21" s="19" t="s">
        <v>49</v>
      </c>
      <c r="E21" s="20" t="s">
        <v>26</v>
      </c>
      <c r="F21" s="9" t="s">
        <v>184</v>
      </c>
      <c r="G21" s="25" t="s">
        <v>50</v>
      </c>
      <c r="H21" s="20" t="s">
        <v>51</v>
      </c>
      <c r="I21" s="21">
        <v>599684382</v>
      </c>
      <c r="J21" s="11">
        <v>45587</v>
      </c>
      <c r="K21" s="11">
        <v>45710</v>
      </c>
      <c r="L21" s="12" t="s">
        <v>29</v>
      </c>
      <c r="M21" s="12" t="s">
        <v>30</v>
      </c>
      <c r="N21" s="25" t="s">
        <v>52</v>
      </c>
      <c r="O21" s="21">
        <v>599684382</v>
      </c>
      <c r="P21" s="14">
        <f t="shared" si="0"/>
        <v>0</v>
      </c>
      <c r="Q21" s="22" t="s">
        <v>41</v>
      </c>
    </row>
    <row r="22" spans="2:17" ht="196.75" customHeight="1" x14ac:dyDescent="0.2">
      <c r="B22" s="24" t="s">
        <v>42</v>
      </c>
      <c r="C22" s="7" t="s">
        <v>43</v>
      </c>
      <c r="D22" s="19" t="s">
        <v>53</v>
      </c>
      <c r="E22" s="20" t="s">
        <v>26</v>
      </c>
      <c r="F22" s="9" t="s">
        <v>184</v>
      </c>
      <c r="G22" s="8" t="s">
        <v>54</v>
      </c>
      <c r="H22" s="20" t="s">
        <v>55</v>
      </c>
      <c r="I22" s="21">
        <v>373571958</v>
      </c>
      <c r="J22" s="11">
        <v>45618</v>
      </c>
      <c r="K22" s="11">
        <v>45769</v>
      </c>
      <c r="L22" s="12" t="s">
        <v>29</v>
      </c>
      <c r="M22" s="12" t="s">
        <v>30</v>
      </c>
      <c r="N22" s="12" t="s">
        <v>56</v>
      </c>
      <c r="O22" s="21">
        <v>370524790.04000002</v>
      </c>
      <c r="P22" s="14">
        <f>+I22-O22</f>
        <v>3047167.9599999785</v>
      </c>
      <c r="Q22" s="22" t="s">
        <v>41</v>
      </c>
    </row>
    <row r="23" spans="2:17" ht="165" x14ac:dyDescent="0.15">
      <c r="B23" s="8" t="s">
        <v>58</v>
      </c>
      <c r="C23" s="7" t="s">
        <v>59</v>
      </c>
      <c r="D23" s="9" t="s">
        <v>60</v>
      </c>
      <c r="E23" s="23" t="s">
        <v>26</v>
      </c>
      <c r="F23" s="9" t="s">
        <v>184</v>
      </c>
      <c r="G23" s="8" t="s">
        <v>61</v>
      </c>
      <c r="H23" s="28" t="s">
        <v>62</v>
      </c>
      <c r="I23" s="21">
        <v>2139424993.9000001</v>
      </c>
      <c r="J23" s="11">
        <v>45645</v>
      </c>
      <c r="K23" s="11">
        <v>45796</v>
      </c>
      <c r="L23" s="26" t="s">
        <v>29</v>
      </c>
      <c r="M23" s="12" t="s">
        <v>30</v>
      </c>
      <c r="N23" s="27" t="s">
        <v>63</v>
      </c>
      <c r="O23" s="21">
        <v>2139424993.9000001</v>
      </c>
      <c r="P23" s="14">
        <f t="shared" ref="P23:P75" si="1">+I23-O23</f>
        <v>0</v>
      </c>
      <c r="Q23" s="22" t="s">
        <v>41</v>
      </c>
    </row>
    <row r="24" spans="2:17" ht="165" x14ac:dyDescent="0.2">
      <c r="B24" s="24" t="s">
        <v>58</v>
      </c>
      <c r="C24" s="23">
        <v>2024056590021</v>
      </c>
      <c r="D24" s="19" t="s">
        <v>64</v>
      </c>
      <c r="E24" s="20" t="s">
        <v>26</v>
      </c>
      <c r="F24" s="9" t="s">
        <v>184</v>
      </c>
      <c r="G24" s="8" t="s">
        <v>65</v>
      </c>
      <c r="H24" s="20" t="s">
        <v>66</v>
      </c>
      <c r="I24" s="21">
        <v>1000000000</v>
      </c>
      <c r="J24" s="11">
        <v>45645</v>
      </c>
      <c r="K24" s="11">
        <v>45749</v>
      </c>
      <c r="L24" s="12" t="s">
        <v>29</v>
      </c>
      <c r="M24" s="12" t="s">
        <v>30</v>
      </c>
      <c r="N24" s="12" t="s">
        <v>67</v>
      </c>
      <c r="O24" s="21">
        <v>1000000000</v>
      </c>
      <c r="P24" s="14">
        <f t="shared" si="1"/>
        <v>0</v>
      </c>
      <c r="Q24" s="22" t="s">
        <v>41</v>
      </c>
    </row>
    <row r="25" spans="2:17" ht="150" x14ac:dyDescent="0.2">
      <c r="B25" s="24" t="s">
        <v>68</v>
      </c>
      <c r="C25" s="23">
        <v>2024056590004</v>
      </c>
      <c r="D25" s="19" t="s">
        <v>69</v>
      </c>
      <c r="E25" s="20" t="s">
        <v>26</v>
      </c>
      <c r="F25" s="9" t="s">
        <v>184</v>
      </c>
      <c r="G25" s="8" t="s">
        <v>240</v>
      </c>
      <c r="H25" s="20" t="s">
        <v>70</v>
      </c>
      <c r="I25" s="21">
        <v>525000000</v>
      </c>
      <c r="J25" s="11">
        <v>45649</v>
      </c>
      <c r="K25" s="11">
        <v>45758</v>
      </c>
      <c r="L25" s="12" t="s">
        <v>29</v>
      </c>
      <c r="M25" s="12" t="s">
        <v>30</v>
      </c>
      <c r="N25" s="12" t="s">
        <v>31</v>
      </c>
      <c r="O25" s="21">
        <v>525000000</v>
      </c>
      <c r="P25" s="14">
        <f t="shared" si="1"/>
        <v>0</v>
      </c>
      <c r="Q25" s="22" t="s">
        <v>41</v>
      </c>
    </row>
    <row r="26" spans="2:17" ht="120" x14ac:dyDescent="0.2">
      <c r="B26" s="8" t="s">
        <v>71</v>
      </c>
      <c r="C26" s="9" t="s">
        <v>72</v>
      </c>
      <c r="D26" s="9" t="s">
        <v>73</v>
      </c>
      <c r="E26" s="9" t="s">
        <v>26</v>
      </c>
      <c r="F26" s="9" t="s">
        <v>184</v>
      </c>
      <c r="G26" s="8" t="s">
        <v>74</v>
      </c>
      <c r="H26" s="9" t="s">
        <v>75</v>
      </c>
      <c r="I26" s="10">
        <v>686958186</v>
      </c>
      <c r="J26" s="11">
        <v>45652</v>
      </c>
      <c r="K26" s="11">
        <v>45897</v>
      </c>
      <c r="L26" s="12" t="s">
        <v>29</v>
      </c>
      <c r="M26" s="12" t="s">
        <v>30</v>
      </c>
      <c r="N26" s="12" t="s">
        <v>76</v>
      </c>
      <c r="O26" s="32">
        <v>645243825</v>
      </c>
      <c r="P26" s="14">
        <f>-O26+I26</f>
        <v>41714361</v>
      </c>
      <c r="Q26" s="22" t="s">
        <v>35</v>
      </c>
    </row>
    <row r="27" spans="2:17" ht="165" x14ac:dyDescent="0.2">
      <c r="B27" s="24" t="s">
        <v>71</v>
      </c>
      <c r="C27" s="23">
        <v>2024056590009</v>
      </c>
      <c r="D27" s="19" t="s">
        <v>73</v>
      </c>
      <c r="E27" s="20" t="s">
        <v>26</v>
      </c>
      <c r="F27" s="9" t="s">
        <v>184</v>
      </c>
      <c r="G27" s="8" t="s">
        <v>27</v>
      </c>
      <c r="H27" s="9" t="s">
        <v>80</v>
      </c>
      <c r="I27" s="21">
        <v>41653592.880000003</v>
      </c>
      <c r="J27" s="11">
        <v>45652</v>
      </c>
      <c r="K27" s="11">
        <v>45897</v>
      </c>
      <c r="L27" s="12" t="s">
        <v>33</v>
      </c>
      <c r="M27" s="12" t="s">
        <v>30</v>
      </c>
      <c r="N27" s="12" t="s">
        <v>81</v>
      </c>
      <c r="O27" s="21">
        <v>41653592.880000003</v>
      </c>
      <c r="P27" s="14">
        <f t="shared" si="1"/>
        <v>0</v>
      </c>
      <c r="Q27" s="22" t="s">
        <v>41</v>
      </c>
    </row>
    <row r="28" spans="2:17" ht="180" x14ac:dyDescent="0.2">
      <c r="B28" s="24" t="s">
        <v>58</v>
      </c>
      <c r="C28" s="7" t="s">
        <v>59</v>
      </c>
      <c r="D28" s="19" t="s">
        <v>82</v>
      </c>
      <c r="E28" s="9" t="s">
        <v>26</v>
      </c>
      <c r="F28" s="9" t="s">
        <v>184</v>
      </c>
      <c r="G28" s="8" t="s">
        <v>83</v>
      </c>
      <c r="H28" s="20" t="s">
        <v>84</v>
      </c>
      <c r="I28" s="21">
        <v>200000000</v>
      </c>
      <c r="J28" s="11">
        <v>45656</v>
      </c>
      <c r="K28" s="11">
        <v>45736</v>
      </c>
      <c r="L28" s="12" t="s">
        <v>29</v>
      </c>
      <c r="M28" s="12" t="s">
        <v>30</v>
      </c>
      <c r="N28" s="12" t="s">
        <v>85</v>
      </c>
      <c r="O28" s="21">
        <v>200000000</v>
      </c>
      <c r="P28" s="14">
        <f t="shared" si="1"/>
        <v>0</v>
      </c>
      <c r="Q28" s="22" t="s">
        <v>41</v>
      </c>
    </row>
    <row r="29" spans="2:17" ht="105" x14ac:dyDescent="0.2">
      <c r="B29" s="8" t="s">
        <v>57</v>
      </c>
      <c r="C29" s="9" t="s">
        <v>48</v>
      </c>
      <c r="D29" s="9" t="s">
        <v>86</v>
      </c>
      <c r="E29" s="9" t="s">
        <v>26</v>
      </c>
      <c r="F29" s="9" t="s">
        <v>184</v>
      </c>
      <c r="G29" s="8" t="s">
        <v>87</v>
      </c>
      <c r="H29" s="9" t="s">
        <v>88</v>
      </c>
      <c r="I29" s="10">
        <v>870776464</v>
      </c>
      <c r="J29" s="11">
        <v>45770</v>
      </c>
      <c r="K29" s="11">
        <v>45891</v>
      </c>
      <c r="L29" s="12" t="s">
        <v>29</v>
      </c>
      <c r="M29" s="12" t="s">
        <v>30</v>
      </c>
      <c r="N29" s="12" t="s">
        <v>89</v>
      </c>
      <c r="O29" s="13">
        <v>870776464</v>
      </c>
      <c r="P29" s="14">
        <f t="shared" si="1"/>
        <v>0</v>
      </c>
      <c r="Q29" s="22" t="s">
        <v>35</v>
      </c>
    </row>
    <row r="30" spans="2:17" ht="195" x14ac:dyDescent="0.2">
      <c r="B30" s="8" t="s">
        <v>90</v>
      </c>
      <c r="C30" s="9" t="s">
        <v>91</v>
      </c>
      <c r="D30" s="9" t="s">
        <v>92</v>
      </c>
      <c r="E30" s="9" t="s">
        <v>26</v>
      </c>
      <c r="F30" s="9" t="s">
        <v>184</v>
      </c>
      <c r="G30" s="8" t="s">
        <v>93</v>
      </c>
      <c r="H30" s="9" t="s">
        <v>95</v>
      </c>
      <c r="I30" s="10">
        <v>238711247</v>
      </c>
      <c r="J30" s="11">
        <v>45758</v>
      </c>
      <c r="K30" s="11">
        <v>45890</v>
      </c>
      <c r="L30" s="12" t="s">
        <v>96</v>
      </c>
      <c r="M30" s="12" t="s">
        <v>30</v>
      </c>
      <c r="N30" s="12" t="s">
        <v>97</v>
      </c>
      <c r="O30" s="29">
        <v>238711247</v>
      </c>
      <c r="P30" s="14">
        <f t="shared" si="1"/>
        <v>0</v>
      </c>
      <c r="Q30" s="22" t="s">
        <v>41</v>
      </c>
    </row>
    <row r="31" spans="2:17" ht="270" x14ac:dyDescent="0.2">
      <c r="B31" s="8" t="s">
        <v>90</v>
      </c>
      <c r="C31" s="9" t="s">
        <v>91</v>
      </c>
      <c r="D31" s="9" t="s">
        <v>90</v>
      </c>
      <c r="E31" s="9" t="s">
        <v>98</v>
      </c>
      <c r="F31" s="9" t="s">
        <v>184</v>
      </c>
      <c r="G31" s="8" t="s">
        <v>99</v>
      </c>
      <c r="H31" s="9" t="s">
        <v>100</v>
      </c>
      <c r="I31" s="10">
        <v>300000000</v>
      </c>
      <c r="J31" s="11">
        <v>45764</v>
      </c>
      <c r="K31" s="11">
        <v>45840</v>
      </c>
      <c r="L31" s="12" t="s">
        <v>96</v>
      </c>
      <c r="M31" s="12" t="s">
        <v>30</v>
      </c>
      <c r="N31" s="12" t="s">
        <v>101</v>
      </c>
      <c r="O31" s="13">
        <v>150000000</v>
      </c>
      <c r="P31" s="14">
        <f t="shared" si="1"/>
        <v>150000000</v>
      </c>
      <c r="Q31" s="22" t="s">
        <v>35</v>
      </c>
    </row>
    <row r="32" spans="2:17" ht="105" x14ac:dyDescent="0.2">
      <c r="B32" s="8" t="s">
        <v>68</v>
      </c>
      <c r="C32" s="9" t="s">
        <v>102</v>
      </c>
      <c r="D32" s="9" t="s">
        <v>103</v>
      </c>
      <c r="E32" s="9" t="s">
        <v>26</v>
      </c>
      <c r="F32" s="9" t="s">
        <v>184</v>
      </c>
      <c r="G32" s="8" t="s">
        <v>104</v>
      </c>
      <c r="H32" s="9" t="s">
        <v>105</v>
      </c>
      <c r="I32" s="10">
        <v>186067789</v>
      </c>
      <c r="J32" s="11">
        <v>45833</v>
      </c>
      <c r="K32" s="11">
        <v>45898</v>
      </c>
      <c r="L32" s="12" t="s">
        <v>29</v>
      </c>
      <c r="M32" s="12" t="s">
        <v>30</v>
      </c>
      <c r="N32" s="12" t="s">
        <v>106</v>
      </c>
      <c r="O32" s="29">
        <v>186067789</v>
      </c>
      <c r="P32" s="14">
        <f t="shared" si="1"/>
        <v>0</v>
      </c>
      <c r="Q32" s="22" t="s">
        <v>41</v>
      </c>
    </row>
    <row r="33" spans="2:17" ht="105" x14ac:dyDescent="0.2">
      <c r="B33" s="8" t="s">
        <v>90</v>
      </c>
      <c r="C33" s="9" t="s">
        <v>91</v>
      </c>
      <c r="D33" s="9" t="s">
        <v>107</v>
      </c>
      <c r="E33" s="9" t="s">
        <v>26</v>
      </c>
      <c r="F33" s="9" t="s">
        <v>184</v>
      </c>
      <c r="G33" s="8" t="s">
        <v>108</v>
      </c>
      <c r="H33" s="9" t="s">
        <v>109</v>
      </c>
      <c r="I33" s="10">
        <v>194898500</v>
      </c>
      <c r="J33" s="11">
        <v>45841</v>
      </c>
      <c r="K33" s="11">
        <v>45933</v>
      </c>
      <c r="L33" s="12" t="s">
        <v>29</v>
      </c>
      <c r="M33" s="12" t="s">
        <v>30</v>
      </c>
      <c r="N33" s="12" t="s">
        <v>106</v>
      </c>
      <c r="O33" s="29">
        <v>194898500</v>
      </c>
      <c r="P33" s="14">
        <f t="shared" si="1"/>
        <v>0</v>
      </c>
      <c r="Q33" s="22" t="s">
        <v>41</v>
      </c>
    </row>
    <row r="34" spans="2:17" ht="135" x14ac:dyDescent="0.2">
      <c r="B34" s="8" t="s">
        <v>23</v>
      </c>
      <c r="C34" s="9" t="s">
        <v>110</v>
      </c>
      <c r="D34" s="9" t="s">
        <v>111</v>
      </c>
      <c r="E34" s="9" t="s">
        <v>26</v>
      </c>
      <c r="F34" s="9" t="s">
        <v>184</v>
      </c>
      <c r="G34" s="8" t="s">
        <v>112</v>
      </c>
      <c r="H34" s="9" t="s">
        <v>113</v>
      </c>
      <c r="I34" s="10">
        <v>1295850719</v>
      </c>
      <c r="J34" s="11">
        <v>45845</v>
      </c>
      <c r="K34" s="11">
        <v>45968</v>
      </c>
      <c r="L34" s="12" t="s">
        <v>29</v>
      </c>
      <c r="M34" s="12" t="s">
        <v>30</v>
      </c>
      <c r="N34" s="12" t="s">
        <v>114</v>
      </c>
      <c r="O34" s="29">
        <v>1295850719</v>
      </c>
      <c r="P34" s="14">
        <f t="shared" si="1"/>
        <v>0</v>
      </c>
      <c r="Q34" s="22" t="s">
        <v>41</v>
      </c>
    </row>
    <row r="35" spans="2:17" ht="180" x14ac:dyDescent="0.2">
      <c r="B35" s="8" t="s">
        <v>58</v>
      </c>
      <c r="C35" s="9" t="s">
        <v>115</v>
      </c>
      <c r="D35" s="9" t="s">
        <v>116</v>
      </c>
      <c r="E35" s="9" t="s">
        <v>26</v>
      </c>
      <c r="F35" s="9" t="s">
        <v>184</v>
      </c>
      <c r="G35" s="8" t="s">
        <v>117</v>
      </c>
      <c r="H35" s="9" t="s">
        <v>118</v>
      </c>
      <c r="I35" s="10">
        <v>500000000</v>
      </c>
      <c r="J35" s="11">
        <v>45849</v>
      </c>
      <c r="K35" s="11">
        <v>45941</v>
      </c>
      <c r="L35" s="12" t="s">
        <v>119</v>
      </c>
      <c r="M35" s="12" t="s">
        <v>30</v>
      </c>
      <c r="N35" s="12" t="s">
        <v>120</v>
      </c>
      <c r="O35" s="29">
        <v>474603228.45999998</v>
      </c>
      <c r="P35" s="14">
        <f>+I35-O35</f>
        <v>25396771.540000021</v>
      </c>
      <c r="Q35" s="22" t="s">
        <v>41</v>
      </c>
    </row>
    <row r="36" spans="2:17" ht="180" x14ac:dyDescent="0.2">
      <c r="B36" s="8" t="s">
        <v>23</v>
      </c>
      <c r="C36" s="9" t="s">
        <v>110</v>
      </c>
      <c r="D36" s="9" t="s">
        <v>111</v>
      </c>
      <c r="E36" s="9" t="s">
        <v>26</v>
      </c>
      <c r="F36" s="9" t="s">
        <v>184</v>
      </c>
      <c r="G36" s="8" t="s">
        <v>121</v>
      </c>
      <c r="H36" s="9" t="s">
        <v>122</v>
      </c>
      <c r="I36" s="10">
        <v>90709550</v>
      </c>
      <c r="J36" s="11">
        <v>45845</v>
      </c>
      <c r="K36" s="11">
        <v>45968</v>
      </c>
      <c r="L36" s="12" t="s">
        <v>33</v>
      </c>
      <c r="M36" s="12" t="s">
        <v>30</v>
      </c>
      <c r="N36" s="12" t="s">
        <v>123</v>
      </c>
      <c r="O36" s="29">
        <v>90709550</v>
      </c>
      <c r="P36" s="14">
        <f t="shared" si="1"/>
        <v>0</v>
      </c>
      <c r="Q36" s="22" t="s">
        <v>41</v>
      </c>
    </row>
    <row r="37" spans="2:17" ht="180" x14ac:dyDescent="0.2">
      <c r="B37" s="8" t="s">
        <v>58</v>
      </c>
      <c r="C37" s="9" t="s">
        <v>115</v>
      </c>
      <c r="D37" s="9" t="s">
        <v>124</v>
      </c>
      <c r="E37" s="9" t="s">
        <v>26</v>
      </c>
      <c r="F37" s="9" t="s">
        <v>184</v>
      </c>
      <c r="G37" s="8" t="s">
        <v>125</v>
      </c>
      <c r="H37" s="9" t="s">
        <v>126</v>
      </c>
      <c r="I37" s="10">
        <v>999906844</v>
      </c>
      <c r="J37" s="11">
        <v>45856</v>
      </c>
      <c r="K37" s="11">
        <v>46135</v>
      </c>
      <c r="L37" s="12" t="s">
        <v>29</v>
      </c>
      <c r="M37" s="12" t="s">
        <v>30</v>
      </c>
      <c r="N37" s="12" t="s">
        <v>114</v>
      </c>
      <c r="O37" s="29">
        <v>499953422</v>
      </c>
      <c r="P37" s="14">
        <f t="shared" si="1"/>
        <v>499953422</v>
      </c>
      <c r="Q37" s="22" t="s">
        <v>127</v>
      </c>
    </row>
    <row r="38" spans="2:17" ht="240" x14ac:dyDescent="0.2">
      <c r="B38" s="8" t="s">
        <v>58</v>
      </c>
      <c r="C38" s="9" t="s">
        <v>115</v>
      </c>
      <c r="D38" s="9" t="s">
        <v>124</v>
      </c>
      <c r="E38" s="9" t="s">
        <v>26</v>
      </c>
      <c r="F38" s="9" t="s">
        <v>184</v>
      </c>
      <c r="G38" s="8" t="s">
        <v>128</v>
      </c>
      <c r="H38" s="9" t="s">
        <v>129</v>
      </c>
      <c r="I38" s="10">
        <v>70000000</v>
      </c>
      <c r="J38" s="11">
        <v>45856</v>
      </c>
      <c r="K38" s="11">
        <v>46135</v>
      </c>
      <c r="L38" s="12" t="s">
        <v>33</v>
      </c>
      <c r="M38" s="12" t="s">
        <v>30</v>
      </c>
      <c r="N38" s="12" t="s">
        <v>130</v>
      </c>
      <c r="O38" s="29">
        <v>35000000</v>
      </c>
      <c r="P38" s="14">
        <f t="shared" si="1"/>
        <v>35000000</v>
      </c>
      <c r="Q38" s="22" t="s">
        <v>127</v>
      </c>
    </row>
    <row r="39" spans="2:17" ht="150" x14ac:dyDescent="0.2">
      <c r="B39" s="8" t="s">
        <v>131</v>
      </c>
      <c r="C39" s="9" t="s">
        <v>132</v>
      </c>
      <c r="D39" s="9" t="s">
        <v>133</v>
      </c>
      <c r="E39" s="9" t="s">
        <v>26</v>
      </c>
      <c r="F39" s="9" t="s">
        <v>184</v>
      </c>
      <c r="G39" s="8" t="s">
        <v>134</v>
      </c>
      <c r="H39" s="9" t="s">
        <v>135</v>
      </c>
      <c r="I39" s="10">
        <v>599885425</v>
      </c>
      <c r="J39" s="11">
        <v>45896</v>
      </c>
      <c r="K39" s="11">
        <v>45988</v>
      </c>
      <c r="L39" s="12" t="s">
        <v>29</v>
      </c>
      <c r="M39" s="12" t="s">
        <v>30</v>
      </c>
      <c r="N39" s="12" t="s">
        <v>114</v>
      </c>
      <c r="O39" s="29">
        <v>599885425</v>
      </c>
      <c r="P39" s="14">
        <f t="shared" si="1"/>
        <v>0</v>
      </c>
      <c r="Q39" s="22" t="s">
        <v>41</v>
      </c>
    </row>
    <row r="40" spans="2:17" ht="210" x14ac:dyDescent="0.2">
      <c r="B40" s="8" t="s">
        <v>131</v>
      </c>
      <c r="C40" s="9" t="s">
        <v>132</v>
      </c>
      <c r="D40" s="9" t="s">
        <v>136</v>
      </c>
      <c r="E40" s="9" t="s">
        <v>26</v>
      </c>
      <c r="F40" s="9" t="s">
        <v>184</v>
      </c>
      <c r="G40" s="8" t="s">
        <v>138</v>
      </c>
      <c r="H40" s="9" t="s">
        <v>137</v>
      </c>
      <c r="I40" s="10">
        <v>386055353</v>
      </c>
      <c r="J40" s="11">
        <v>45896</v>
      </c>
      <c r="K40" s="11">
        <v>45966</v>
      </c>
      <c r="L40" s="12" t="s">
        <v>29</v>
      </c>
      <c r="M40" s="12" t="s">
        <v>30</v>
      </c>
      <c r="N40" s="12" t="s">
        <v>85</v>
      </c>
      <c r="O40" s="29">
        <v>386055353</v>
      </c>
      <c r="P40" s="14">
        <f t="shared" si="1"/>
        <v>0</v>
      </c>
      <c r="Q40" s="22" t="s">
        <v>41</v>
      </c>
    </row>
    <row r="41" spans="2:17" ht="150" x14ac:dyDescent="0.2">
      <c r="B41" s="8" t="s">
        <v>139</v>
      </c>
      <c r="C41" s="9" t="s">
        <v>102</v>
      </c>
      <c r="D41" s="9" t="s">
        <v>140</v>
      </c>
      <c r="E41" s="9" t="s">
        <v>26</v>
      </c>
      <c r="F41" s="30" t="s">
        <v>184</v>
      </c>
      <c r="G41" s="8" t="s">
        <v>141</v>
      </c>
      <c r="H41" s="9" t="s">
        <v>142</v>
      </c>
      <c r="I41" s="10">
        <v>79361060</v>
      </c>
      <c r="J41" s="11">
        <v>45891</v>
      </c>
      <c r="K41" s="11">
        <v>45910</v>
      </c>
      <c r="L41" s="12" t="s">
        <v>29</v>
      </c>
      <c r="M41" s="12" t="s">
        <v>30</v>
      </c>
      <c r="N41" s="12" t="s">
        <v>85</v>
      </c>
      <c r="O41" s="29">
        <v>79361060</v>
      </c>
      <c r="P41" s="14">
        <f t="shared" si="1"/>
        <v>0</v>
      </c>
      <c r="Q41" s="22" t="s">
        <v>41</v>
      </c>
    </row>
    <row r="42" spans="2:17" ht="135" x14ac:dyDescent="0.2">
      <c r="B42" s="8" t="s">
        <v>90</v>
      </c>
      <c r="C42" s="9" t="s">
        <v>143</v>
      </c>
      <c r="D42" s="9" t="s">
        <v>144</v>
      </c>
      <c r="E42" s="9" t="s">
        <v>26</v>
      </c>
      <c r="F42" s="9" t="s">
        <v>184</v>
      </c>
      <c r="G42" s="8" t="s">
        <v>145</v>
      </c>
      <c r="H42" s="9" t="s">
        <v>146</v>
      </c>
      <c r="I42" s="10">
        <v>500000000</v>
      </c>
      <c r="J42" s="11">
        <v>45895</v>
      </c>
      <c r="K42" s="11">
        <v>45943</v>
      </c>
      <c r="L42" s="12" t="s">
        <v>147</v>
      </c>
      <c r="M42" s="12" t="s">
        <v>30</v>
      </c>
      <c r="N42" s="12" t="s">
        <v>148</v>
      </c>
      <c r="O42" s="29">
        <v>500000000</v>
      </c>
      <c r="P42" s="14">
        <f t="shared" si="1"/>
        <v>0</v>
      </c>
      <c r="Q42" s="22" t="s">
        <v>41</v>
      </c>
    </row>
    <row r="43" spans="2:17" ht="105" x14ac:dyDescent="0.2">
      <c r="B43" s="8" t="s">
        <v>23</v>
      </c>
      <c r="C43" s="9" t="s">
        <v>110</v>
      </c>
      <c r="D43" s="9" t="s">
        <v>149</v>
      </c>
      <c r="E43" s="9" t="s">
        <v>26</v>
      </c>
      <c r="F43" s="9" t="s">
        <v>184</v>
      </c>
      <c r="G43" s="8" t="s">
        <v>151</v>
      </c>
      <c r="H43" s="9" t="s">
        <v>150</v>
      </c>
      <c r="I43" s="10">
        <v>249999859.19999999</v>
      </c>
      <c r="J43" s="11">
        <v>45905</v>
      </c>
      <c r="K43" s="11">
        <v>45919</v>
      </c>
      <c r="L43" s="12" t="s">
        <v>152</v>
      </c>
      <c r="M43" s="12" t="s">
        <v>30</v>
      </c>
      <c r="N43" s="12" t="s">
        <v>148</v>
      </c>
      <c r="O43" s="29">
        <v>249999859.19999999</v>
      </c>
      <c r="P43" s="14">
        <f t="shared" si="1"/>
        <v>0</v>
      </c>
      <c r="Q43" s="22" t="s">
        <v>41</v>
      </c>
    </row>
    <row r="44" spans="2:17" ht="120" x14ac:dyDescent="0.2">
      <c r="B44" s="8" t="s">
        <v>139</v>
      </c>
      <c r="C44" s="9" t="s">
        <v>102</v>
      </c>
      <c r="D44" s="9" t="s">
        <v>153</v>
      </c>
      <c r="E44" s="9" t="s">
        <v>26</v>
      </c>
      <c r="F44" s="9" t="s">
        <v>184</v>
      </c>
      <c r="G44" s="8" t="s">
        <v>154</v>
      </c>
      <c r="H44" s="9" t="s">
        <v>155</v>
      </c>
      <c r="I44" s="10">
        <v>2213811900</v>
      </c>
      <c r="J44" s="11">
        <v>45925</v>
      </c>
      <c r="K44" s="11">
        <v>46127</v>
      </c>
      <c r="L44" s="12" t="s">
        <v>29</v>
      </c>
      <c r="M44" s="12" t="s">
        <v>30</v>
      </c>
      <c r="N44" s="12" t="s">
        <v>156</v>
      </c>
      <c r="O44" s="29">
        <v>332071785</v>
      </c>
      <c r="P44" s="14">
        <f t="shared" si="1"/>
        <v>1881740115</v>
      </c>
      <c r="Q44" s="22" t="s">
        <v>157</v>
      </c>
    </row>
    <row r="45" spans="2:17" ht="255" x14ac:dyDescent="0.2">
      <c r="B45" s="8" t="s">
        <v>139</v>
      </c>
      <c r="C45" s="9" t="s">
        <v>102</v>
      </c>
      <c r="D45" s="9" t="s">
        <v>153</v>
      </c>
      <c r="E45" s="9" t="s">
        <v>26</v>
      </c>
      <c r="F45" s="9" t="s">
        <v>184</v>
      </c>
      <c r="G45" s="8" t="s">
        <v>158</v>
      </c>
      <c r="H45" s="9" t="s">
        <v>159</v>
      </c>
      <c r="I45" s="10">
        <v>248590342</v>
      </c>
      <c r="J45" s="11">
        <v>45925</v>
      </c>
      <c r="K45" s="11">
        <v>46127</v>
      </c>
      <c r="L45" s="12" t="s">
        <v>33</v>
      </c>
      <c r="M45" s="12" t="s">
        <v>30</v>
      </c>
      <c r="N45" s="12" t="s">
        <v>160</v>
      </c>
      <c r="O45" s="29">
        <v>0</v>
      </c>
      <c r="P45" s="14">
        <f t="shared" si="1"/>
        <v>248590342</v>
      </c>
      <c r="Q45" s="22" t="s">
        <v>157</v>
      </c>
    </row>
    <row r="46" spans="2:17" ht="210" x14ac:dyDescent="0.2">
      <c r="B46" s="8" t="s">
        <v>23</v>
      </c>
      <c r="C46" s="9" t="s">
        <v>110</v>
      </c>
      <c r="D46" s="9" t="s">
        <v>161</v>
      </c>
      <c r="E46" s="9" t="s">
        <v>26</v>
      </c>
      <c r="F46" s="9" t="s">
        <v>184</v>
      </c>
      <c r="G46" s="8" t="s">
        <v>162</v>
      </c>
      <c r="H46" s="9" t="s">
        <v>163</v>
      </c>
      <c r="I46" s="10">
        <v>35617330</v>
      </c>
      <c r="J46" s="11">
        <v>45931</v>
      </c>
      <c r="K46" s="11">
        <v>45960</v>
      </c>
      <c r="L46" s="12" t="s">
        <v>29</v>
      </c>
      <c r="M46" s="12" t="s">
        <v>30</v>
      </c>
      <c r="N46" s="12" t="s">
        <v>164</v>
      </c>
      <c r="O46" s="29">
        <v>35617330</v>
      </c>
      <c r="P46" s="14">
        <f t="shared" si="1"/>
        <v>0</v>
      </c>
      <c r="Q46" s="22" t="s">
        <v>41</v>
      </c>
    </row>
    <row r="47" spans="2:17" ht="195" x14ac:dyDescent="0.2">
      <c r="B47" s="8" t="s">
        <v>165</v>
      </c>
      <c r="C47" s="9" t="s">
        <v>115</v>
      </c>
      <c r="D47" s="9" t="s">
        <v>166</v>
      </c>
      <c r="E47" s="9" t="s">
        <v>26</v>
      </c>
      <c r="F47" s="9" t="s">
        <v>184</v>
      </c>
      <c r="G47" s="8" t="s">
        <v>167</v>
      </c>
      <c r="H47" s="9" t="s">
        <v>168</v>
      </c>
      <c r="I47" s="10">
        <v>900601435</v>
      </c>
      <c r="J47" s="11">
        <v>45940</v>
      </c>
      <c r="K47" s="11">
        <v>46081</v>
      </c>
      <c r="L47" s="12" t="s">
        <v>29</v>
      </c>
      <c r="M47" s="12" t="s">
        <v>30</v>
      </c>
      <c r="N47" s="12" t="s">
        <v>169</v>
      </c>
      <c r="O47" s="29">
        <f>450300717.5+166565702.5+125616027</f>
        <v>742482447</v>
      </c>
      <c r="P47" s="14">
        <f t="shared" si="1"/>
        <v>158118988</v>
      </c>
      <c r="Q47" s="22" t="s">
        <v>157</v>
      </c>
    </row>
    <row r="48" spans="2:17" ht="210" x14ac:dyDescent="0.2">
      <c r="B48" s="8" t="s">
        <v>173</v>
      </c>
      <c r="C48" s="9" t="s">
        <v>115</v>
      </c>
      <c r="D48" s="9" t="s">
        <v>170</v>
      </c>
      <c r="E48" s="9" t="s">
        <v>26</v>
      </c>
      <c r="F48" s="9" t="s">
        <v>184</v>
      </c>
      <c r="G48" s="8" t="s">
        <v>171</v>
      </c>
      <c r="H48" s="9" t="s">
        <v>172</v>
      </c>
      <c r="I48" s="10">
        <v>274264060</v>
      </c>
      <c r="J48" s="11">
        <v>45946</v>
      </c>
      <c r="K48" s="11">
        <v>45977</v>
      </c>
      <c r="L48" s="12" t="s">
        <v>96</v>
      </c>
      <c r="M48" s="12" t="s">
        <v>30</v>
      </c>
      <c r="N48" s="12" t="s">
        <v>169</v>
      </c>
      <c r="O48" s="29">
        <v>274264060</v>
      </c>
      <c r="P48" s="14">
        <f t="shared" si="1"/>
        <v>0</v>
      </c>
      <c r="Q48" s="22" t="s">
        <v>41</v>
      </c>
    </row>
    <row r="49" spans="2:17" ht="165" x14ac:dyDescent="0.2">
      <c r="B49" s="8" t="s">
        <v>174</v>
      </c>
      <c r="C49" s="9" t="s">
        <v>115</v>
      </c>
      <c r="D49" s="9" t="s">
        <v>175</v>
      </c>
      <c r="E49" s="9" t="s">
        <v>26</v>
      </c>
      <c r="F49" s="9" t="s">
        <v>184</v>
      </c>
      <c r="G49" s="8" t="s">
        <v>176</v>
      </c>
      <c r="H49" s="9" t="s">
        <v>177</v>
      </c>
      <c r="I49" s="10">
        <v>63042100</v>
      </c>
      <c r="J49" s="11">
        <v>45946</v>
      </c>
      <c r="K49" s="11">
        <v>46081</v>
      </c>
      <c r="L49" s="12" t="s">
        <v>33</v>
      </c>
      <c r="M49" s="12" t="s">
        <v>30</v>
      </c>
      <c r="N49" s="12" t="s">
        <v>178</v>
      </c>
      <c r="O49" s="29">
        <f>+I49*0.5</f>
        <v>31521050</v>
      </c>
      <c r="P49" s="14">
        <f t="shared" si="1"/>
        <v>31521050</v>
      </c>
      <c r="Q49" s="22" t="s">
        <v>157</v>
      </c>
    </row>
    <row r="50" spans="2:17" ht="150" x14ac:dyDescent="0.2">
      <c r="B50" s="8" t="s">
        <v>179</v>
      </c>
      <c r="C50" s="9" t="s">
        <v>180</v>
      </c>
      <c r="D50" s="9" t="s">
        <v>181</v>
      </c>
      <c r="E50" s="9" t="s">
        <v>26</v>
      </c>
      <c r="F50" s="9" t="s">
        <v>184</v>
      </c>
      <c r="G50" s="8" t="s">
        <v>182</v>
      </c>
      <c r="H50" s="9" t="s">
        <v>183</v>
      </c>
      <c r="I50" s="10">
        <v>370327340.38999999</v>
      </c>
      <c r="J50" s="11">
        <v>45947</v>
      </c>
      <c r="K50" s="11">
        <v>46038</v>
      </c>
      <c r="L50" s="12" t="s">
        <v>29</v>
      </c>
      <c r="M50" s="12" t="s">
        <v>30</v>
      </c>
      <c r="N50" s="12" t="s">
        <v>85</v>
      </c>
      <c r="O50" s="29">
        <f>185163670.195+(333251170.88-185163670.2)</f>
        <v>333251170.875</v>
      </c>
      <c r="P50" s="14">
        <f t="shared" si="1"/>
        <v>37076169.514999986</v>
      </c>
      <c r="Q50" s="22" t="s">
        <v>157</v>
      </c>
    </row>
    <row r="51" spans="2:17" ht="120" x14ac:dyDescent="0.2">
      <c r="B51" s="8" t="s">
        <v>187</v>
      </c>
      <c r="C51" s="9" t="s">
        <v>185</v>
      </c>
      <c r="D51" s="9" t="s">
        <v>188</v>
      </c>
      <c r="E51" s="9" t="s">
        <v>186</v>
      </c>
      <c r="F51" s="9" t="s">
        <v>184</v>
      </c>
      <c r="G51" s="8" t="s">
        <v>189</v>
      </c>
      <c r="H51" s="9" t="s">
        <v>190</v>
      </c>
      <c r="I51" s="10">
        <v>2875469197</v>
      </c>
      <c r="J51" s="11">
        <v>45995</v>
      </c>
      <c r="K51" s="11">
        <v>46116</v>
      </c>
      <c r="L51" s="12" t="s">
        <v>29</v>
      </c>
      <c r="M51" s="12" t="s">
        <v>30</v>
      </c>
      <c r="N51" s="12" t="s">
        <v>191</v>
      </c>
      <c r="O51" s="29">
        <v>1250829100</v>
      </c>
      <c r="P51" s="14">
        <f t="shared" si="1"/>
        <v>1624640097</v>
      </c>
      <c r="Q51" s="22" t="s">
        <v>157</v>
      </c>
    </row>
    <row r="52" spans="2:17" ht="150" x14ac:dyDescent="0.2">
      <c r="B52" s="8" t="s">
        <v>187</v>
      </c>
      <c r="C52" s="9" t="s">
        <v>185</v>
      </c>
      <c r="D52" s="9" t="s">
        <v>188</v>
      </c>
      <c r="E52" s="9" t="s">
        <v>186</v>
      </c>
      <c r="F52" s="9" t="s">
        <v>184</v>
      </c>
      <c r="G52" s="8" t="s">
        <v>192</v>
      </c>
      <c r="H52" s="9" t="s">
        <v>193</v>
      </c>
      <c r="I52" s="10">
        <v>201290544</v>
      </c>
      <c r="J52" s="11">
        <v>45995</v>
      </c>
      <c r="K52" s="11">
        <v>46116</v>
      </c>
      <c r="L52" s="12" t="s">
        <v>33</v>
      </c>
      <c r="M52" s="12" t="s">
        <v>30</v>
      </c>
      <c r="N52" s="12" t="s">
        <v>123</v>
      </c>
      <c r="O52" s="29">
        <v>0</v>
      </c>
      <c r="P52" s="14">
        <f t="shared" si="1"/>
        <v>201290544</v>
      </c>
      <c r="Q52" s="22" t="s">
        <v>157</v>
      </c>
    </row>
    <row r="53" spans="2:17" ht="165" x14ac:dyDescent="0.2">
      <c r="B53" s="8" t="s">
        <v>194</v>
      </c>
      <c r="C53" s="9" t="s">
        <v>195</v>
      </c>
      <c r="D53" s="9" t="s">
        <v>196</v>
      </c>
      <c r="E53" s="9" t="s">
        <v>26</v>
      </c>
      <c r="F53" s="9" t="s">
        <v>184</v>
      </c>
      <c r="G53" s="8" t="s">
        <v>201</v>
      </c>
      <c r="H53" s="9" t="s">
        <v>197</v>
      </c>
      <c r="I53" s="10">
        <v>656494968</v>
      </c>
      <c r="J53" s="11">
        <v>45986</v>
      </c>
      <c r="K53" s="11">
        <v>46087</v>
      </c>
      <c r="L53" s="12" t="s">
        <v>29</v>
      </c>
      <c r="M53" s="12" t="s">
        <v>30</v>
      </c>
      <c r="N53" s="12" t="s">
        <v>198</v>
      </c>
      <c r="O53" s="29">
        <f>+I53*50%</f>
        <v>328247484</v>
      </c>
      <c r="P53" s="14">
        <f t="shared" si="1"/>
        <v>328247484</v>
      </c>
      <c r="Q53" s="22" t="s">
        <v>127</v>
      </c>
    </row>
    <row r="54" spans="2:17" ht="157.75" customHeight="1" x14ac:dyDescent="0.2">
      <c r="B54" s="8" t="s">
        <v>187</v>
      </c>
      <c r="C54" s="9" t="s">
        <v>115</v>
      </c>
      <c r="D54" s="9" t="s">
        <v>199</v>
      </c>
      <c r="E54" s="9" t="s">
        <v>26</v>
      </c>
      <c r="F54" s="9" t="s">
        <v>184</v>
      </c>
      <c r="G54" s="8" t="s">
        <v>200</v>
      </c>
      <c r="H54" s="9" t="s">
        <v>202</v>
      </c>
      <c r="I54" s="10">
        <v>80397097</v>
      </c>
      <c r="J54" s="11">
        <v>45986</v>
      </c>
      <c r="K54" s="11">
        <v>46037</v>
      </c>
      <c r="L54" s="12" t="s">
        <v>29</v>
      </c>
      <c r="M54" s="12" t="s">
        <v>30</v>
      </c>
      <c r="N54" s="12" t="s">
        <v>85</v>
      </c>
      <c r="O54" s="29">
        <v>76391694</v>
      </c>
      <c r="P54" s="14">
        <f t="shared" si="1"/>
        <v>4005403</v>
      </c>
      <c r="Q54" s="22" t="s">
        <v>157</v>
      </c>
    </row>
    <row r="55" spans="2:17" ht="165" x14ac:dyDescent="0.2">
      <c r="B55" s="8" t="s">
        <v>139</v>
      </c>
      <c r="C55" s="9" t="s">
        <v>102</v>
      </c>
      <c r="D55" s="9" t="s">
        <v>203</v>
      </c>
      <c r="E55" s="9" t="s">
        <v>26</v>
      </c>
      <c r="F55" s="9" t="s">
        <v>184</v>
      </c>
      <c r="G55" s="8" t="s">
        <v>204</v>
      </c>
      <c r="H55" s="9" t="s">
        <v>205</v>
      </c>
      <c r="I55" s="10">
        <v>492739993</v>
      </c>
      <c r="J55" s="11">
        <v>45987</v>
      </c>
      <c r="K55" s="11">
        <v>46048</v>
      </c>
      <c r="L55" s="12" t="s">
        <v>29</v>
      </c>
      <c r="M55" s="12" t="s">
        <v>30</v>
      </c>
      <c r="N55" s="12" t="s">
        <v>85</v>
      </c>
      <c r="O55" s="31">
        <f>ROUND(+I55*0.5,)</f>
        <v>246369997</v>
      </c>
      <c r="P55" s="14">
        <f t="shared" si="1"/>
        <v>246369996</v>
      </c>
      <c r="Q55" s="22" t="s">
        <v>157</v>
      </c>
    </row>
    <row r="56" spans="2:17" ht="135" x14ac:dyDescent="0.2">
      <c r="B56" s="8" t="s">
        <v>139</v>
      </c>
      <c r="C56" s="9" t="s">
        <v>102</v>
      </c>
      <c r="D56" s="9" t="s">
        <v>206</v>
      </c>
      <c r="E56" s="9" t="s">
        <v>26</v>
      </c>
      <c r="F56" s="9" t="s">
        <v>184</v>
      </c>
      <c r="G56" s="8" t="s">
        <v>207</v>
      </c>
      <c r="H56" s="9" t="s">
        <v>208</v>
      </c>
      <c r="I56" s="10">
        <v>269720609</v>
      </c>
      <c r="J56" s="11">
        <v>45987</v>
      </c>
      <c r="K56" s="11">
        <v>46048</v>
      </c>
      <c r="L56" s="12" t="s">
        <v>29</v>
      </c>
      <c r="M56" s="12" t="s">
        <v>30</v>
      </c>
      <c r="N56" s="12" t="s">
        <v>85</v>
      </c>
      <c r="O56" s="31">
        <v>134860304</v>
      </c>
      <c r="P56" s="14">
        <f t="shared" si="1"/>
        <v>134860305</v>
      </c>
      <c r="Q56" s="22" t="s">
        <v>157</v>
      </c>
    </row>
    <row r="57" spans="2:17" ht="210" x14ac:dyDescent="0.2">
      <c r="B57" s="8" t="s">
        <v>57</v>
      </c>
      <c r="C57" s="9" t="s">
        <v>132</v>
      </c>
      <c r="D57" s="9" t="s">
        <v>209</v>
      </c>
      <c r="E57" s="9" t="s">
        <v>26</v>
      </c>
      <c r="F57" s="9" t="s">
        <v>184</v>
      </c>
      <c r="G57" s="8" t="s">
        <v>210</v>
      </c>
      <c r="H57" s="9" t="s">
        <v>211</v>
      </c>
      <c r="I57" s="10">
        <v>36000000</v>
      </c>
      <c r="J57" s="11">
        <v>45987</v>
      </c>
      <c r="K57" s="11">
        <v>45997</v>
      </c>
      <c r="L57" s="12" t="s">
        <v>212</v>
      </c>
      <c r="M57" s="12" t="s">
        <v>30</v>
      </c>
      <c r="N57" s="12" t="s">
        <v>213</v>
      </c>
      <c r="O57" s="13">
        <v>36000000</v>
      </c>
      <c r="P57" s="14">
        <f t="shared" si="1"/>
        <v>0</v>
      </c>
      <c r="Q57" s="22" t="s">
        <v>35</v>
      </c>
    </row>
    <row r="58" spans="2:17" ht="240" x14ac:dyDescent="0.2">
      <c r="B58" s="8" t="s">
        <v>214</v>
      </c>
      <c r="C58" s="9" t="s">
        <v>215</v>
      </c>
      <c r="D58" s="9" t="s">
        <v>216</v>
      </c>
      <c r="E58" s="9" t="s">
        <v>26</v>
      </c>
      <c r="F58" s="9" t="s">
        <v>184</v>
      </c>
      <c r="G58" s="8" t="s">
        <v>217</v>
      </c>
      <c r="H58" s="9" t="s">
        <v>218</v>
      </c>
      <c r="I58" s="10">
        <v>30000000</v>
      </c>
      <c r="J58" s="11">
        <v>45996</v>
      </c>
      <c r="K58" s="11">
        <v>46037</v>
      </c>
      <c r="L58" s="12" t="s">
        <v>29</v>
      </c>
      <c r="M58" s="12" t="s">
        <v>30</v>
      </c>
      <c r="N58" s="12" t="s">
        <v>85</v>
      </c>
      <c r="O58" s="29">
        <v>15000000</v>
      </c>
      <c r="P58" s="14">
        <f t="shared" si="1"/>
        <v>15000000</v>
      </c>
      <c r="Q58" s="22" t="s">
        <v>157</v>
      </c>
    </row>
    <row r="59" spans="2:17" ht="150" x14ac:dyDescent="0.2">
      <c r="B59" s="8" t="s">
        <v>187</v>
      </c>
      <c r="C59" s="9" t="s">
        <v>115</v>
      </c>
      <c r="D59" s="9" t="s">
        <v>219</v>
      </c>
      <c r="E59" s="9" t="s">
        <v>26</v>
      </c>
      <c r="F59" s="9" t="s">
        <v>184</v>
      </c>
      <c r="G59" s="8" t="s">
        <v>220</v>
      </c>
      <c r="H59" s="9" t="s">
        <v>221</v>
      </c>
      <c r="I59" s="10">
        <v>5875168889</v>
      </c>
      <c r="J59" s="11" t="s">
        <v>222</v>
      </c>
      <c r="K59" s="11"/>
      <c r="L59" s="12" t="s">
        <v>29</v>
      </c>
      <c r="M59" s="12" t="s">
        <v>30</v>
      </c>
      <c r="N59" s="12" t="s">
        <v>223</v>
      </c>
      <c r="O59" s="29">
        <v>0</v>
      </c>
      <c r="P59" s="14">
        <f t="shared" si="1"/>
        <v>5875168889</v>
      </c>
      <c r="Q59" s="22" t="s">
        <v>127</v>
      </c>
    </row>
    <row r="60" spans="2:17" ht="195" x14ac:dyDescent="0.2">
      <c r="B60" s="8" t="s">
        <v>224</v>
      </c>
      <c r="C60" s="9" t="s">
        <v>102</v>
      </c>
      <c r="D60" s="9" t="s">
        <v>225</v>
      </c>
      <c r="E60" s="9" t="s">
        <v>26</v>
      </c>
      <c r="F60" s="9" t="s">
        <v>184</v>
      </c>
      <c r="G60" s="8" t="s">
        <v>226</v>
      </c>
      <c r="H60" s="9" t="s">
        <v>227</v>
      </c>
      <c r="I60" s="10">
        <v>79292744</v>
      </c>
      <c r="J60" s="11">
        <v>45995</v>
      </c>
      <c r="K60" s="11">
        <v>46022</v>
      </c>
      <c r="L60" s="12" t="s">
        <v>29</v>
      </c>
      <c r="M60" s="12" t="s">
        <v>30</v>
      </c>
      <c r="N60" s="12" t="s">
        <v>228</v>
      </c>
      <c r="O60" s="13">
        <v>79292744</v>
      </c>
      <c r="P60" s="14">
        <f t="shared" si="1"/>
        <v>0</v>
      </c>
      <c r="Q60" s="22" t="s">
        <v>35</v>
      </c>
    </row>
    <row r="61" spans="2:17" ht="150" x14ac:dyDescent="0.2">
      <c r="B61" s="8" t="s">
        <v>187</v>
      </c>
      <c r="C61" s="9" t="s">
        <v>115</v>
      </c>
      <c r="D61" s="9" t="s">
        <v>231</v>
      </c>
      <c r="E61" s="9" t="s">
        <v>26</v>
      </c>
      <c r="F61" s="9" t="s">
        <v>184</v>
      </c>
      <c r="G61" s="8" t="s">
        <v>230</v>
      </c>
      <c r="H61" s="9" t="s">
        <v>229</v>
      </c>
      <c r="I61" s="10">
        <v>2216675730</v>
      </c>
      <c r="J61" s="11" t="s">
        <v>222</v>
      </c>
      <c r="K61" s="11"/>
      <c r="L61" s="12" t="s">
        <v>29</v>
      </c>
      <c r="M61" s="12" t="s">
        <v>30</v>
      </c>
      <c r="N61" s="12" t="s">
        <v>31</v>
      </c>
      <c r="O61" s="29">
        <v>0</v>
      </c>
      <c r="P61" s="14">
        <f t="shared" si="1"/>
        <v>2216675730</v>
      </c>
      <c r="Q61" s="22" t="s">
        <v>127</v>
      </c>
    </row>
    <row r="62" spans="2:17" ht="165" x14ac:dyDescent="0.2">
      <c r="B62" s="8" t="s">
        <v>187</v>
      </c>
      <c r="C62" s="9" t="s">
        <v>115</v>
      </c>
      <c r="D62" s="9" t="s">
        <v>231</v>
      </c>
      <c r="E62" s="9" t="s">
        <v>26</v>
      </c>
      <c r="F62" s="9" t="s">
        <v>184</v>
      </c>
      <c r="G62" s="8" t="s">
        <v>232</v>
      </c>
      <c r="H62" s="9" t="s">
        <v>233</v>
      </c>
      <c r="I62" s="10">
        <v>263211603</v>
      </c>
      <c r="J62" s="11" t="s">
        <v>222</v>
      </c>
      <c r="K62" s="11"/>
      <c r="L62" s="12" t="s">
        <v>33</v>
      </c>
      <c r="M62" s="12" t="s">
        <v>30</v>
      </c>
      <c r="N62" s="12" t="s">
        <v>234</v>
      </c>
      <c r="O62" s="29">
        <v>0</v>
      </c>
      <c r="P62" s="14">
        <f t="shared" si="1"/>
        <v>263211603</v>
      </c>
      <c r="Q62" s="22" t="s">
        <v>127</v>
      </c>
    </row>
    <row r="63" spans="2:17" ht="135" x14ac:dyDescent="0.2">
      <c r="B63" s="8" t="s">
        <v>187</v>
      </c>
      <c r="C63" s="9" t="s">
        <v>115</v>
      </c>
      <c r="D63" s="9" t="s">
        <v>235</v>
      </c>
      <c r="E63" s="9" t="s">
        <v>26</v>
      </c>
      <c r="F63" s="9" t="s">
        <v>184</v>
      </c>
      <c r="G63" s="8" t="s">
        <v>236</v>
      </c>
      <c r="H63" s="9" t="s">
        <v>237</v>
      </c>
      <c r="I63" s="10">
        <v>3066251475</v>
      </c>
      <c r="J63" s="11" t="s">
        <v>222</v>
      </c>
      <c r="K63" s="11"/>
      <c r="L63" s="12" t="s">
        <v>29</v>
      </c>
      <c r="M63" s="12" t="s">
        <v>30</v>
      </c>
      <c r="N63" s="12" t="s">
        <v>238</v>
      </c>
      <c r="O63" s="29">
        <v>0</v>
      </c>
      <c r="P63" s="14">
        <f t="shared" si="1"/>
        <v>3066251475</v>
      </c>
      <c r="Q63" s="22" t="s">
        <v>127</v>
      </c>
    </row>
    <row r="64" spans="2:17" x14ac:dyDescent="0.2">
      <c r="B64" s="8"/>
      <c r="C64" s="9"/>
      <c r="D64" s="9"/>
      <c r="E64" s="9"/>
      <c r="F64" s="9"/>
      <c r="G64" s="8"/>
      <c r="H64" s="9"/>
      <c r="I64" s="10"/>
      <c r="J64" s="11"/>
      <c r="K64" s="11"/>
      <c r="L64" s="12"/>
      <c r="M64" s="12"/>
      <c r="N64" s="12"/>
      <c r="O64" s="29"/>
      <c r="P64" s="14">
        <f t="shared" si="1"/>
        <v>0</v>
      </c>
      <c r="Q64" s="22"/>
    </row>
    <row r="65" spans="2:17" x14ac:dyDescent="0.2">
      <c r="B65" s="8"/>
      <c r="C65" s="9"/>
      <c r="D65" s="9"/>
      <c r="E65" s="9"/>
      <c r="F65" s="9"/>
      <c r="G65" s="8"/>
      <c r="H65" s="9"/>
      <c r="I65" s="10"/>
      <c r="J65" s="11"/>
      <c r="K65" s="11"/>
      <c r="L65" s="12"/>
      <c r="M65" s="12"/>
      <c r="N65" s="12"/>
      <c r="O65" s="29"/>
      <c r="P65" s="14">
        <f t="shared" si="1"/>
        <v>0</v>
      </c>
      <c r="Q65" s="22"/>
    </row>
    <row r="66" spans="2:17" x14ac:dyDescent="0.2">
      <c r="B66" s="8"/>
      <c r="C66" s="9"/>
      <c r="D66" s="9"/>
      <c r="E66" s="9"/>
      <c r="F66" s="9"/>
      <c r="G66" s="8"/>
      <c r="H66" s="9"/>
      <c r="I66" s="10"/>
      <c r="J66" s="11"/>
      <c r="K66" s="11"/>
      <c r="L66" s="12"/>
      <c r="M66" s="12"/>
      <c r="N66" s="12"/>
      <c r="O66" s="29"/>
      <c r="P66" s="14">
        <f t="shared" si="1"/>
        <v>0</v>
      </c>
      <c r="Q66" s="22"/>
    </row>
    <row r="67" spans="2:17" x14ac:dyDescent="0.2">
      <c r="B67" s="8"/>
      <c r="C67" s="9"/>
      <c r="D67" s="9"/>
      <c r="E67" s="9"/>
      <c r="F67" s="9"/>
      <c r="G67" s="8"/>
      <c r="H67" s="9"/>
      <c r="I67" s="10"/>
      <c r="J67" s="11"/>
      <c r="K67" s="11"/>
      <c r="L67" s="12"/>
      <c r="M67" s="12"/>
      <c r="N67" s="12"/>
      <c r="O67" s="29"/>
      <c r="P67" s="14">
        <f t="shared" si="1"/>
        <v>0</v>
      </c>
      <c r="Q67" s="22"/>
    </row>
    <row r="68" spans="2:17" x14ac:dyDescent="0.2">
      <c r="B68" s="8"/>
      <c r="C68" s="9"/>
      <c r="D68" s="9"/>
      <c r="E68" s="9"/>
      <c r="F68" s="9"/>
      <c r="G68" s="8"/>
      <c r="H68" s="9"/>
      <c r="I68" s="10"/>
      <c r="J68" s="11"/>
      <c r="K68" s="11"/>
      <c r="L68" s="12"/>
      <c r="M68" s="12"/>
      <c r="N68" s="12"/>
      <c r="O68" s="29"/>
      <c r="P68" s="14">
        <f t="shared" si="1"/>
        <v>0</v>
      </c>
      <c r="Q68" s="22"/>
    </row>
    <row r="69" spans="2:17" x14ac:dyDescent="0.2">
      <c r="B69" s="8"/>
      <c r="C69" s="9"/>
      <c r="D69" s="9"/>
      <c r="E69" s="9"/>
      <c r="F69" s="9"/>
      <c r="G69" s="8"/>
      <c r="H69" s="9"/>
      <c r="I69" s="10"/>
      <c r="J69" s="11"/>
      <c r="K69" s="11"/>
      <c r="L69" s="12"/>
      <c r="M69" s="12"/>
      <c r="N69" s="12"/>
      <c r="O69" s="29"/>
      <c r="P69" s="14">
        <f t="shared" si="1"/>
        <v>0</v>
      </c>
      <c r="Q69" s="22"/>
    </row>
    <row r="70" spans="2:17" x14ac:dyDescent="0.2">
      <c r="B70" s="8"/>
      <c r="C70" s="9"/>
      <c r="D70" s="9"/>
      <c r="E70" s="9"/>
      <c r="F70" s="9"/>
      <c r="G70" s="8"/>
      <c r="H70" s="9"/>
      <c r="I70" s="10"/>
      <c r="J70" s="11"/>
      <c r="K70" s="11"/>
      <c r="L70" s="12"/>
      <c r="M70" s="12"/>
      <c r="N70" s="12"/>
      <c r="O70" s="29"/>
      <c r="P70" s="14">
        <f t="shared" si="1"/>
        <v>0</v>
      </c>
      <c r="Q70" s="22"/>
    </row>
    <row r="71" spans="2:17" x14ac:dyDescent="0.2">
      <c r="B71" s="8"/>
      <c r="C71" s="9"/>
      <c r="D71" s="9"/>
      <c r="E71" s="9"/>
      <c r="F71" s="9"/>
      <c r="G71" s="8"/>
      <c r="H71" s="9"/>
      <c r="I71" s="10"/>
      <c r="J71" s="11"/>
      <c r="K71" s="11"/>
      <c r="L71" s="12"/>
      <c r="M71" s="12"/>
      <c r="N71" s="12"/>
      <c r="O71" s="29"/>
      <c r="P71" s="14">
        <f t="shared" si="1"/>
        <v>0</v>
      </c>
      <c r="Q71" s="22"/>
    </row>
    <row r="72" spans="2:17" x14ac:dyDescent="0.2">
      <c r="B72" s="8"/>
      <c r="C72" s="9"/>
      <c r="D72" s="9"/>
      <c r="E72" s="9"/>
      <c r="F72" s="9"/>
      <c r="G72" s="8"/>
      <c r="H72" s="9"/>
      <c r="I72" s="10"/>
      <c r="J72" s="11"/>
      <c r="K72" s="11"/>
      <c r="L72" s="12"/>
      <c r="M72" s="12"/>
      <c r="N72" s="12"/>
      <c r="O72" s="29"/>
      <c r="P72" s="14">
        <f t="shared" si="1"/>
        <v>0</v>
      </c>
      <c r="Q72" s="22"/>
    </row>
    <row r="73" spans="2:17" x14ac:dyDescent="0.2">
      <c r="B73" s="8"/>
      <c r="C73" s="9"/>
      <c r="D73" s="9"/>
      <c r="E73" s="9"/>
      <c r="F73" s="9"/>
      <c r="G73" s="8"/>
      <c r="H73" s="9"/>
      <c r="I73" s="10"/>
      <c r="J73" s="11"/>
      <c r="K73" s="11"/>
      <c r="L73" s="12"/>
      <c r="M73" s="12"/>
      <c r="N73" s="12"/>
      <c r="O73" s="29"/>
      <c r="P73" s="14">
        <f t="shared" si="1"/>
        <v>0</v>
      </c>
      <c r="Q73" s="22"/>
    </row>
    <row r="74" spans="2:17" x14ac:dyDescent="0.2">
      <c r="B74" s="8"/>
      <c r="C74" s="9"/>
      <c r="D74" s="9"/>
      <c r="E74" s="9"/>
      <c r="F74" s="9"/>
      <c r="G74" s="8"/>
      <c r="H74" s="9"/>
      <c r="I74" s="10"/>
      <c r="J74" s="11"/>
      <c r="K74" s="11"/>
      <c r="L74" s="12"/>
      <c r="M74" s="12"/>
      <c r="N74" s="12"/>
      <c r="O74" s="29"/>
      <c r="P74" s="14">
        <f t="shared" si="1"/>
        <v>0</v>
      </c>
      <c r="Q74" s="22"/>
    </row>
    <row r="75" spans="2:17" x14ac:dyDescent="0.2">
      <c r="B75" s="8"/>
      <c r="C75" s="9"/>
      <c r="D75" s="9"/>
      <c r="E75" s="9"/>
      <c r="F75" s="9"/>
      <c r="G75" s="8"/>
      <c r="H75" s="9"/>
      <c r="I75" s="10"/>
      <c r="J75" s="11"/>
      <c r="K75" s="11"/>
      <c r="L75" s="12"/>
      <c r="M75" s="12"/>
      <c r="N75" s="12"/>
      <c r="O75" s="29"/>
      <c r="P75" s="14">
        <f t="shared" si="1"/>
        <v>0</v>
      </c>
      <c r="Q75" s="22"/>
    </row>
  </sheetData>
  <mergeCells count="20">
    <mergeCell ref="B15:B16"/>
    <mergeCell ref="C15:C16"/>
    <mergeCell ref="D15:D16"/>
    <mergeCell ref="E15:E16"/>
    <mergeCell ref="F15:F16"/>
    <mergeCell ref="C9:F9"/>
    <mergeCell ref="C10:F10"/>
    <mergeCell ref="C11:F11"/>
    <mergeCell ref="C12:F12"/>
    <mergeCell ref="C13:F13"/>
    <mergeCell ref="N15:N16"/>
    <mergeCell ref="O15:O16"/>
    <mergeCell ref="P15:P16"/>
    <mergeCell ref="Q15:Q16"/>
    <mergeCell ref="G15:G16"/>
    <mergeCell ref="H15:H16"/>
    <mergeCell ref="I15:I16"/>
    <mergeCell ref="J15:K15"/>
    <mergeCell ref="L15:L16"/>
    <mergeCell ref="M15:M16"/>
  </mergeCells>
  <hyperlinks>
    <hyperlink ref="C13" r:id="rId1" xr:uid="{A29EBFC5-D88A-4BE3-AADA-22BC2D2AC18D}"/>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FP111_04_CVR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Microsoft Office User</cp:lastModifiedBy>
  <dcterms:created xsi:type="dcterms:W3CDTF">2026-02-18T16:19:11Z</dcterms:created>
  <dcterms:modified xsi:type="dcterms:W3CDTF">2026-10-02T11:26:15Z</dcterms:modified>
</cp:coreProperties>
</file>