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66925"/>
  <mc:AlternateContent xmlns:mc="http://schemas.openxmlformats.org/markup-compatibility/2006">
    <mc:Choice Requires="x15">
      <x15ac:absPath xmlns:x15ac="http://schemas.microsoft.com/office/spreadsheetml/2010/11/ac" url="https://icbfgob-my.sharepoint.com/personal/oliver_oliveros_icbf_gov_co/Documents/Vigencia 2025/PROCESO CONTRACTUALES 2025/4. ARRENDAMIENTO BALSA LETICIA/Cargue plataforma Secop II - ICBF-SDC-003-2025-AMAZ/"/>
    </mc:Choice>
  </mc:AlternateContent>
  <xr:revisionPtr revIDLastSave="5" documentId="13_ncr:1_{A047BE07-20BB-4AD0-893B-0C5D54EA2E77}" xr6:coauthVersionLast="47" xr6:coauthVersionMax="47" xr10:uidLastSave="{61EC2D95-DBDD-4E7A-A5A9-AB238361F61E}"/>
  <bookViews>
    <workbookView minimized="1" xWindow="1905" yWindow="1905" windowWidth="7500" windowHeight="6000" firstSheet="1" activeTab="1" xr2:uid="{00000000-000D-0000-FFFF-FFFF00000000}"/>
  </bookViews>
  <sheets>
    <sheet name="SDC" sheetId="2" state="hidden" r:id="rId1"/>
    <sheet name="INFO_EMPRESA" sheetId="7" r:id="rId2"/>
    <sheet name="OCULTAR" sheetId="8" state="hidden" r:id="rId3"/>
    <sheet name="FORMATO COTIZACIÓN no" sheetId="10" state="hidden" r:id="rId4"/>
    <sheet name="FORMATO COTIZACIÓN (3)" sheetId="6" state="hidden" r:id="rId5"/>
    <sheet name="FORMATO COTIZACIÓN (2)" sheetId="5" state="hidden" r:id="rId6"/>
  </sheets>
  <externalReferences>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s>
  <definedNames>
    <definedName name="_1__123Graph_Aｸﾞﾗﾌ_7" localSheetId="1" hidden="1">#REF!</definedName>
    <definedName name="_1__123Graph_Aｸﾞﾗﾌ_7" hidden="1">#REF!</definedName>
    <definedName name="_112233" localSheetId="1" hidden="1">#REF!</definedName>
    <definedName name="_112233" hidden="1">#REF!</definedName>
    <definedName name="_112277" localSheetId="1" hidden="1">#REF!</definedName>
    <definedName name="_112277" hidden="1">#REF!</definedName>
    <definedName name="_12__123Graph_BCHART_5" localSheetId="1" hidden="1">[1]MEX95IB!#REF!</definedName>
    <definedName name="_12__123Graph_BCHART_5" hidden="1">[1]MEX95IB!#REF!</definedName>
    <definedName name="_1222" localSheetId="1" hidden="1">#REF!</definedName>
    <definedName name="_1222" hidden="1">#REF!</definedName>
    <definedName name="_13__123Graph_Bｸﾞﾗﾌ_7" localSheetId="1" hidden="1">#REF!</definedName>
    <definedName name="_13__123Graph_Bｸﾞﾗﾌ_7" hidden="1">#REF!</definedName>
    <definedName name="_14__123Graph_Cｸﾞﾗﾌ_7" localSheetId="1" hidden="1">#REF!</definedName>
    <definedName name="_14__123Graph_Cｸﾞﾗﾌ_7" hidden="1">#REF!</definedName>
    <definedName name="_15__123Graph_Dｸﾞﾗﾌ_7" localSheetId="1" hidden="1">#REF!</definedName>
    <definedName name="_15__123Graph_Dｸﾞﾗﾌ_7" hidden="1">#REF!</definedName>
    <definedName name="_16__123Graph_Eｸﾞﾗﾌ_7" localSheetId="1" hidden="1">#REF!</definedName>
    <definedName name="_16__123Graph_Eｸﾞﾗﾌ_7" hidden="1">#REF!</definedName>
    <definedName name="_17__123Graph_Fｸﾞﾗﾌ_7" localSheetId="1" hidden="1">#REF!</definedName>
    <definedName name="_17__123Graph_Fｸﾞﾗﾌ_7" hidden="1">#REF!</definedName>
    <definedName name="_21" localSheetId="1" hidden="1">#REF!</definedName>
    <definedName name="_21" hidden="1">#REF!</definedName>
    <definedName name="_25" localSheetId="1" hidden="1">#REF!</definedName>
    <definedName name="_25" hidden="1">#REF!</definedName>
    <definedName name="_29" localSheetId="1" hidden="1">#REF!</definedName>
    <definedName name="_29" hidden="1">#REF!</definedName>
    <definedName name="_456" localSheetId="1" hidden="1">{0,#N/A,FALSE,0;0,#N/A,FALSE,0;0,#N/A,FALSE,0;0,#N/A,FALSE,0;0,#N/A,FALSE,0;0,#N/A,FALSE,0}</definedName>
    <definedName name="_456" hidden="1">{0,#N/A,FALSE,0;0,#N/A,FALSE,0;0,#N/A,FALSE,0;0,#N/A,FALSE,0;0,#N/A,FALSE,0;0,#N/A,FALSE,0}</definedName>
    <definedName name="_Fill" localSheetId="1" hidden="1">#REF!</definedName>
    <definedName name="_Fill" hidden="1">#REF!</definedName>
    <definedName name="_xlnm._FilterDatabase" localSheetId="5" hidden="1">'FORMATO COTIZACIÓN (2)'!$B$37:$I$195</definedName>
    <definedName name="_xlnm._FilterDatabase" localSheetId="4" hidden="1">'FORMATO COTIZACIÓN (3)'!$B$41:$I$196</definedName>
    <definedName name="_xlnm._FilterDatabase" localSheetId="1" hidden="1">INFO_EMPRESA!$B$28:$AW$28</definedName>
    <definedName name="_xlnm._FilterDatabase" hidden="1">#REF!</definedName>
    <definedName name="_NDC1" localSheetId="1" hidden="1">{"'内訳表'!$B$2:$N$64"}</definedName>
    <definedName name="_NDC1" hidden="1">{"'内訳表'!$B$2:$N$64"}</definedName>
    <definedName name="_Order1" hidden="1">0</definedName>
    <definedName name="_Order2" hidden="1">255</definedName>
    <definedName name="_r3d" localSheetId="1" hidden="1">{#N/A,#N/A,FALSE,"POLONNA 8";#N/A,#N/A,FALSE,"POLONNA 7";#N/A,#N/A,FALSE,"POLONNA 6";#N/A,#N/A,FALSE,"POLONNA 5 ";#N/A,#N/A,FALSE,"POLONNA 3";#N/A,#N/A,FALSE,"POLONNA 4";#N/A,#N/A,FALSE,"POLONNA 2";#N/A,#N/A,FALSE,"POLONNA 1"}</definedName>
    <definedName name="_r3d" hidden="1">{#N/A,#N/A,FALSE,"POLONNA 8";#N/A,#N/A,FALSE,"POLONNA 7";#N/A,#N/A,FALSE,"POLONNA 6";#N/A,#N/A,FALSE,"POLONNA 5 ";#N/A,#N/A,FALSE,"POLONNA 3";#N/A,#N/A,FALSE,"POLONNA 4";#N/A,#N/A,FALSE,"POLONNA 2";#N/A,#N/A,FALSE,"POLONNA 1"}</definedName>
    <definedName name="a1_Y1" localSheetId="1">[2]CONFIGURACIÓN!$D$17</definedName>
    <definedName name="a1_Y1">[2]CONFIGURACIÓN!$D$17</definedName>
    <definedName name="a1_Y2" localSheetId="1">[2]CONFIGURACIÓN!$E$17</definedName>
    <definedName name="a1_Y2">[2]CONFIGURACIÓN!$E$17</definedName>
    <definedName name="a10_Y10" localSheetId="1">[2]CONFIGURACIÓN!$M$26</definedName>
    <definedName name="a10_Y10">[2]CONFIGURACIÓN!$M$26</definedName>
    <definedName name="a10_Y11" localSheetId="1">[2]CONFIGURACIÓN!$N$26</definedName>
    <definedName name="a10_Y11">[2]CONFIGURACIÓN!$N$26</definedName>
    <definedName name="a2_Y2" localSheetId="1">[2]CONFIGURACIÓN!$E$18</definedName>
    <definedName name="a2_Y2">[2]CONFIGURACIÓN!$E$18</definedName>
    <definedName name="a2_Y3" localSheetId="1">[2]CONFIGURACIÓN!$F$18</definedName>
    <definedName name="a2_Y3">[2]CONFIGURACIÓN!$F$18</definedName>
    <definedName name="a3_Y3" localSheetId="1">[2]CONFIGURACIÓN!$F$19</definedName>
    <definedName name="a3_Y3">[2]CONFIGURACIÓN!$F$19</definedName>
    <definedName name="a3_Y4" localSheetId="1">[2]CONFIGURACIÓN!$G$19</definedName>
    <definedName name="a3_Y4">[2]CONFIGURACIÓN!$G$19</definedName>
    <definedName name="a4_Y4" localSheetId="1">[2]CONFIGURACIÓN!$G$20</definedName>
    <definedName name="a4_Y4">[2]CONFIGURACIÓN!$G$20</definedName>
    <definedName name="a4_Y5" localSheetId="1">[2]CONFIGURACIÓN!$H$20</definedName>
    <definedName name="a4_Y5">[2]CONFIGURACIÓN!$H$20</definedName>
    <definedName name="a5_Y5" localSheetId="1">[2]CONFIGURACIÓN!$H$21</definedName>
    <definedName name="a5_Y5">[2]CONFIGURACIÓN!$H$21</definedName>
    <definedName name="a5_Y6" localSheetId="1">[2]CONFIGURACIÓN!$I$21</definedName>
    <definedName name="a5_Y6">[2]CONFIGURACIÓN!$I$21</definedName>
    <definedName name="a6_Y6" localSheetId="1">[2]CONFIGURACIÓN!$I$22</definedName>
    <definedName name="a6_Y6">[2]CONFIGURACIÓN!$I$22</definedName>
    <definedName name="a6_Y7" localSheetId="1">[2]CONFIGURACIÓN!$J$22</definedName>
    <definedName name="a6_Y7">[2]CONFIGURACIÓN!$J$22</definedName>
    <definedName name="a7_Y7" localSheetId="1">[2]CONFIGURACIÓN!$J$23</definedName>
    <definedName name="a7_Y7">[2]CONFIGURACIÓN!$J$23</definedName>
    <definedName name="a7_Y8" localSheetId="1">[2]CONFIGURACIÓN!$K$23</definedName>
    <definedName name="a7_Y8">[2]CONFIGURACIÓN!$K$23</definedName>
    <definedName name="a8_Y8" localSheetId="1">[2]CONFIGURACIÓN!$K$24</definedName>
    <definedName name="a8_Y8">[2]CONFIGURACIÓN!$K$24</definedName>
    <definedName name="a8_Y9" localSheetId="1">[2]CONFIGURACIÓN!$L$24</definedName>
    <definedName name="a8_Y9">[2]CONFIGURACIÓN!$L$24</definedName>
    <definedName name="a9_Y10" localSheetId="1">[2]CONFIGURACIÓN!$M$25</definedName>
    <definedName name="a9_Y10">[2]CONFIGURACIÓN!$M$25</definedName>
    <definedName name="a9_Y9" localSheetId="1">[2]CONFIGURACIÓN!$L$25</definedName>
    <definedName name="a9_Y9">[2]CONFIGURACIÓN!$L$25</definedName>
    <definedName name="aaaa" localSheetId="1" hidden="1">#REF!</definedName>
    <definedName name="aaaa" hidden="1">#REF!</definedName>
    <definedName name="ABF" localSheetId="1" hidden="1">#REF!</definedName>
    <definedName name="ABF" hidden="1">#REF!</definedName>
    <definedName name="AccessDatabase" hidden="1">"C:\My Documents\New MMR\INPUT.mdb"</definedName>
    <definedName name="ACCV" localSheetId="1" hidden="1">#REF!</definedName>
    <definedName name="ACCV" hidden="1">#REF!</definedName>
    <definedName name="ADSF" localSheetId="1" hidden="1">#REF!</definedName>
    <definedName name="ADSF" hidden="1">#REF!</definedName>
    <definedName name="afdgbva" localSheetId="1" hidden="1">{#N/A,#N/A,TRUE,"Report"}</definedName>
    <definedName name="afdgbva" hidden="1">{#N/A,#N/A,TRUE,"Report"}</definedName>
    <definedName name="aga" localSheetId="1" hidden="1">{#N/A,#N/A,TRUE,"Report"}</definedName>
    <definedName name="aga" hidden="1">{#N/A,#N/A,TRUE,"Report"}</definedName>
    <definedName name="AGHFD" localSheetId="1" hidden="1">#REF!</definedName>
    <definedName name="AGHFD" hidden="1">#REF!</definedName>
    <definedName name="ALMUERZO">'[3]Resumen Preparaciones'!$C$52:$C$113</definedName>
    <definedName name="almuerzocena">'[3]Resumen Preparaciones'!$C$52:$C$141</definedName>
    <definedName name="año1" localSheetId="1">[2]CONFIGURACIÓN!$F$9</definedName>
    <definedName name="año1">[2]CONFIGURACIÓN!$F$9</definedName>
    <definedName name="_xlnm.Print_Area" localSheetId="5">'FORMATO COTIZACIÓN (2)'!$A$1:$L$195</definedName>
    <definedName name="_xlnm.Print_Area" localSheetId="4">'FORMATO COTIZACIÓN (3)'!$A$1:$I$196</definedName>
    <definedName name="_xlnm.Print_Area" localSheetId="1">INFO_EMPRESA!$B$2:$AO$51</definedName>
    <definedName name="_xlnm.Print_Area" localSheetId="0">SDC!$A$1:$I$184</definedName>
    <definedName name="ATGHH" localSheetId="1" hidden="1">#REF!</definedName>
    <definedName name="ATGHH" hidden="1">#REF!</definedName>
    <definedName name="AVBC" localSheetId="1" hidden="1">#REF!</definedName>
    <definedName name="AVBC" hidden="1">#REF!</definedName>
    <definedName name="AXCC" localSheetId="1" hidden="1">#REF!</definedName>
    <definedName name="AXCC" hidden="1">#REF!</definedName>
    <definedName name="AXX" localSheetId="1" hidden="1">#REF!</definedName>
    <definedName name="AXX" hidden="1">#REF!</definedName>
    <definedName name="Aグラフ" localSheetId="1" hidden="1">#REF!</definedName>
    <definedName name="Aグラフ" hidden="1">#REF!</definedName>
    <definedName name="badb" localSheetId="1" hidden="1">{"MG-2002-F1",#N/A,FALSE,"PPU-Telemig";"MG-2002-F2",#N/A,FALSE,"PPU-Telemig";"MG-2002-F3",#N/A,FALSE,"PPU-Telemig";"MG-2002-F4",#N/A,FALSE,"PPU-Telemig";"MG-2003-F1",#N/A,FALSE,"PPU-Telemig";"MG-2004-F1",#N/A,FALSE,"PPU-Telemig"}</definedName>
    <definedName name="badb" hidden="1">{"MG-2002-F1",#N/A,FALSE,"PPU-Telemig";"MG-2002-F2",#N/A,FALSE,"PPU-Telemig";"MG-2002-F3",#N/A,FALSE,"PPU-Telemig";"MG-2002-F4",#N/A,FALSE,"PPU-Telemig";"MG-2003-F1",#N/A,FALSE,"PPU-Telemig";"MG-2004-F1",#N/A,FALSE,"PPU-Telemig"}</definedName>
    <definedName name="bbb">[4]lista!$A$11:$A$13</definedName>
    <definedName name="bn" localSheetId="1" hidden="1">{"'内訳表'!$B$2:$N$64"}</definedName>
    <definedName name="bn" hidden="1">{"'内訳表'!$B$2:$N$64"}</definedName>
    <definedName name="Ｂグラフ" localSheetId="1" hidden="1">#REF!</definedName>
    <definedName name="Ｂグラフ" hidden="1">#REF!</definedName>
    <definedName name="CALENDARIO" localSheetId="1">[2]CALENDARIO!$B$6:$H$161</definedName>
    <definedName name="CALENDARIO">[2]CALENDARIO!$B$6:$H$161</definedName>
    <definedName name="Calidad">[5]PERSONAL!$P$58</definedName>
    <definedName name="Campamento">[5]PERSONAL!$P$122</definedName>
    <definedName name="Comercio">[6]OCULTAR!$F$14:$G$17</definedName>
    <definedName name="Ｃグラフ" localSheetId="1" hidden="1">#REF!</definedName>
    <definedName name="Ｃグラフ" hidden="1">#REF!</definedName>
    <definedName name="dasd" localSheetId="1" hidden="1">#REF!</definedName>
    <definedName name="dasd" hidden="1">#REF!</definedName>
    <definedName name="Decision" localSheetId="1">[4]lista!$A$6:$A$7</definedName>
    <definedName name="Decision">[4]lista!$A$6:$A$7</definedName>
    <definedName name="dependencia">'[7]Datos Inciales'!$B$5:$B$30</definedName>
    <definedName name="desayuno">'[3]Resumen Preparaciones'!$C$5:$C$50</definedName>
    <definedName name="DESAYUNOS">'[3]Resumen Preparaciones'!$C$5:$C$33</definedName>
    <definedName name="DFG" localSheetId="1" hidden="1">#REF!</definedName>
    <definedName name="DFG" hidden="1">#REF!</definedName>
    <definedName name="dfgd56" localSheetId="1" hidden="1">{0,#N/A,FALSE,0;0,#N/A,FALSE,0;0,#N/A,FALSE,0;0,#N/A,FALSE,0;0,#N/A,FALSE,0;0,#N/A,FALSE,0}</definedName>
    <definedName name="dfgd56" hidden="1">{0,#N/A,FALSE,0;0,#N/A,FALSE,0;0,#N/A,FALSE,0;0,#N/A,FALSE,0;0,#N/A,FALSE,0;0,#N/A,FALSE,0}</definedName>
    <definedName name="DFGH" localSheetId="1" hidden="1">#REF!</definedName>
    <definedName name="DFGH" hidden="1">#REF!</definedName>
    <definedName name="DFSG" localSheetId="1" hidden="1">#REF!</definedName>
    <definedName name="DFSG" hidden="1">#REF!</definedName>
    <definedName name="dgb" localSheetId="1" hidden="1">{"'内訳表'!$B$2:$N$64"}</definedName>
    <definedName name="dgb" hidden="1">{"'内訳表'!$B$2:$N$64"}</definedName>
    <definedName name="dhb" localSheetId="1" hidden="1">{"'内訳表'!$B$2:$N$64"}</definedName>
    <definedName name="dhb" hidden="1">{"'内訳表'!$B$2:$N$64"}</definedName>
    <definedName name="dszgre" localSheetId="1" hidden="1">{"MG-2002-F1",#N/A,FALSE,"PPU-Telemig";"MG-2002-F2",#N/A,FALSE,"PPU-Telemig";"MG-2002-F3",#N/A,FALSE,"PPU-Telemig";"MG-2002-F4",#N/A,FALSE,"PPU-Telemig";"MG-2003-F1",#N/A,FALSE,"PPU-Telemig";"MG-2004-F1",#N/A,FALSE,"PPU-Telemig"}</definedName>
    <definedName name="dszgre" hidden="1">{"MG-2002-F1",#N/A,FALSE,"PPU-Telemig";"MG-2002-F2",#N/A,FALSE,"PPU-Telemig";"MG-2002-F3",#N/A,FALSE,"PPU-Telemig";"MG-2002-F4",#N/A,FALSE,"PPU-Telemig";"MG-2003-F1",#N/A,FALSE,"PPU-Telemig";"MG-2004-F1",#N/A,FALSE,"PPU-Telemig"}</definedName>
    <definedName name="dxhm" localSheetId="1" hidden="1">{"MG-2002-F1",#N/A,FALSE,"PPU-Telemig";"MG-2002-F2",#N/A,FALSE,"PPU-Telemig";"MG-2002-F3",#N/A,FALSE,"PPU-Telemig";"MG-2002-F4",#N/A,FALSE,"PPU-Telemig";"MG-2003-F1",#N/A,FALSE,"PPU-Telemig";"MG-2004-F1",#N/A,FALSE,"PPU-Telemig"}</definedName>
    <definedName name="dxhm" hidden="1">{"MG-2002-F1",#N/A,FALSE,"PPU-Telemig";"MG-2002-F2",#N/A,FALSE,"PPU-Telemig";"MG-2002-F3",#N/A,FALSE,"PPU-Telemig";"MG-2002-F4",#N/A,FALSE,"PPU-Telemig";"MG-2003-F1",#N/A,FALSE,"PPU-Telemig";"MG-2004-F1",#N/A,FALSE,"PPU-Telemig"}</definedName>
    <definedName name="Ｄグラフ" localSheetId="1" hidden="1">#REF!</definedName>
    <definedName name="Ｄグラフ" hidden="1">#REF!</definedName>
    <definedName name="eagrbve" localSheetId="1" hidden="1">{"'内訳表'!$B$2:$N$64"}</definedName>
    <definedName name="eagrbve" hidden="1">{"'内訳表'!$B$2:$N$64"}</definedName>
    <definedName name="eargbwrg" localSheetId="1" hidden="1">{"'内訳表'!$B$2:$N$64"}</definedName>
    <definedName name="eargbwrg" hidden="1">{"'内訳表'!$B$2:$N$64"}</definedName>
    <definedName name="EE" localSheetId="1" hidden="1">{"MG-2002-F1",#N/A,FALSE,"PPU-Telemig";"MG-2002-F2",#N/A,FALSE,"PPU-Telemig";"MG-2002-F3",#N/A,FALSE,"PPU-Telemig";"MG-2002-F4",#N/A,FALSE,"PPU-Telemig";"MG-2003-F1",#N/A,FALSE,"PPU-Telemig";"MG-2004-F1",#N/A,FALSE,"PPU-Telemig"}</definedName>
    <definedName name="EE" hidden="1">{"MG-2002-F1",#N/A,FALSE,"PPU-Telemig";"MG-2002-F2",#N/A,FALSE,"PPU-Telemig";"MG-2002-F3",#N/A,FALSE,"PPU-Telemig";"MG-2002-F4",#N/A,FALSE,"PPU-Telemig";"MG-2003-F1",#N/A,FALSE,"PPU-Telemig";"MG-2004-F1",#N/A,FALSE,"PPU-Telemig"}</definedName>
    <definedName name="Ensayos">[5]PERSONAL!$P$100</definedName>
    <definedName name="Estrategia">[8]Tablas!$F$2:$F$34</definedName>
    <definedName name="ET" localSheetId="1" hidden="1">{"MG-2002-F1",#N/A,FALSE,"PPU-Telemig";"MG-2002-F2",#N/A,FALSE,"PPU-Telemig";"MG-2002-F3",#N/A,FALSE,"PPU-Telemig";"MG-2002-F4",#N/A,FALSE,"PPU-Telemig";"MG-2003-F1",#N/A,FALSE,"PPU-Telemig";"MG-2004-F1",#N/A,FALSE,"PPU-Telemig"}</definedName>
    <definedName name="ET" hidden="1">{"MG-2002-F1",#N/A,FALSE,"PPU-Telemig";"MG-2002-F2",#N/A,FALSE,"PPU-Telemig";"MG-2002-F3",#N/A,FALSE,"PPU-Telemig";"MG-2002-F4",#N/A,FALSE,"PPU-Telemig";"MG-2003-F1",#N/A,FALSE,"PPU-Telemig";"MG-2004-F1",#N/A,FALSE,"PPU-Telemig"}</definedName>
    <definedName name="EUR" localSheetId="1">'[2]DATOS ENTRADA'!$E$2</definedName>
    <definedName name="EUR">'[2]DATOS ENTRADA'!$E$2</definedName>
    <definedName name="Ｅグラフ" localSheetId="1" hidden="1">#REF!</definedName>
    <definedName name="Ｅグラフ" hidden="1">#REF!</definedName>
    <definedName name="fbvdv" localSheetId="1" hidden="1">{"MG-2002-F1",#N/A,FALSE,"PPU-Telemig";"MG-2002-F2",#N/A,FALSE,"PPU-Telemig";"MG-2002-F3",#N/A,FALSE,"PPU-Telemig";"MG-2002-F4",#N/A,FALSE,"PPU-Telemig";"MG-2003-F1",#N/A,FALSE,"PPU-Telemig";"MG-2004-F1",#N/A,FALSE,"PPU-Telemig"}</definedName>
    <definedName name="fbvdv" hidden="1">{"MG-2002-F1",#N/A,FALSE,"PPU-Telemig";"MG-2002-F2",#N/A,FALSE,"PPU-Telemig";"MG-2002-F3",#N/A,FALSE,"PPU-Telemig";"MG-2002-F4",#N/A,FALSE,"PPU-Telemig";"MG-2003-F1",#N/A,FALSE,"PPU-Telemig";"MG-2004-F1",#N/A,FALSE,"PPU-Telemig"}</definedName>
    <definedName name="fdfd" localSheetId="1" hidden="1">{"MG-2002-F1",#N/A,FALSE,"PPU-Telemig";"MG-2002-F2",#N/A,FALSE,"PPU-Telemig";"MG-2002-F3",#N/A,FALSE,"PPU-Telemig";"MG-2002-F4",#N/A,FALSE,"PPU-Telemig";"MG-2003-F1",#N/A,FALSE,"PPU-Telemig";"MG-2004-F1",#N/A,FALSE,"PPU-Telemig"}</definedName>
    <definedName name="fdfd" hidden="1">{"MG-2002-F1",#N/A,FALSE,"PPU-Telemig";"MG-2002-F2",#N/A,FALSE,"PPU-Telemig";"MG-2002-F3",#N/A,FALSE,"PPU-Telemig";"MG-2002-F4",#N/A,FALSE,"PPU-Telemig";"MG-2003-F1",#N/A,FALSE,"PPU-Telemig";"MG-2004-F1",#N/A,FALSE,"PPU-Telemig"}</definedName>
    <definedName name="FDG" localSheetId="1" hidden="1">#REF!</definedName>
    <definedName name="FDG" hidden="1">#REF!</definedName>
    <definedName name="fecha_fin_servicio" localSheetId="1">[2]CONFIGURACIÓN!$C$10</definedName>
    <definedName name="fecha_fin_servicio">[2]CONFIGURACIÓN!$C$10</definedName>
    <definedName name="fecha_inicio_servicio" localSheetId="1">[2]CONFIGURACIÓN!$C$9</definedName>
    <definedName name="fecha_inicio_servicio">[2]CONFIGURACIÓN!$C$9</definedName>
    <definedName name="ff" localSheetId="1" hidden="1">{#N/A,#N/A,TRUE,"Report"}</definedName>
    <definedName name="ff" hidden="1">{#N/A,#N/A,TRUE,"Report"}</definedName>
    <definedName name="FFF" localSheetId="1" hidden="1">{"MG-2002-F1",#N/A,FALSE,"PPU-Telemig";"MG-2002-F2",#N/A,FALSE,"PPU-Telemig";"MG-2002-F3",#N/A,FALSE,"PPU-Telemig";"MG-2002-F4",#N/A,FALSE,"PPU-Telemig";"MG-2003-F1",#N/A,FALSE,"PPU-Telemig";"MG-2004-F1",#N/A,FALSE,"PPU-Telemig"}</definedName>
    <definedName name="FFF" hidden="1">{"MG-2002-F1",#N/A,FALSE,"PPU-Telemig";"MG-2002-F2",#N/A,FALSE,"PPU-Telemig";"MG-2002-F3",#N/A,FALSE,"PPU-Telemig";"MG-2002-F4",#N/A,FALSE,"PPU-Telemig";"MG-2003-F1",#N/A,FALSE,"PPU-Telemig";"MG-2004-F1",#N/A,FALSE,"PPU-Telemig"}</definedName>
    <definedName name="fgsznzfd" localSheetId="1" hidden="1">{"'内訳表'!$B$2:$N$64"}</definedName>
    <definedName name="fgsznzfd" hidden="1">{"'内訳表'!$B$2:$N$64"}</definedName>
    <definedName name="fgxnbf" localSheetId="1" hidden="1">{"MG-2002-F1",#N/A,FALSE,"PPU-Telemig";"MG-2002-F2",#N/A,FALSE,"PPU-Telemig";"MG-2002-F3",#N/A,FALSE,"PPU-Telemig";"MG-2002-F4",#N/A,FALSE,"PPU-Telemig";"MG-2003-F1",#N/A,FALSE,"PPU-Telemig";"MG-2004-F1",#N/A,FALSE,"PPU-Telemig"}</definedName>
    <definedName name="fgxnbf" hidden="1">{"MG-2002-F1",#N/A,FALSE,"PPU-Telemig";"MG-2002-F2",#N/A,FALSE,"PPU-Telemig";"MG-2002-F3",#N/A,FALSE,"PPU-Telemig";"MG-2002-F4",#N/A,FALSE,"PPU-Telemig";"MG-2003-F1",#N/A,FALSE,"PPU-Telemig";"MG-2004-F1",#N/A,FALSE,"PPU-Telemig"}</definedName>
    <definedName name="FSDFSD" localSheetId="1" hidden="1">{0,#N/A,FALSE,0;0,#N/A,FALSE,0;0,#N/A,FALSE,0;0,#N/A,FALSE,0;0,#N/A,FALSE,0;0,#N/A,FALSE,0}</definedName>
    <definedName name="FSDFSD" hidden="1">{0,#N/A,FALSE,0;0,#N/A,FALSE,0;0,#N/A,FALSE,0;0,#N/A,FALSE,0;0,#N/A,FALSE,0;0,#N/A,FALSE,0}</definedName>
    <definedName name="fsmnfs" localSheetId="1" hidden="1">{"MG-2002-F1",#N/A,FALSE,"PPU-Telemig";"MG-2002-F2",#N/A,FALSE,"PPU-Telemig";"MG-2002-F3",#N/A,FALSE,"PPU-Telemig";"MG-2002-F4",#N/A,FALSE,"PPU-Telemig";"MG-2003-F1",#N/A,FALSE,"PPU-Telemig";"MG-2004-F1",#N/A,FALSE,"PPU-Telemig"}</definedName>
    <definedName name="fsmnfs" hidden="1">{"MG-2002-F1",#N/A,FALSE,"PPU-Telemig";"MG-2002-F2",#N/A,FALSE,"PPU-Telemig";"MG-2002-F3",#N/A,FALSE,"PPU-Telemig";"MG-2002-F4",#N/A,FALSE,"PPU-Telemig";"MG-2003-F1",#N/A,FALSE,"PPU-Telemig";"MG-2004-F1",#N/A,FALSE,"PPU-Telemig"}</definedName>
    <definedName name="Fuente">[8]Tablas!$D$2:$D$10</definedName>
    <definedName name="FUENTES">'[7]Datos Inciales'!$B$40:$B$49</definedName>
    <definedName name="Ｆグラフ" localSheetId="1" hidden="1">#REF!</definedName>
    <definedName name="Ｆグラフ" hidden="1">#REF!</definedName>
    <definedName name="gbvREDSAb" localSheetId="1" hidden="1">{"MG-2002-F1",#N/A,FALSE,"PPU-Telemig";"MG-2002-F2",#N/A,FALSE,"PPU-Telemig";"MG-2002-F3",#N/A,FALSE,"PPU-Telemig";"MG-2002-F4",#N/A,FALSE,"PPU-Telemig";"MG-2003-F1",#N/A,FALSE,"PPU-Telemig";"MG-2004-F1",#N/A,FALSE,"PPU-Telemig"}</definedName>
    <definedName name="gbvREDSAb" hidden="1">{"MG-2002-F1",#N/A,FALSE,"PPU-Telemig";"MG-2002-F2",#N/A,FALSE,"PPU-Telemig";"MG-2002-F3",#N/A,FALSE,"PPU-Telemig";"MG-2002-F4",#N/A,FALSE,"PPU-Telemig";"MG-2003-F1",#N/A,FALSE,"PPU-Telemig";"MG-2004-F1",#N/A,FALSE,"PPU-Telemig"}</definedName>
    <definedName name="geral" localSheetId="1" hidden="1">{"MG-2002-F1",#N/A,FALSE,"PPU-Telemig";"MG-2002-F2",#N/A,FALSE,"PPU-Telemig";"MG-2002-F3",#N/A,FALSE,"PPU-Telemig";"MG-2002-F4",#N/A,FALSE,"PPU-Telemig";"MG-2003-F1",#N/A,FALSE,"PPU-Telemig";"MG-2004-F1",#N/A,FALSE,"PPU-Telemig"}</definedName>
    <definedName name="geral" hidden="1">{"MG-2002-F1",#N/A,FALSE,"PPU-Telemig";"MG-2002-F2",#N/A,FALSE,"PPU-Telemig";"MG-2002-F3",#N/A,FALSE,"PPU-Telemig";"MG-2002-F4",#N/A,FALSE,"PPU-Telemig";"MG-2003-F1",#N/A,FALSE,"PPU-Telemig";"MG-2004-F1",#N/A,FALSE,"PPU-Telemig"}</definedName>
    <definedName name="GFH" localSheetId="1" hidden="1">#REF!</definedName>
    <definedName name="GFH" hidden="1">#REF!</definedName>
    <definedName name="hhjn" localSheetId="1" hidden="1">{"MG-2002-F1",#N/A,FALSE,"PPU-Telemig";"MG-2002-F2",#N/A,FALSE,"PPU-Telemig";"MG-2002-F3",#N/A,FALSE,"PPU-Telemig";"MG-2002-F4",#N/A,FALSE,"PPU-Telemig";"MG-2003-F1",#N/A,FALSE,"PPU-Telemig";"MG-2004-F1",#N/A,FALSE,"PPU-Telemig"}</definedName>
    <definedName name="hhjn" hidden="1">{"MG-2002-F1",#N/A,FALSE,"PPU-Telemig";"MG-2002-F2",#N/A,FALSE,"PPU-Telemig";"MG-2002-F3",#N/A,FALSE,"PPU-Telemig";"MG-2002-F4",#N/A,FALSE,"PPU-Telemig";"MG-2003-F1",#N/A,FALSE,"PPU-Telemig";"MG-2004-F1",#N/A,FALSE,"PPU-Telemig"}</definedName>
    <definedName name="hjgmyjk" localSheetId="1"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m" localSheetId="1" hidden="1">{#N/A,#N/A,FALSE,"KEGELLE 1 (3)";#N/A,#N/A,FALSE,"KEGELLE 2 (3)";#N/A,#N/A,FALSE,"KEGELLE 3 (3)";#N/A,#N/A,FALSE,"KEGELLE 4 (3)";#N/A,#N/A,FALSE,"KEGELLE 5 (3)";#N/A,#N/A,FALSE,"KEGELLE 6 (3)";#N/A,#N/A,FALSE,"KEGELLE 7 (3)"}</definedName>
    <definedName name="hjm" hidden="1">{#N/A,#N/A,FALSE,"KEGELLE 1 (3)";#N/A,#N/A,FALSE,"KEGELLE 2 (3)";#N/A,#N/A,FALSE,"KEGELLE 3 (3)";#N/A,#N/A,FALSE,"KEGELLE 4 (3)";#N/A,#N/A,FALSE,"KEGELLE 5 (3)";#N/A,#N/A,FALSE,"KEGELLE 6 (3)";#N/A,#N/A,FALSE,"KEGELLE 7 (3)"}</definedName>
    <definedName name="hjmhg" localSheetId="1" hidden="1">{#N/A,#N/A,FALSE,"KEGELLE 1 (2)";#N/A,#N/A,FALSE,"KEGELLE 2 (2)";#N/A,#N/A,FALSE,"KEGELLE 3 (2)";#N/A,#N/A,FALSE,"KEGELLE 4 (2)";#N/A,#N/A,FALSE,"KEGELLE 5 (2)";#N/A,#N/A,FALSE,"KEGELLE 6 (2)";#N/A,#N/A,FALSE,"KEGELLE 7 (2)"}</definedName>
    <definedName name="hjmhg" hidden="1">{#N/A,#N/A,FALSE,"KEGELLE 1 (2)";#N/A,#N/A,FALSE,"KEGELLE 2 (2)";#N/A,#N/A,FALSE,"KEGELLE 3 (2)";#N/A,#N/A,FALSE,"KEGELLE 4 (2)";#N/A,#N/A,FALSE,"KEGELLE 5 (2)";#N/A,#N/A,FALSE,"KEGELLE 6 (2)";#N/A,#N/A,FALSE,"KEGELLE 7 (2)"}</definedName>
    <definedName name="hmstj" localSheetId="1" hidden="1">{#N/A,#N/A,TRUE,"Report"}</definedName>
    <definedName name="hmstj" hidden="1">{#N/A,#N/A,TRUE,"Report"}</definedName>
    <definedName name="hnfg" localSheetId="1" hidden="1">{"MG-2002-F1",#N/A,FALSE,"PPU-Telemig";"MG-2002-F2",#N/A,FALSE,"PPU-Telemig";"MG-2002-F3",#N/A,FALSE,"PPU-Telemig";"MG-2002-F4",#N/A,FALSE,"PPU-Telemig";"MG-2003-F1",#N/A,FALSE,"PPU-Telemig";"MG-2004-F1",#N/A,FALSE,"PPU-Telemig"}</definedName>
    <definedName name="hnfg" hidden="1">{"MG-2002-F1",#N/A,FALSE,"PPU-Telemig";"MG-2002-F2",#N/A,FALSE,"PPU-Telemig";"MG-2002-F3",#N/A,FALSE,"PPU-Telemig";"MG-2002-F4",#N/A,FALSE,"PPU-Telemig";"MG-2003-F1",#N/A,FALSE,"PPU-Telemig";"MG-2004-F1",#N/A,FALSE,"PPU-Telemig"}</definedName>
    <definedName name="horas_jornada" localSheetId="1">[2]CONFIGURACIÓN!$C$12</definedName>
    <definedName name="horas_jornada">[2]CONFIGURACIÓN!$C$12</definedName>
    <definedName name="horas_ubicacion1" localSheetId="1">[2]CONFIGURACIÓN!$C$47</definedName>
    <definedName name="horas_ubicacion1">[2]CONFIGURACIÓN!$C$47</definedName>
    <definedName name="horas_ubicacion2" localSheetId="1">[2]CONFIGURACIÓN!$C$48</definedName>
    <definedName name="horas_ubicacion2">[2]CONFIGURACIÓN!$C$48</definedName>
    <definedName name="horas_ubicacion3" localSheetId="1">[2]CONFIGURACIÓN!$C$49</definedName>
    <definedName name="horas_ubicacion3">[2]CONFIGURACIÓN!$C$49</definedName>
    <definedName name="horas_ubicacion4" localSheetId="1">[2]CONFIGURACIÓN!$C$50</definedName>
    <definedName name="horas_ubicacion4">[2]CONFIGURACIÓN!$C$50</definedName>
    <definedName name="horas_ubicacion5" localSheetId="1">[2]CONFIGURACIÓN!$C$51</definedName>
    <definedName name="horas_ubicacion5">[2]CONFIGURACIÓN!$C$51</definedName>
    <definedName name="horas_ubicacion6" localSheetId="1">[2]CONFIGURACIÓN!$C$52</definedName>
    <definedName name="horas_ubicacion6">[2]CONFIGURACIÓN!$C$52</definedName>
    <definedName name="horas_ubicacion7" localSheetId="1">[2]CONFIGURACIÓN!$C$53</definedName>
    <definedName name="horas_ubicacion7">[2]CONFIGURACIÓN!$C$53</definedName>
    <definedName name="hsf" localSheetId="1" hidden="1">{"'内訳表'!$B$2:$N$64"}</definedName>
    <definedName name="hsf" hidden="1">{"'内訳表'!$B$2:$N$64"}</definedName>
    <definedName name="HTML_CodePage" localSheetId="1" hidden="1">1252</definedName>
    <definedName name="HTML_CodePage" hidden="1">932</definedName>
    <definedName name="HTML_Control" localSheetId="1" hidden="1">{"'Planner Cell based'!$A$1:$H$142"}</definedName>
    <definedName name="HTML_Control" hidden="1">{"'内訳表'!$B$2:$N$64"}</definedName>
    <definedName name="HTML_Description" hidden="1">""</definedName>
    <definedName name="HTML_Email" hidden="1">""</definedName>
    <definedName name="HTML_Header" localSheetId="1" hidden="1">"Planner Cell based"</definedName>
    <definedName name="HTML_Header" hidden="1">"内訳表"</definedName>
    <definedName name="HTML_LastUpdate" localSheetId="1" hidden="1">"24.08.2001"</definedName>
    <definedName name="HTML_LastUpdate" hidden="1">"99/12/27"</definedName>
    <definedName name="HTML_LineAfter" hidden="1">FALSE</definedName>
    <definedName name="HTML_LineBefore" hidden="1">FALSE</definedName>
    <definedName name="HTML_Name" localSheetId="1" hidden="1">"OEN NT-Netz"</definedName>
    <definedName name="HTML_Name" hidden="1">"Kenji Fujimori"</definedName>
    <definedName name="HTML_OBDlg2" hidden="1">TRUE</definedName>
    <definedName name="HTML_OBDlg4" hidden="1">TRUE</definedName>
    <definedName name="HTML_OS" hidden="1">0</definedName>
    <definedName name="HTML_PathFile" localSheetId="1" hidden="1">"F:\TV 4\Ebner\MeinHTML.htm"</definedName>
    <definedName name="HTML_PathFile" hidden="1">"A:\My Documents\MyHTML.htm"</definedName>
    <definedName name="HTML_Title" localSheetId="1" hidden="1">"Ang-ACI8-CB_neu230801 TDM"</definedName>
    <definedName name="HTML_Title" hidden="1">"BT21Rev4"</definedName>
    <definedName name="ii" localSheetId="1" hidden="1">{"'内訳表'!$B$2:$N$64"}</definedName>
    <definedName name="ii" hidden="1">{"'内訳表'!$B$2:$N$64"}</definedName>
    <definedName name="Info_Prazo_do_contrato" localSheetId="1">[9]Seletor!$C$13</definedName>
    <definedName name="Info_Prazo_do_contrato">[9]Seletor!$C$13</definedName>
    <definedName name="IVASobreUtilidad">[5]IMPUESTOS!$E$16</definedName>
    <definedName name="JGJ" localSheetId="1" hidden="1">{0,#N/A,FALSE,0;0,#N/A,FALSE,0;0,#N/A,FALSE,0;0,#N/A,FALSE,0;0,#N/A,FALSE,0;0,#N/A,FALSE,0}</definedName>
    <definedName name="JGJ" hidden="1">{0,#N/A,FALSE,0;0,#N/A,FALSE,0;0,#N/A,FALSE,0;0,#N/A,FALSE,0;0,#N/A,FALSE,0;0,#N/A,FALSE,0}</definedName>
    <definedName name="l" localSheetId="1" hidden="1">{"MG-2002-F1",#N/A,FALSE,"PPU-Telemig";"MG-2002-F2",#N/A,FALSE,"PPU-Telemig";"MG-2002-F3",#N/A,FALSE,"PPU-Telemig";"MG-2002-F4",#N/A,FALSE,"PPU-Telemig";"MG-2003-F1",#N/A,FALSE,"PPU-Telemig";"MG-2004-F1",#N/A,FALSE,"PPU-Telemig"}</definedName>
    <definedName name="l" hidden="1">{"MG-2002-F1",#N/A,FALSE,"PPU-Telemig";"MG-2002-F2",#N/A,FALSE,"PPU-Telemig";"MG-2002-F3",#N/A,FALSE,"PPU-Telemig";"MG-2002-F4",#N/A,FALSE,"PPU-Telemig";"MG-2003-F1",#N/A,FALSE,"PPU-Telemig";"MG-2004-F1",#N/A,FALSE,"PPU-Telemig"}</definedName>
    <definedName name="lista_hnp" localSheetId="1">'[2]COSTES NO SSPP'!$B$24:$B$33</definedName>
    <definedName name="lista_hnp">'[2]COSTES NO SSPP'!$B$24:$B$33</definedName>
    <definedName name="lista_lineas_reparto" localSheetId="1">'[2]HW&amp;SW'!$C$314:$C$324</definedName>
    <definedName name="lista_lineas_reparto">'[2]HW&amp;SW'!$C$314:$C$324</definedName>
    <definedName name="lista_localizaciones" localSheetId="1">[2]CONFIGURACIÓN!$B$47:$B$53</definedName>
    <definedName name="lista_localizaciones">[2]CONFIGURACIÓN!$B$47:$B$53</definedName>
    <definedName name="lista_paises" localSheetId="1">'[2]DATOS MAESTROS'!$B$13:$B$39</definedName>
    <definedName name="lista_paises">'[2]DATOS MAESTROS'!$B$13:$B$39</definedName>
    <definedName name="lista_perfiles_esp" localSheetId="1">[2]TASAS!$D$7:$D$198</definedName>
    <definedName name="lista_perfiles_esp">[2]TASAS!$D$7:$D$198</definedName>
    <definedName name="lista_perfiles_resto" localSheetId="1">[2]TASAS!$B$330:$B$450</definedName>
    <definedName name="lista_perfiles_resto">[2]TASAS!$B$330:$B$450</definedName>
    <definedName name="M">[6]OCULTAR!$B$14:$B$17</definedName>
    <definedName name="macro" hidden="1">#REF!</definedName>
    <definedName name="Manufacturero">[6]OCULTAR!$B$14:$C$17</definedName>
    <definedName name="margen" localSheetId="1">'[2]Cash Flow (COP)'!$O$68</definedName>
    <definedName name="margen">'[2]Cash Flow (COP)'!$O$68</definedName>
    <definedName name="markup_infra" localSheetId="1">[2]DASHBOARD!$D$20</definedName>
    <definedName name="markup_infra">[2]DASHBOARD!$D$20</definedName>
    <definedName name="mdgh" localSheetId="1" hidden="1">{"'内訳表'!$B$2:$N$64"}</definedName>
    <definedName name="mdgh" hidden="1">{"'内訳表'!$B$2:$N$64"}</definedName>
    <definedName name="mes_inicio_servicio" localSheetId="1">MONTH([2]CONFIGURACIÓN!$C$9)</definedName>
    <definedName name="mes_inicio_servicio">MONTH([2]CONFIGURACIÓN!$C$9)</definedName>
    <definedName name="meses_a1" localSheetId="1">[2]CONFIGURACIÓN!$D$29</definedName>
    <definedName name="meses_a1">[2]CONFIGURACIÓN!$D$29</definedName>
    <definedName name="meses_a10" localSheetId="1">[2]CONFIGURACIÓN!$M$29</definedName>
    <definedName name="meses_a10">[2]CONFIGURACIÓN!$M$29</definedName>
    <definedName name="meses_a11" localSheetId="1">[2]CONFIGURACIÓN!$N$29</definedName>
    <definedName name="meses_a11">[2]CONFIGURACIÓN!$N$29</definedName>
    <definedName name="meses_a2" localSheetId="1">[2]CONFIGURACIÓN!$E$29</definedName>
    <definedName name="meses_a2">[2]CONFIGURACIÓN!$E$29</definedName>
    <definedName name="meses_a3" localSheetId="1">[2]CONFIGURACIÓN!$F$29</definedName>
    <definedName name="meses_a3">[2]CONFIGURACIÓN!$F$29</definedName>
    <definedName name="meses_a4" localSheetId="1">[2]CONFIGURACIÓN!$G$29</definedName>
    <definedName name="meses_a4">[2]CONFIGURACIÓN!$G$29</definedName>
    <definedName name="meses_a5" localSheetId="1">[2]CONFIGURACIÓN!$H$29</definedName>
    <definedName name="meses_a5">[2]CONFIGURACIÓN!$H$29</definedName>
    <definedName name="meses_a6" localSheetId="1">[2]CONFIGURACIÓN!$I$29</definedName>
    <definedName name="meses_a6">[2]CONFIGURACIÓN!$I$29</definedName>
    <definedName name="meses_a7" localSheetId="1">[2]CONFIGURACIÓN!$J$29</definedName>
    <definedName name="meses_a7">[2]CONFIGURACIÓN!$J$29</definedName>
    <definedName name="meses_a8" localSheetId="1">[2]CONFIGURACIÓN!$K$29</definedName>
    <definedName name="meses_a8">[2]CONFIGURACIÓN!$K$29</definedName>
    <definedName name="meses_a9" localSheetId="1">[2]CONFIGURACIÓN!$L$29</definedName>
    <definedName name="meses_a9">[2]CONFIGURACIÓN!$L$29</definedName>
    <definedName name="meses_servicio" localSheetId="1">[2]CONFIGURACIÓN!$C$8</definedName>
    <definedName name="meses_servicio">[2]CONFIGURACIÓN!$C$8</definedName>
    <definedName name="mfhjgjhg" localSheetId="1"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mExcelLinker_A12B55A7_9F67_4A31_8ABE_1C1F4218B5AF">BASE DE [10]DATOS!$B$2:$B$2</definedName>
    <definedName name="mmm" localSheetId="1" hidden="1">{"MG-2002-F1",#N/A,FALSE,"PPU-Telemig";"MG-2002-F2",#N/A,FALSE,"PPU-Telemig";"MG-2002-F3",#N/A,FALSE,"PPU-Telemig";"MG-2002-F4",#N/A,FALSE,"PPU-Telemig";"MG-2003-F1",#N/A,FALSE,"PPU-Telemig";"MG-2004-F1",#N/A,FALSE,"PPU-Telemig"}</definedName>
    <definedName name="mmm" hidden="1">{"MG-2002-F1",#N/A,FALSE,"PPU-Telemig";"MG-2002-F2",#N/A,FALSE,"PPU-Telemig";"MG-2002-F3",#N/A,FALSE,"PPU-Telemig";"MG-2002-F4",#N/A,FALSE,"PPU-Telemig";"MG-2003-F1",#N/A,FALSE,"PPU-Telemig";"MG-2004-F1",#N/A,FALSE,"PPU-Telemig"}</definedName>
    <definedName name="mnhgd" localSheetId="1" hidden="1">{"MG-2002-F1",#N/A,FALSE,"PPU-Telemig";"MG-2002-F2",#N/A,FALSE,"PPU-Telemig";"MG-2002-F3",#N/A,FALSE,"PPU-Telemig";"MG-2002-F4",#N/A,FALSE,"PPU-Telemig";"MG-2003-F1",#N/A,FALSE,"PPU-Telemig";"MG-2004-F1",#N/A,FALSE,"PPU-Telemig"}</definedName>
    <definedName name="mnhgd" hidden="1">{"MG-2002-F1",#N/A,FALSE,"PPU-Telemig";"MG-2002-F2",#N/A,FALSE,"PPU-Telemig";"MG-2002-F3",#N/A,FALSE,"PPU-Telemig";"MG-2002-F4",#N/A,FALSE,"PPU-Telemig";"MG-2003-F1",#N/A,FALSE,"PPU-Telemig";"MG-2004-F1",#N/A,FALSE,"PPU-Telemig"}</definedName>
    <definedName name="MTC">'[11]Cons Cotizac - Examenes médicos'!$M$12:$R$12</definedName>
    <definedName name="ndc" localSheetId="1" hidden="1">{"'内訳表'!$B$2:$N$64"}</definedName>
    <definedName name="ndc" hidden="1">{"'内訳表'!$B$2:$N$64"}</definedName>
    <definedName name="NoFacturable">[5]PERSONAL!$P$46</definedName>
    <definedName name="normal" localSheetId="1" hidden="1">#REF!</definedName>
    <definedName name="normal" hidden="1">#REF!</definedName>
    <definedName name="normal2" localSheetId="1" hidden="1">#REF!</definedName>
    <definedName name="normal2" hidden="1">#REF!</definedName>
    <definedName name="normal3" localSheetId="1" hidden="1">#REF!</definedName>
    <definedName name="normal3" hidden="1">#REF!</definedName>
    <definedName name="normal4" localSheetId="1" hidden="1">#REF!</definedName>
    <definedName name="normal4" hidden="1">#REF!</definedName>
    <definedName name="normal5" localSheetId="1" hidden="1">#REF!</definedName>
    <definedName name="normal5" hidden="1">#REF!</definedName>
    <definedName name="normal6" localSheetId="1" hidden="1">#REF!</definedName>
    <definedName name="normal6" hidden="1">#REF!</definedName>
    <definedName name="nueva">[4]lista!$A$2:$A$3</definedName>
    <definedName name="O">[6]OCULTAR!$F$14:$F$17</definedName>
    <definedName name="Objetivos">[8]Tablas!$E$2:$E$17</definedName>
    <definedName name="Oficina">[5]PERSONAL!$P$69</definedName>
    <definedName name="oo" localSheetId="1" hidden="1">{"'内訳表'!$B$2:$N$64"}</definedName>
    <definedName name="oo" hidden="1">{"'内訳表'!$B$2:$N$64"}</definedName>
    <definedName name="PARTICIPACION" localSheetId="1">[4]lista!$A$15:$A$17</definedName>
    <definedName name="PARTICIPACION">[4]lista!$A$15:$A$17</definedName>
    <definedName name="penal_1" localSheetId="1">[2]PARÁMETROS!$C$70</definedName>
    <definedName name="penal_1">[2]PARÁMETROS!$C$70</definedName>
    <definedName name="penal_10" localSheetId="1">[2]PARÁMETROS!$C$79</definedName>
    <definedName name="penal_10">[2]PARÁMETROS!$C$79</definedName>
    <definedName name="penal_2" localSheetId="1">[2]PARÁMETROS!$C$71</definedName>
    <definedName name="penal_2">[2]PARÁMETROS!$C$71</definedName>
    <definedName name="penal_3" localSheetId="1">[2]PARÁMETROS!$C$72</definedName>
    <definedName name="penal_3">[2]PARÁMETROS!$C$72</definedName>
    <definedName name="penal_4" localSheetId="1">[2]PARÁMETROS!$C$73</definedName>
    <definedName name="penal_4">[2]PARÁMETROS!$C$73</definedName>
    <definedName name="penal_5" localSheetId="1">[2]PARÁMETROS!$C$74</definedName>
    <definedName name="penal_5">[2]PARÁMETROS!$C$74</definedName>
    <definedName name="penal_6" localSheetId="1">[2]PARÁMETROS!$C$75</definedName>
    <definedName name="penal_6">[2]PARÁMETROS!$C$75</definedName>
    <definedName name="penal_7" localSheetId="1">[2]PARÁMETROS!$C$76</definedName>
    <definedName name="penal_7">[2]PARÁMETROS!$C$76</definedName>
    <definedName name="penal_8" localSheetId="1">[2]PARÁMETROS!$C$77</definedName>
    <definedName name="penal_8">[2]PARÁMETROS!$C$77</definedName>
    <definedName name="penal_9" localSheetId="1">[2]PARÁMETROS!$C$78</definedName>
    <definedName name="penal_9">[2]PARÁMETROS!$C$78</definedName>
    <definedName name="penal_global" localSheetId="1">[2]PARÁMETROS!$D$80</definedName>
    <definedName name="penal_global">[2]PARÁMETROS!$D$80</definedName>
    <definedName name="perfil">'[12]SALARIO DE REFERENCIA'!$B$7:$B$121</definedName>
    <definedName name="perfiles">'[13]SALARIO DE REFERENCIA'!$B$7:$B$121</definedName>
    <definedName name="pilares">[8]Tablas!$G$2:$G$6</definedName>
    <definedName name="Procedencia" localSheetId="1">[4]lista!$A$2:$A$3</definedName>
    <definedName name="Procedencia">[4]lista!$A$2:$A$3</definedName>
    <definedName name="productosdef">'[3]Precios Alimentos'!$A$5031:$A$5730</definedName>
    <definedName name="Profesional">[5]PERSONAL!$P$12</definedName>
    <definedName name="reahgbaerg" localSheetId="1" hidden="1">{"'内訳表'!$B$2:$N$64"}</definedName>
    <definedName name="reahgbaerg" hidden="1">{"'内訳表'!$B$2:$N$64"}</definedName>
    <definedName name="res" localSheetId="1" hidden="1">{"MG-2002-F1",#N/A,FALSE,"PPU-Telemig";"MG-2002-F2",#N/A,FALSE,"PPU-Telemig";"MG-2002-F3",#N/A,FALSE,"PPU-Telemig";"MG-2002-F4",#N/A,FALSE,"PPU-Telemig";"MG-2003-F1",#N/A,FALSE,"PPU-Telemig";"MG-2004-F1",#N/A,FALSE,"PPU-Telemig"}</definedName>
    <definedName name="res" hidden="1">{"MG-2002-F1",#N/A,FALSE,"PPU-Telemig";"MG-2002-F2",#N/A,FALSE,"PPU-Telemig";"MG-2002-F3",#N/A,FALSE,"PPU-Telemig";"MG-2002-F4",#N/A,FALSE,"PPU-Telemig";"MG-2003-F1",#N/A,FALSE,"PPU-Telemig";"MG-2004-F1",#N/A,FALSE,"PPU-Telemig"}</definedName>
    <definedName name="RESPUESTAS" localSheetId="1">#REF!</definedName>
    <definedName name="RESPUESTAS">#REF!</definedName>
    <definedName name="rggvs" localSheetId="1" hidden="1">{"'内訳表'!$B$2:$N$64"}</definedName>
    <definedName name="rggvs" hidden="1">{"'内訳表'!$B$2:$N$64"}</definedName>
    <definedName name="rnrsy" localSheetId="1" hidden="1">{#N/A,#N/A,TRUE,"Report"}</definedName>
    <definedName name="rnrsy" hidden="1">{#N/A,#N/A,TRUE,"Report"}</definedName>
    <definedName name="rrr" localSheetId="1" hidden="1">{"MG-2002-F1",#N/A,FALSE,"PPU-Telemig";"MG-2002-F2",#N/A,FALSE,"PPU-Telemig";"MG-2002-F3",#N/A,FALSE,"PPU-Telemig";"MG-2002-F4",#N/A,FALSE,"PPU-Telemig";"MG-2003-F1",#N/A,FALSE,"PPU-Telemig";"MG-2004-F1",#N/A,FALSE,"PPU-Telemig"}</definedName>
    <definedName name="rrr" hidden="1">{"MG-2002-F1",#N/A,FALSE,"PPU-Telemig";"MG-2002-F2",#N/A,FALSE,"PPU-Telemig";"MG-2002-F3",#N/A,FALSE,"PPU-Telemig";"MG-2002-F4",#N/A,FALSE,"PPU-Telemig";"MG-2003-F1",#N/A,FALSE,"PPU-Telemig";"MG-2004-F1",#N/A,FALSE,"PPU-Telemig"}</definedName>
    <definedName name="RY" localSheetId="1" hidden="1">{"MG-2002-F1",#N/A,FALSE,"PPU-Telemig";"MG-2002-F2",#N/A,FALSE,"PPU-Telemig";"MG-2002-F3",#N/A,FALSE,"PPU-Telemig";"MG-2002-F4",#N/A,FALSE,"PPU-Telemig";"MG-2003-F1",#N/A,FALSE,"PPU-Telemig";"MG-2004-F1",#N/A,FALSE,"PPU-Telemig"}</definedName>
    <definedName name="RY" hidden="1">{"MG-2002-F1",#N/A,FALSE,"PPU-Telemig";"MG-2002-F2",#N/A,FALSE,"PPU-Telemig";"MG-2002-F3",#N/A,FALSE,"PPU-Telemig";"MG-2002-F4",#N/A,FALSE,"PPU-Telemig";"MG-2003-F1",#N/A,FALSE,"PPU-Telemig";"MG-2004-F1",#N/A,FALSE,"PPU-Telemig"}</definedName>
    <definedName name="S">[6]OCULTAR!$D$14:$D$17</definedName>
    <definedName name="salariosref">'[14]Salarios de Referencia'!$B$7:$B$120</definedName>
    <definedName name="sdf" localSheetId="1"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GFH" localSheetId="1" hidden="1">[1]MEX95IB!#REF!</definedName>
    <definedName name="SDFGFH" hidden="1">[1]MEX95IB!#REF!</definedName>
    <definedName name="sencount" hidden="1">2</definedName>
    <definedName name="Servicio">[6]OCULTAR!$D$14:$E$17</definedName>
    <definedName name="sfgm" localSheetId="1" hidden="1">{#N/A,#N/A,TRUE,"Report"}</definedName>
    <definedName name="sfgm" hidden="1">{#N/A,#N/A,TRUE,"Report"}</definedName>
    <definedName name="su" localSheetId="1" hidden="1">{"MG-2002-F1",#N/A,FALSE,"PPU-Telemig";"MG-2002-F2",#N/A,FALSE,"PPU-Telemig";"MG-2002-F3",#N/A,FALSE,"PPU-Telemig";"MG-2002-F4",#N/A,FALSE,"PPU-Telemig";"MG-2003-F1",#N/A,FALSE,"PPU-Telemig";"MG-2004-F1",#N/A,FALSE,"PPU-Telemig"}</definedName>
    <definedName name="su" hidden="1">{"MG-2002-F1",#N/A,FALSE,"PPU-Telemig";"MG-2002-F2",#N/A,FALSE,"PPU-Telemig";"MG-2002-F3",#N/A,FALSE,"PPU-Telemig";"MG-2002-F4",#N/A,FALSE,"PPU-Telemig";"MG-2003-F1",#N/A,FALSE,"PPU-Telemig";"MG-2004-F1",#N/A,FALSE,"PPU-Telemig"}</definedName>
    <definedName name="sugiura" localSheetId="1" hidden="1">{"'内訳表'!$B$2:$N$64"}</definedName>
    <definedName name="sugiura" hidden="1">{"'内訳表'!$B$2:$N$64"}</definedName>
    <definedName name="Tamaño">[6]OCULTAR!$A$14:$A$17</definedName>
    <definedName name="Tecnico">[5]PERSONAL!$P$34</definedName>
    <definedName name="tipo" localSheetId="1">[4]lista!$A$11:$A$13</definedName>
    <definedName name="tipo">[4]lista!$A$11:$A$13</definedName>
    <definedName name="tipodeanalisis">'[3]Analisis microbiologico'!$A$110:$A$182</definedName>
    <definedName name="_xlnm.Print_Titles" localSheetId="1">INFO_EMPRESA!$2:$6</definedName>
    <definedName name="TotalImpuestosObra">[5]IMPUESTOS!$F$10</definedName>
    <definedName name="Tramite">[5]PERSONAL!$P$88</definedName>
    <definedName name="tta" localSheetId="1" hidden="1">{"MG-2002-F1",#N/A,FALSE,"PPU-Telemig";"MG-2002-F2",#N/A,FALSE,"PPU-Telemig";"MG-2002-F3",#N/A,FALSE,"PPU-Telemig";"MG-2002-F4",#N/A,FALSE,"PPU-Telemig";"MG-2003-F1",#N/A,FALSE,"PPU-Telemig";"MG-2004-F1",#N/A,FALSE,"PPU-Telemig"}</definedName>
    <definedName name="tta" hidden="1">{"MG-2002-F1",#N/A,FALSE,"PPU-Telemig";"MG-2002-F2",#N/A,FALSE,"PPU-Telemig";"MG-2002-F3",#N/A,FALSE,"PPU-Telemig";"MG-2002-F4",#N/A,FALSE,"PPU-Telemig";"MG-2003-F1",#N/A,FALSE,"PPU-Telemig";"MG-2004-F1",#N/A,FALSE,"PPU-Telemig"}</definedName>
    <definedName name="USD" localSheetId="1">'[2]DATOS ENTRADA'!$E$1</definedName>
    <definedName name="USD">'[2]DATOS ENTRADA'!$E$1</definedName>
    <definedName name="v" localSheetId="1" hidden="1">#REF!</definedName>
    <definedName name="v" hidden="1">#REF!</definedName>
    <definedName name="venc" localSheetId="1">'[2]Cash Flow (COP)'!$D$10</definedName>
    <definedName name="venc">'[2]Cash Flow (COP)'!$D$10</definedName>
    <definedName name="Viajes">[5]PERSONAL!$P$93</definedName>
    <definedName name="whrt" localSheetId="1" hidden="1">{"'内訳表'!$B$2:$N$64"}</definedName>
    <definedName name="whrt" hidden="1">{"'内訳表'!$B$2:$N$64"}</definedName>
    <definedName name="wrn.100." localSheetId="1"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1." localSheetId="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2." localSheetId="1"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3." localSheetId="1"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1"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55." localSheetId="1" hidden="1">{#N/A,#N/A,FALSE,"KEGELLE 1 (2)";#N/A,#N/A,FALSE,"KEGELLE 2 (2)";#N/A,#N/A,FALSE,"KEGELLE 3 (2)";#N/A,#N/A,FALSE,"KEGELLE 4 (2)";#N/A,#N/A,FALSE,"KEGELLE 5 (2)";#N/A,#N/A,FALSE,"KEGELLE 6 (2)";#N/A,#N/A,FALSE,"KEGELLE 7 (2)"}</definedName>
    <definedName name="wrn.55." hidden="1">{#N/A,#N/A,FALSE,"KEGELLE 1 (2)";#N/A,#N/A,FALSE,"KEGELLE 2 (2)";#N/A,#N/A,FALSE,"KEGELLE 3 (2)";#N/A,#N/A,FALSE,"KEGELLE 4 (2)";#N/A,#N/A,FALSE,"KEGELLE 5 (2)";#N/A,#N/A,FALSE,"KEGELLE 6 (2)";#N/A,#N/A,FALSE,"KEGELLE 7 (2)"}</definedName>
    <definedName name="wrn.66." localSheetId="1" hidden="1">{#N/A,#N/A,FALSE,"KEGELLE 1 (3)";#N/A,#N/A,FALSE,"KEGELLE 2 (3)";#N/A,#N/A,FALSE,"KEGELLE 3 (3)";#N/A,#N/A,FALSE,"KEGELLE 4 (3)";#N/A,#N/A,FALSE,"KEGELLE 5 (3)";#N/A,#N/A,FALSE,"KEGELLE 6 (3)";#N/A,#N/A,FALSE,"KEGELLE 7 (3)"}</definedName>
    <definedName name="wrn.66." hidden="1">{#N/A,#N/A,FALSE,"KEGELLE 1 (3)";#N/A,#N/A,FALSE,"KEGELLE 2 (3)";#N/A,#N/A,FALSE,"KEGELLE 3 (3)";#N/A,#N/A,FALSE,"KEGELLE 4 (3)";#N/A,#N/A,FALSE,"KEGELLE 5 (3)";#N/A,#N/A,FALSE,"KEGELLE 6 (3)";#N/A,#N/A,FALSE,"KEGELLE 7 (3)"}</definedName>
    <definedName name="wrn.89." localSheetId="1" hidden="1">{#N/A,#N/A,FALSE,"KEGELLE 2";#N/A,#N/A,FALSE,"KEGELLE 3";#N/A,#N/A,FALSE,"KEGELLE 4";#N/A,#N/A,FALSE,"KEGELLE 5";#N/A,#N/A,FALSE,"KEGELLE 6";#N/A,#N/A,FALSE,"KEGELLE 7"}</definedName>
    <definedName name="wrn.89." hidden="1">{#N/A,#N/A,FALSE,"KEGELLE 2";#N/A,#N/A,FALSE,"KEGELLE 3";#N/A,#N/A,FALSE,"KEGELLE 4";#N/A,#N/A,FALSE,"KEGELLE 5";#N/A,#N/A,FALSE,"KEGELLE 6";#N/A,#N/A,FALSE,"KEGELLE 7"}</definedName>
    <definedName name="wrn.90." localSheetId="1"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Capacity._.Calculations._.for._.FM3." localSheetId="1" hidden="1">{#N/A,#N/A,TRUE,"Report"}</definedName>
    <definedName name="wrn.Capacity._.Calculations._.for._.FM3." hidden="1">{#N/A,#N/A,TRUE,"Report"}</definedName>
    <definedName name="wrn.GGP1." localSheetId="1" hidden="1">{#N/A,#N/A,TRUE,"TOT-GGRAL";#N/A,#N/A,TRUE,"G1000";#N/A,#N/A,TRUE,"G1200";#N/A,#N/A,TRUE,"G1400"}</definedName>
    <definedName name="wrn.GGP1." hidden="1">{#N/A,#N/A,TRUE,"TOT-GGRAL";#N/A,#N/A,TRUE,"G1000";#N/A,#N/A,TRUE,"G1200";#N/A,#N/A,TRUE,"G1400"}</definedName>
    <definedName name="wrn.GGP2." localSheetId="1" hidden="1">{#N/A,#N/A,TRUE,"TOT-GGRAL";#N/A,#N/A,TRUE,"G1000";#N/A,#N/A,TRUE,"G1200";#N/A,#N/A,TRUE,"G1400"}</definedName>
    <definedName name="wrn.GGP2." hidden="1">{#N/A,#N/A,TRUE,"TOT-GGRAL";#N/A,#N/A,TRUE,"G1000";#N/A,#N/A,TRUE,"G1200";#N/A,#N/A,TRUE,"G1400"}</definedName>
    <definedName name="wrn.GGP3." localSheetId="1" hidden="1">{#N/A,#N/A,TRUE,"TOT-GGRAL";#N/A,#N/A,TRUE,"G1000";#N/A,#N/A,TRUE,"G1200";#N/A,#N/A,TRUE,"G1400"}</definedName>
    <definedName name="wrn.GGP3." hidden="1">{#N/A,#N/A,TRUE,"TOT-GGRAL";#N/A,#N/A,TRUE,"G1000";#N/A,#N/A,TRUE,"G1200";#N/A,#N/A,TRUE,"G1400"}</definedName>
    <definedName name="wrn.GGP4." localSheetId="1" hidden="1">{#N/A,#N/A,TRUE,"TOT-GGRAL";#N/A,#N/A,TRUE,"G1000";#N/A,#N/A,TRUE,"G1200";#N/A,#N/A,TRUE,"G1400"}</definedName>
    <definedName name="wrn.GGP4." hidden="1">{#N/A,#N/A,TRUE,"TOT-GGRAL";#N/A,#N/A,TRUE,"G1000";#N/A,#N/A,TRUE,"G1200";#N/A,#N/A,TRUE,"G1400"}</definedName>
    <definedName name="wrn.GGP5." localSheetId="1" hidden="1">{#N/A,#N/A,TRUE,"TOT-GGRAL"}</definedName>
    <definedName name="wrn.GGP5." hidden="1">{#N/A,#N/A,TRUE,"TOT-GGRAL"}</definedName>
    <definedName name="wrn.julio24." localSheetId="1" hidden="1">{#N/A,#N/A,FALSE,"310.1";#N/A,#N/A,FALSE,"321.1";#N/A,#N/A,FALSE,"320.3";#N/A,#N/A,FALSE,"330.1"}</definedName>
    <definedName name="wrn.julio24." hidden="1">{#N/A,#N/A,FALSE,"310.1";#N/A,#N/A,FALSE,"321.1";#N/A,#N/A,FALSE,"320.3";#N/A,#N/A,FALSE,"330.1"}</definedName>
    <definedName name="wrn.LPU._.MG." localSheetId="1" hidden="1">{"MG-2002-F1",#N/A,FALSE,"PPU-Telemig";"MG-2002-F2",#N/A,FALSE,"PPU-Telemig";"MG-2002-F3",#N/A,FALSE,"PPU-Telemig";"MG-2002-F4",#N/A,FALSE,"PPU-Telemig";"MG-2003-F1",#N/A,FALSE,"PPU-Telemig";"MG-2004-F1",#N/A,FALSE,"PPU-Telemig"}</definedName>
    <definedName name="wrn.LPU._.MG." hidden="1">{"MG-2002-F1",#N/A,FALSE,"PPU-Telemig";"MG-2002-F2",#N/A,FALSE,"PPU-Telemig";"MG-2002-F3",#N/A,FALSE,"PPU-Telemig";"MG-2002-F4",#N/A,FALSE,"PPU-Telemig";"MG-2003-F1",#N/A,FALSE,"PPU-Telemig";"MG-2004-F1",#N/A,FALSE,"PPU-Telemig"}</definedName>
    <definedName name="wrn.SUPPLY." localSheetId="1" hidden="1">{#N/A,#N/A,FALSE,"POLONNA 8";#N/A,#N/A,FALSE,"POLONNA 7";#N/A,#N/A,FALSE,"POLONNA 6";#N/A,#N/A,FALSE,"POLONNA 5 ";#N/A,#N/A,FALSE,"POLONNA 3";#N/A,#N/A,FALSE,"POLONNA 4";#N/A,#N/A,FALSE,"POLONNA 2";#N/A,#N/A,FALSE,"POLONNA 1"}</definedName>
    <definedName name="wrn.SUPPLY." hidden="1">{#N/A,#N/A,FALSE,"POLONNA 8";#N/A,#N/A,FALSE,"POLONNA 7";#N/A,#N/A,FALSE,"POLONNA 6";#N/A,#N/A,FALSE,"POLONNA 5 ";#N/A,#N/A,FALSE,"POLONNA 3";#N/A,#N/A,FALSE,"POLONNA 4";#N/A,#N/A,FALSE,"POLONNA 2";#N/A,#N/A,FALSE,"POLONNA 1"}</definedName>
    <definedName name="wrn.TOTAL." localSheetId="1"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w" localSheetId="1" hidden="1">{#N/A,#N/A,TRUE,"Report"}</definedName>
    <definedName name="ww" hidden="1">{#N/A,#N/A,TRUE,"Report"}</definedName>
    <definedName name="x" localSheetId="1">[4]lista!$A$11:$A$13</definedName>
    <definedName name="x">[15]lista!$A$11:$A$13</definedName>
    <definedName name="xxxx" localSheetId="1" hidden="1">{"'内訳表'!$B$2:$N$64"}</definedName>
    <definedName name="xxxx" hidden="1">{"'内訳表'!$B$2:$N$64"}</definedName>
    <definedName name="z" localSheetId="1" hidden="1">#REF!</definedName>
    <definedName name="z" hidden="1">#REF!</definedName>
    <definedName name="Z_ABCCF9B4_4F75_4F3B_AAD2_54E1C063315C_.wvu.Cols" localSheetId="1" hidden="1">#REF!</definedName>
    <definedName name="Z_ABCCF9B4_4F75_4F3B_AAD2_54E1C063315C_.wvu.Cols" hidden="1">#REF!</definedName>
    <definedName name="Z_ABCCF9B4_4F75_4F3B_AAD2_54E1C063315C_.wvu.FilterData" localSheetId="1" hidden="1">#REF!</definedName>
    <definedName name="Z_ABCCF9B4_4F75_4F3B_AAD2_54E1C063315C_.wvu.FilterData" hidden="1">#REF!</definedName>
    <definedName name="Z_ABCCF9B4_4F75_4F3B_AAD2_54E1C063315C_.wvu.PrintArea" localSheetId="1" hidden="1">#REF!</definedName>
    <definedName name="Z_ABCCF9B4_4F75_4F3B_AAD2_54E1C063315C_.wvu.PrintArea" hidden="1">#REF!</definedName>
    <definedName name="zzz">[16]Listas!$B$2:$B$34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Q35" i="7" l="1"/>
  <c r="F27" i="10" l="1"/>
  <c r="G32" i="10"/>
  <c r="G27" i="10"/>
  <c r="G30" i="10" s="1"/>
  <c r="G119" i="10"/>
  <c r="G150" i="10"/>
  <c r="G149" i="10"/>
  <c r="G148" i="10"/>
  <c r="G147" i="10"/>
  <c r="G146" i="10"/>
  <c r="G145" i="10"/>
  <c r="G144" i="10"/>
  <c r="G143" i="10"/>
  <c r="G142" i="10"/>
  <c r="G141" i="10"/>
  <c r="G140" i="10"/>
  <c r="G139" i="10"/>
  <c r="G138" i="10"/>
  <c r="G137" i="10"/>
  <c r="G136" i="10"/>
  <c r="G135" i="10"/>
  <c r="G134" i="10"/>
  <c r="G133" i="10"/>
  <c r="G132" i="10"/>
  <c r="G131" i="10"/>
  <c r="G130" i="10"/>
  <c r="G129" i="10"/>
  <c r="G128" i="10"/>
  <c r="G127" i="10"/>
  <c r="G126" i="10"/>
  <c r="G125" i="10"/>
  <c r="A125" i="10"/>
  <c r="A126" i="10" s="1"/>
  <c r="A127" i="10" s="1"/>
  <c r="A128" i="10" s="1"/>
  <c r="A129" i="10" s="1"/>
  <c r="A130" i="10" s="1"/>
  <c r="A131" i="10" s="1"/>
  <c r="A132" i="10" s="1"/>
  <c r="A133" i="10" s="1"/>
  <c r="A134" i="10" s="1"/>
  <c r="A135" i="10" s="1"/>
  <c r="A136" i="10" s="1"/>
  <c r="A137" i="10" s="1"/>
  <c r="A138" i="10" s="1"/>
  <c r="A139" i="10" s="1"/>
  <c r="A140" i="10" s="1"/>
  <c r="A141" i="10" s="1"/>
  <c r="A142" i="10" s="1"/>
  <c r="A143" i="10" s="1"/>
  <c r="A144" i="10" s="1"/>
  <c r="A145" i="10" s="1"/>
  <c r="A146" i="10" s="1"/>
  <c r="A147" i="10" s="1"/>
  <c r="A148" i="10" s="1"/>
  <c r="A149" i="10" s="1"/>
  <c r="A150" i="10" s="1"/>
  <c r="G124" i="10"/>
  <c r="A124" i="10"/>
  <c r="G123" i="10"/>
  <c r="G118" i="10"/>
  <c r="G117" i="10"/>
  <c r="G116" i="10"/>
  <c r="G115" i="10"/>
  <c r="G114" i="10"/>
  <c r="G113" i="10"/>
  <c r="G112" i="10"/>
  <c r="G111" i="10"/>
  <c r="G110" i="10"/>
  <c r="G109" i="10"/>
  <c r="G108" i="10"/>
  <c r="G107" i="10"/>
  <c r="G106" i="10"/>
  <c r="G105" i="10"/>
  <c r="G104" i="10"/>
  <c r="G103" i="10"/>
  <c r="G102" i="10"/>
  <c r="G101" i="10"/>
  <c r="G100" i="10"/>
  <c r="G99" i="10"/>
  <c r="G98" i="10"/>
  <c r="G97" i="10"/>
  <c r="G96" i="10"/>
  <c r="G95" i="10"/>
  <c r="G94" i="10"/>
  <c r="G93" i="10"/>
  <c r="G92" i="10"/>
  <c r="G91" i="10"/>
  <c r="G90" i="10"/>
  <c r="G89" i="10"/>
  <c r="G88" i="10"/>
  <c r="G87" i="10"/>
  <c r="G86" i="10"/>
  <c r="G85" i="10"/>
  <c r="G84" i="10"/>
  <c r="G83" i="10"/>
  <c r="G82" i="10"/>
  <c r="G81" i="10"/>
  <c r="G80" i="10"/>
  <c r="G79" i="10"/>
  <c r="G78" i="10"/>
  <c r="G77" i="10"/>
  <c r="G76" i="10"/>
  <c r="G75" i="10"/>
  <c r="G74" i="10"/>
  <c r="G73" i="10"/>
  <c r="G72" i="10"/>
  <c r="G71" i="10"/>
  <c r="G70" i="10"/>
  <c r="G69" i="10"/>
  <c r="G68" i="10"/>
  <c r="G67" i="10"/>
  <c r="G66" i="10"/>
  <c r="G65" i="10"/>
  <c r="G64" i="10"/>
  <c r="G63" i="10"/>
  <c r="G62" i="10"/>
  <c r="G61" i="10"/>
  <c r="G60" i="10"/>
  <c r="G59" i="10"/>
  <c r="G58" i="10"/>
  <c r="G57" i="10"/>
  <c r="G56" i="10"/>
  <c r="G55" i="10"/>
  <c r="G54" i="10"/>
  <c r="G53" i="10"/>
  <c r="G52" i="10"/>
  <c r="A52" i="10"/>
  <c r="A53" i="10" s="1"/>
  <c r="A54" i="10" s="1"/>
  <c r="A55" i="10" s="1"/>
  <c r="A56" i="10" s="1"/>
  <c r="A57" i="10" s="1"/>
  <c r="A58" i="10" s="1"/>
  <c r="A59" i="10" s="1"/>
  <c r="A60" i="10" s="1"/>
  <c r="A61" i="10" s="1"/>
  <c r="A62" i="10" s="1"/>
  <c r="A63" i="10" s="1"/>
  <c r="A64" i="10" s="1"/>
  <c r="A65" i="10" s="1"/>
  <c r="A66" i="10" s="1"/>
  <c r="A67" i="10" s="1"/>
  <c r="A68" i="10" s="1"/>
  <c r="A69" i="10" s="1"/>
  <c r="A70" i="10" s="1"/>
  <c r="A71" i="10" s="1"/>
  <c r="A72" i="10" s="1"/>
  <c r="A73" i="10" s="1"/>
  <c r="A74" i="10" s="1"/>
  <c r="A75" i="10" s="1"/>
  <c r="A76" i="10" s="1"/>
  <c r="A77" i="10" s="1"/>
  <c r="A78" i="10" s="1"/>
  <c r="A79" i="10" s="1"/>
  <c r="A80" i="10" s="1"/>
  <c r="A81" i="10" s="1"/>
  <c r="A82" i="10" s="1"/>
  <c r="A83" i="10" s="1"/>
  <c r="A84" i="10" s="1"/>
  <c r="A85" i="10" s="1"/>
  <c r="A86" i="10" s="1"/>
  <c r="A87" i="10" s="1"/>
  <c r="A88" i="10" s="1"/>
  <c r="A89" i="10" s="1"/>
  <c r="A90" i="10" s="1"/>
  <c r="A91" i="10" s="1"/>
  <c r="A92" i="10" s="1"/>
  <c r="A93" i="10" s="1"/>
  <c r="A94" i="10" s="1"/>
  <c r="A95" i="10" s="1"/>
  <c r="A96" i="10" s="1"/>
  <c r="A97" i="10" s="1"/>
  <c r="A98" i="10" s="1"/>
  <c r="A99" i="10" s="1"/>
  <c r="A100" i="10" s="1"/>
  <c r="A101" i="10" s="1"/>
  <c r="A102" i="10" s="1"/>
  <c r="A103" i="10" s="1"/>
  <c r="A104" i="10" s="1"/>
  <c r="A105" i="10" s="1"/>
  <c r="A106" i="10" s="1"/>
  <c r="A107" i="10" s="1"/>
  <c r="A108" i="10" s="1"/>
  <c r="A109" i="10" s="1"/>
  <c r="A110" i="10" s="1"/>
  <c r="A111" i="10" s="1"/>
  <c r="A112" i="10" s="1"/>
  <c r="A113" i="10" s="1"/>
  <c r="A114" i="10" s="1"/>
  <c r="A115" i="10" s="1"/>
  <c r="A116" i="10" s="1"/>
  <c r="A117" i="10" s="1"/>
  <c r="A118" i="10" s="1"/>
  <c r="A119" i="10" s="1"/>
  <c r="G51" i="10"/>
  <c r="D44" i="10"/>
  <c r="C44" i="10"/>
  <c r="G43" i="10"/>
  <c r="G44" i="10" s="1"/>
  <c r="G33" i="10"/>
  <c r="F33" i="10"/>
  <c r="F32" i="10"/>
  <c r="G31" i="10"/>
  <c r="F31" i="10"/>
  <c r="F29" i="10"/>
  <c r="G29" i="10" s="1"/>
  <c r="F28" i="10"/>
  <c r="G28" i="10" s="1"/>
  <c r="G34" i="10" l="1"/>
  <c r="G35" i="10"/>
  <c r="G17" i="8"/>
  <c r="F17" i="8"/>
  <c r="E17" i="8"/>
  <c r="C17" i="8"/>
  <c r="G16" i="8"/>
  <c r="E16" i="8"/>
  <c r="D17" i="8" s="1"/>
  <c r="D16" i="8"/>
  <c r="C16" i="8"/>
  <c r="B17" i="8" s="1"/>
  <c r="G15" i="8"/>
  <c r="F16" i="8" s="1"/>
  <c r="E15" i="8"/>
  <c r="C15" i="8"/>
  <c r="B16" i="8" s="1"/>
  <c r="B15" i="8"/>
  <c r="G14" i="8"/>
  <c r="F15" i="8" s="1"/>
  <c r="F14" i="8"/>
  <c r="E14" i="8"/>
  <c r="D15" i="8" s="1"/>
  <c r="D14" i="8"/>
  <c r="C14" i="8"/>
  <c r="B14" i="8"/>
  <c r="AQ43" i="7"/>
  <c r="AQ41" i="7"/>
  <c r="AQ37" i="7"/>
  <c r="AK26" i="7"/>
  <c r="J26" i="7"/>
  <c r="AK25" i="7"/>
  <c r="J25" i="7"/>
  <c r="AK24" i="7"/>
  <c r="J24" i="7"/>
  <c r="I189" i="6" l="1"/>
  <c r="I188" i="6"/>
  <c r="I187" i="6"/>
  <c r="I186" i="6"/>
  <c r="I185" i="6"/>
  <c r="I184" i="6"/>
  <c r="I183" i="6"/>
  <c r="I182" i="6"/>
  <c r="I181" i="6"/>
  <c r="I180" i="6"/>
  <c r="I179" i="6"/>
  <c r="I178" i="6"/>
  <c r="I177" i="6"/>
  <c r="I176" i="6"/>
  <c r="I175" i="6"/>
  <c r="I174" i="6"/>
  <c r="I173" i="6"/>
  <c r="I172" i="6"/>
  <c r="I171" i="6"/>
  <c r="I170" i="6"/>
  <c r="I169" i="6"/>
  <c r="I168" i="6"/>
  <c r="I167" i="6"/>
  <c r="I166" i="6"/>
  <c r="I165" i="6"/>
  <c r="I164" i="6"/>
  <c r="I163" i="6"/>
  <c r="I162" i="6"/>
  <c r="I161" i="6"/>
  <c r="I160" i="6"/>
  <c r="I159" i="6"/>
  <c r="I158" i="6"/>
  <c r="I157" i="6"/>
  <c r="I156" i="6"/>
  <c r="I155" i="6"/>
  <c r="I154" i="6"/>
  <c r="I153" i="6"/>
  <c r="I152" i="6"/>
  <c r="I151" i="6"/>
  <c r="I150" i="6"/>
  <c r="I149" i="6"/>
  <c r="I148" i="6"/>
  <c r="I147" i="6"/>
  <c r="I146" i="6"/>
  <c r="I145" i="6"/>
  <c r="I144" i="6"/>
  <c r="I143" i="6"/>
  <c r="I142" i="6"/>
  <c r="I141" i="6"/>
  <c r="I140" i="6"/>
  <c r="I139" i="6"/>
  <c r="I138" i="6"/>
  <c r="I137" i="6"/>
  <c r="I136" i="6"/>
  <c r="I135" i="6"/>
  <c r="I134" i="6"/>
  <c r="I133" i="6"/>
  <c r="I132" i="6"/>
  <c r="I131" i="6"/>
  <c r="I130" i="6"/>
  <c r="I129" i="6"/>
  <c r="I128" i="6"/>
  <c r="I127" i="6"/>
  <c r="I126" i="6"/>
  <c r="I125" i="6"/>
  <c r="I124" i="6"/>
  <c r="I123" i="6"/>
  <c r="I122" i="6"/>
  <c r="I121" i="6"/>
  <c r="I120" i="6"/>
  <c r="I119" i="6"/>
  <c r="I118" i="6"/>
  <c r="I117" i="6"/>
  <c r="I116" i="6"/>
  <c r="I115" i="6"/>
  <c r="I114" i="6"/>
  <c r="I113" i="6"/>
  <c r="I112" i="6"/>
  <c r="I111" i="6"/>
  <c r="I110" i="6"/>
  <c r="I109" i="6"/>
  <c r="I108" i="6"/>
  <c r="I107" i="6"/>
  <c r="I106" i="6"/>
  <c r="I105" i="6"/>
  <c r="I104" i="6"/>
  <c r="I103" i="6"/>
  <c r="I102" i="6"/>
  <c r="I101" i="6"/>
  <c r="I100" i="6"/>
  <c r="I99" i="6"/>
  <c r="I98" i="6"/>
  <c r="I97" i="6"/>
  <c r="I96" i="6"/>
  <c r="I95" i="6"/>
  <c r="I94" i="6"/>
  <c r="I93" i="6"/>
  <c r="I92" i="6"/>
  <c r="I91" i="6"/>
  <c r="I90" i="6"/>
  <c r="I89" i="6"/>
  <c r="I88" i="6"/>
  <c r="I87" i="6"/>
  <c r="I86" i="6"/>
  <c r="I85" i="6"/>
  <c r="I84" i="6"/>
  <c r="I83" i="6"/>
  <c r="I82" i="6"/>
  <c r="I81" i="6"/>
  <c r="I80" i="6"/>
  <c r="I79" i="6"/>
  <c r="I78" i="6"/>
  <c r="I77" i="6"/>
  <c r="I76" i="6"/>
  <c r="I75" i="6"/>
  <c r="I74" i="6"/>
  <c r="I73" i="6"/>
  <c r="I72" i="6"/>
  <c r="I71" i="6"/>
  <c r="I70" i="6"/>
  <c r="I69" i="6"/>
  <c r="I68" i="6"/>
  <c r="I67" i="6"/>
  <c r="I66" i="6"/>
  <c r="I65" i="6"/>
  <c r="I64" i="6"/>
  <c r="I63" i="6"/>
  <c r="I62" i="6"/>
  <c r="I61" i="6"/>
  <c r="I60" i="6"/>
  <c r="I59" i="6"/>
  <c r="I58" i="6"/>
  <c r="I57" i="6"/>
  <c r="I56" i="6"/>
  <c r="I55" i="6"/>
  <c r="I54" i="6"/>
  <c r="I53" i="6"/>
  <c r="I52" i="6"/>
  <c r="I51" i="6"/>
  <c r="I50" i="6"/>
  <c r="I49" i="6"/>
  <c r="I48" i="6"/>
  <c r="I47" i="6"/>
  <c r="I46" i="6"/>
  <c r="I45" i="6"/>
  <c r="I44" i="6"/>
  <c r="I43" i="6"/>
  <c r="I42" i="6"/>
  <c r="E37" i="6"/>
  <c r="G36" i="6"/>
  <c r="H36" i="6" s="1"/>
  <c r="G35" i="6"/>
  <c r="H35" i="6" s="1"/>
  <c r="G34" i="6"/>
  <c r="H34" i="6" s="1"/>
  <c r="G33" i="6"/>
  <c r="H33" i="6" s="1"/>
  <c r="G32" i="6"/>
  <c r="H32" i="6" s="1"/>
  <c r="G31" i="6"/>
  <c r="H31" i="6" s="1"/>
  <c r="G30" i="6"/>
  <c r="H30" i="6" s="1"/>
  <c r="G29" i="6"/>
  <c r="H29" i="6" s="1"/>
  <c r="G28" i="6"/>
  <c r="H28" i="6" s="1"/>
  <c r="G27" i="6"/>
  <c r="H27" i="6" s="1"/>
  <c r="G26" i="6"/>
  <c r="H26" i="6" s="1"/>
  <c r="G25" i="6"/>
  <c r="H25" i="6" s="1"/>
  <c r="G24" i="6"/>
  <c r="H24" i="6" s="1"/>
  <c r="I190" i="6" l="1"/>
  <c r="H37" i="6"/>
  <c r="I191" i="6" s="1"/>
  <c r="I188" i="5" l="1"/>
  <c r="I187" i="5"/>
  <c r="I186" i="5"/>
  <c r="I185" i="5"/>
  <c r="I184" i="5"/>
  <c r="I183" i="5"/>
  <c r="I182" i="5"/>
  <c r="I181" i="5"/>
  <c r="I180" i="5"/>
  <c r="I179" i="5"/>
  <c r="I178" i="5"/>
  <c r="I177" i="5"/>
  <c r="I176" i="5"/>
  <c r="I175" i="5"/>
  <c r="I174" i="5"/>
  <c r="I173" i="5"/>
  <c r="I172" i="5"/>
  <c r="I171" i="5"/>
  <c r="I170" i="5"/>
  <c r="I169" i="5"/>
  <c r="I168" i="5"/>
  <c r="I167" i="5"/>
  <c r="I166" i="5"/>
  <c r="I165" i="5"/>
  <c r="I164" i="5"/>
  <c r="I163" i="5"/>
  <c r="I162" i="5"/>
  <c r="I161" i="5"/>
  <c r="I160" i="5"/>
  <c r="I159" i="5"/>
  <c r="I158" i="5"/>
  <c r="I157" i="5"/>
  <c r="I156" i="5"/>
  <c r="I155" i="5"/>
  <c r="I154" i="5"/>
  <c r="I153" i="5"/>
  <c r="I152" i="5"/>
  <c r="I151" i="5"/>
  <c r="I150" i="5"/>
  <c r="I149" i="5"/>
  <c r="I148" i="5"/>
  <c r="I147" i="5"/>
  <c r="I146" i="5"/>
  <c r="I145" i="5"/>
  <c r="I144" i="5"/>
  <c r="I143" i="5"/>
  <c r="I142" i="5"/>
  <c r="I141" i="5"/>
  <c r="I140" i="5"/>
  <c r="I139" i="5"/>
  <c r="I138" i="5"/>
  <c r="I137" i="5"/>
  <c r="I136" i="5"/>
  <c r="I135" i="5"/>
  <c r="I134" i="5"/>
  <c r="I133" i="5"/>
  <c r="I132" i="5"/>
  <c r="I131" i="5"/>
  <c r="I130" i="5"/>
  <c r="I129" i="5"/>
  <c r="I128" i="5"/>
  <c r="I127" i="5"/>
  <c r="I126" i="5"/>
  <c r="I125" i="5"/>
  <c r="I124" i="5"/>
  <c r="I123" i="5"/>
  <c r="I122" i="5"/>
  <c r="I121" i="5"/>
  <c r="I120" i="5"/>
  <c r="I119" i="5"/>
  <c r="I118" i="5"/>
  <c r="I117" i="5"/>
  <c r="I116" i="5"/>
  <c r="I115" i="5"/>
  <c r="I114" i="5"/>
  <c r="I113" i="5"/>
  <c r="I112" i="5"/>
  <c r="I111" i="5"/>
  <c r="I110" i="5"/>
  <c r="I109" i="5"/>
  <c r="I108" i="5"/>
  <c r="I107" i="5"/>
  <c r="I106" i="5"/>
  <c r="I105" i="5"/>
  <c r="I104" i="5"/>
  <c r="I103" i="5"/>
  <c r="I102" i="5"/>
  <c r="I101" i="5"/>
  <c r="I100" i="5"/>
  <c r="I99" i="5"/>
  <c r="I98" i="5"/>
  <c r="I97" i="5"/>
  <c r="I96" i="5"/>
  <c r="I95" i="5"/>
  <c r="I94" i="5"/>
  <c r="I93" i="5"/>
  <c r="I92" i="5"/>
  <c r="I91" i="5"/>
  <c r="I90" i="5"/>
  <c r="I89" i="5"/>
  <c r="I88" i="5"/>
  <c r="I87" i="5"/>
  <c r="I86" i="5"/>
  <c r="I85" i="5"/>
  <c r="I84" i="5"/>
  <c r="I83" i="5"/>
  <c r="I82" i="5"/>
  <c r="I81" i="5"/>
  <c r="I80" i="5"/>
  <c r="I79" i="5"/>
  <c r="I78" i="5"/>
  <c r="I77" i="5"/>
  <c r="I76" i="5"/>
  <c r="I75" i="5"/>
  <c r="I74" i="5"/>
  <c r="I73" i="5"/>
  <c r="I72" i="5"/>
  <c r="I71" i="5"/>
  <c r="I70" i="5"/>
  <c r="I69" i="5"/>
  <c r="I68" i="5"/>
  <c r="I67" i="5"/>
  <c r="I66" i="5"/>
  <c r="I65" i="5"/>
  <c r="I64" i="5"/>
  <c r="I63" i="5"/>
  <c r="I62" i="5"/>
  <c r="I61" i="5"/>
  <c r="I60" i="5"/>
  <c r="I59" i="5"/>
  <c r="I58" i="5"/>
  <c r="I57" i="5"/>
  <c r="I56" i="5"/>
  <c r="I55" i="5"/>
  <c r="I54" i="5"/>
  <c r="I53" i="5"/>
  <c r="I52" i="5"/>
  <c r="I51" i="5"/>
  <c r="I50" i="5"/>
  <c r="I49" i="5"/>
  <c r="I48" i="5"/>
  <c r="I47" i="5"/>
  <c r="I46" i="5"/>
  <c r="I45" i="5"/>
  <c r="I44" i="5"/>
  <c r="I43" i="5"/>
  <c r="I42" i="5"/>
  <c r="I41" i="5"/>
  <c r="I40" i="5"/>
  <c r="I39" i="5"/>
  <c r="I38" i="5"/>
  <c r="E33" i="5"/>
  <c r="K32" i="5"/>
  <c r="L32" i="5" s="1"/>
  <c r="H32" i="5"/>
  <c r="K31" i="5"/>
  <c r="L31" i="5" s="1"/>
  <c r="H31" i="5"/>
  <c r="K30" i="5"/>
  <c r="L30" i="5" s="1"/>
  <c r="H30" i="5"/>
  <c r="K29" i="5"/>
  <c r="L29" i="5" s="1"/>
  <c r="H29" i="5"/>
  <c r="K28" i="5"/>
  <c r="L28" i="5" s="1"/>
  <c r="H28" i="5"/>
  <c r="K27" i="5"/>
  <c r="L27" i="5" s="1"/>
  <c r="H27" i="5"/>
  <c r="K26" i="5"/>
  <c r="L26" i="5" s="1"/>
  <c r="H26" i="5"/>
  <c r="K25" i="5"/>
  <c r="L25" i="5" s="1"/>
  <c r="H25" i="5"/>
  <c r="K24" i="5"/>
  <c r="L24" i="5" s="1"/>
  <c r="L33" i="5" s="1"/>
  <c r="H24" i="5"/>
  <c r="D21" i="5"/>
  <c r="I24" i="5" l="1"/>
  <c r="I25" i="5"/>
  <c r="I26" i="5"/>
  <c r="I27" i="5"/>
  <c r="I28" i="5"/>
  <c r="I29" i="5"/>
  <c r="I30" i="5"/>
  <c r="I31" i="5"/>
  <c r="I32" i="5"/>
  <c r="I189" i="5"/>
  <c r="I33" i="5" l="1"/>
  <c r="I190" i="5" s="1"/>
  <c r="I39" i="2" l="1"/>
  <c r="H33" i="2" l="1"/>
  <c r="H34" i="2" s="1"/>
  <c r="I163" i="2"/>
  <c r="I162" i="2"/>
  <c r="I175" i="2" l="1"/>
  <c r="I40" i="2" l="1"/>
  <c r="I41" i="2"/>
  <c r="I42" i="2"/>
  <c r="I43" i="2"/>
  <c r="I44" i="2"/>
  <c r="I45" i="2"/>
  <c r="I46" i="2"/>
  <c r="I47" i="2"/>
  <c r="I48" i="2"/>
  <c r="I49" i="2"/>
  <c r="I50" i="2"/>
  <c r="I51" i="2"/>
  <c r="I52" i="2"/>
  <c r="I53" i="2"/>
  <c r="I54" i="2"/>
  <c r="I55" i="2"/>
  <c r="I56" i="2"/>
  <c r="I57" i="2"/>
  <c r="I58" i="2"/>
  <c r="I59" i="2"/>
  <c r="I60" i="2"/>
  <c r="I61" i="2"/>
  <c r="I62" i="2"/>
  <c r="I63" i="2"/>
  <c r="I64" i="2"/>
  <c r="I65" i="2"/>
  <c r="I66" i="2"/>
  <c r="I67" i="2"/>
  <c r="I68" i="2"/>
  <c r="I69" i="2"/>
  <c r="I70" i="2"/>
  <c r="I71" i="2"/>
  <c r="I72" i="2"/>
  <c r="I73" i="2"/>
  <c r="I74" i="2"/>
  <c r="I75" i="2"/>
  <c r="I76" i="2"/>
  <c r="I77" i="2"/>
  <c r="I78" i="2"/>
  <c r="I79" i="2"/>
  <c r="I80" i="2"/>
  <c r="I81" i="2"/>
  <c r="I82" i="2"/>
  <c r="I83" i="2"/>
  <c r="I84" i="2"/>
  <c r="I85" i="2"/>
  <c r="I86" i="2"/>
  <c r="I87" i="2"/>
  <c r="I88" i="2"/>
  <c r="I89" i="2"/>
  <c r="I90" i="2"/>
  <c r="I91" i="2"/>
  <c r="I92" i="2"/>
  <c r="I93" i="2"/>
  <c r="I94" i="2"/>
  <c r="I95" i="2"/>
  <c r="I96" i="2"/>
  <c r="I97" i="2"/>
  <c r="I98" i="2"/>
  <c r="I99" i="2"/>
  <c r="I100" i="2"/>
  <c r="I101" i="2"/>
  <c r="I102" i="2"/>
  <c r="I103" i="2"/>
  <c r="I104" i="2"/>
  <c r="I105" i="2"/>
  <c r="I106" i="2"/>
  <c r="I107" i="2"/>
  <c r="I108" i="2"/>
  <c r="I109" i="2"/>
  <c r="I110" i="2"/>
  <c r="I111" i="2"/>
  <c r="I112" i="2"/>
  <c r="I113" i="2"/>
  <c r="I114" i="2"/>
  <c r="I115" i="2"/>
  <c r="I116" i="2"/>
  <c r="I117" i="2"/>
  <c r="I118" i="2"/>
  <c r="I119" i="2"/>
  <c r="I120" i="2"/>
  <c r="I121" i="2"/>
  <c r="I122" i="2"/>
  <c r="I123" i="2"/>
  <c r="I124" i="2"/>
  <c r="I125" i="2"/>
  <c r="I126" i="2"/>
  <c r="I127" i="2"/>
  <c r="I128" i="2"/>
  <c r="I129" i="2"/>
  <c r="I130" i="2"/>
  <c r="I131" i="2"/>
  <c r="I132" i="2"/>
  <c r="I133" i="2"/>
  <c r="I134" i="2"/>
  <c r="I135" i="2"/>
  <c r="I136" i="2"/>
  <c r="I137" i="2"/>
  <c r="I138" i="2"/>
  <c r="I139" i="2"/>
  <c r="I140" i="2"/>
  <c r="I141" i="2"/>
  <c r="I142" i="2"/>
  <c r="I143" i="2"/>
  <c r="I144" i="2"/>
  <c r="I145" i="2"/>
  <c r="I146" i="2"/>
  <c r="I147" i="2"/>
  <c r="I148" i="2"/>
  <c r="I149" i="2"/>
  <c r="I150" i="2"/>
  <c r="I151" i="2"/>
  <c r="I152" i="2"/>
  <c r="I153" i="2"/>
  <c r="I154" i="2"/>
  <c r="I155" i="2"/>
  <c r="I156" i="2"/>
  <c r="I157" i="2"/>
  <c r="I158" i="2"/>
  <c r="I159" i="2"/>
  <c r="I160" i="2"/>
  <c r="I161" i="2"/>
  <c r="I164" i="2"/>
  <c r="I165" i="2"/>
  <c r="I166" i="2"/>
  <c r="I167" i="2"/>
  <c r="I168" i="2"/>
  <c r="I169" i="2"/>
  <c r="I170" i="2"/>
  <c r="I171" i="2"/>
  <c r="I172" i="2"/>
  <c r="I173" i="2"/>
  <c r="I174" i="2"/>
  <c r="I176" i="2"/>
  <c r="I177" i="2"/>
  <c r="I178" i="2"/>
  <c r="I179" i="2" l="1"/>
  <c r="E30" i="2"/>
  <c r="G23" i="2" l="1"/>
  <c r="H23" i="2" s="1"/>
  <c r="G24" i="2"/>
  <c r="H24" i="2" s="1"/>
  <c r="G25" i="2"/>
  <c r="H25" i="2" s="1"/>
  <c r="G26" i="2"/>
  <c r="H26" i="2" s="1"/>
  <c r="G27" i="2"/>
  <c r="H27" i="2" s="1"/>
  <c r="G28" i="2"/>
  <c r="H28" i="2" s="1"/>
  <c r="G29" i="2"/>
  <c r="H29" i="2" s="1"/>
  <c r="G22" i="2" l="1"/>
  <c r="H22" i="2" s="1"/>
  <c r="G21" i="2"/>
  <c r="H21" i="2" s="1"/>
  <c r="H30" i="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Robinson Hernan Parada Barajas</author>
  </authors>
  <commentList>
    <comment ref="I1" authorId="0" shapeId="0" xr:uid="{00000000-0006-0000-0000-000001000000}">
      <text>
        <r>
          <rPr>
            <b/>
            <sz val="9"/>
            <color indexed="81"/>
            <rFont val="Tahoma"/>
            <family val="2"/>
          </rPr>
          <t>Sugiero dejar configurado el formato de impresión antes de remitir a los proveedores</t>
        </r>
      </text>
    </comment>
    <comment ref="B7" authorId="0" shapeId="0" xr:uid="{00000000-0006-0000-0000-000002000000}">
      <text>
        <r>
          <rPr>
            <b/>
            <sz val="9"/>
            <color indexed="81"/>
            <rFont val="Tahoma"/>
            <family val="2"/>
          </rPr>
          <t>plantas electricas?</t>
        </r>
      </text>
    </comment>
    <comment ref="G21" authorId="0" shapeId="0" xr:uid="{00000000-0006-0000-0000-000003000000}">
      <text>
        <r>
          <rPr>
            <b/>
            <sz val="9"/>
            <color indexed="81"/>
            <rFont val="Tahoma"/>
            <family val="2"/>
          </rPr>
          <t>Sugiero proteger las celdas que el proveedor no necesita diligenciar y solo dejar habilitadas las celdas en amarillo para evitar que el proveedor pueda modificar el formato de cotización</t>
        </r>
      </text>
    </comment>
    <comment ref="H32" authorId="0" shapeId="0" xr:uid="{00000000-0006-0000-0000-000004000000}">
      <text>
        <r>
          <rPr>
            <b/>
            <sz val="9"/>
            <color indexed="81"/>
            <rFont val="Tahoma"/>
            <family val="2"/>
          </rPr>
          <t>este sería el ítem 2 no? o está incluido en el ítem 1 (mantenimientos preventivos)?
Si estpa incluido en el ítem de mantenimiento preventivo</t>
        </r>
      </text>
    </comment>
    <comment ref="C33" authorId="0" shapeId="0" xr:uid="{00000000-0006-0000-0000-000005000000}">
      <text>
        <r>
          <rPr>
            <b/>
            <sz val="9"/>
            <color indexed="81"/>
            <rFont val="Tahoma"/>
            <family val="2"/>
          </rPr>
          <t>Las visitas se pagan mensualmente? Favor precisar en la FCT. Si el costo de las visitas va a estar incluido en los mantenimientos sugiero precisarlo en este formato</t>
        </r>
      </text>
    </comment>
    <comment ref="B36" authorId="0" shapeId="0" xr:uid="{00000000-0006-0000-0000-000006000000}">
      <text>
        <r>
          <rPr>
            <b/>
            <sz val="9"/>
            <color indexed="81"/>
            <rFont val="Tahoma"/>
            <family val="2"/>
          </rPr>
          <t>ítem 3</t>
        </r>
      </text>
    </comment>
    <comment ref="C148" authorId="0" shapeId="0" xr:uid="{00000000-0006-0000-0000-000007000000}">
      <text>
        <r>
          <rPr>
            <b/>
            <sz val="9"/>
            <color indexed="81"/>
            <rFont val="Tahoma"/>
            <family val="2"/>
          </rPr>
          <t>Elemento repetido. Si se va a eliminar de acá favor quitarlo también de la FCT</t>
        </r>
      </text>
    </comment>
    <comment ref="I178" authorId="0" shapeId="0" xr:uid="{00000000-0006-0000-0000-000008000000}">
      <text>
        <r>
          <rPr>
            <b/>
            <sz val="9"/>
            <color indexed="81"/>
            <rFont val="Tahoma"/>
            <family val="2"/>
          </rPr>
          <t>Sugiero incluir un total solo para efectos de comparación entre las cotizaciones. De igual manera, incluir un total que sume los 3 servicios requeridos con el mismo fin.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Monica Cristina Aguilar Buenhombre</author>
    <author>Lucia Alexandra Vargas Yemail</author>
  </authors>
  <commentList>
    <comment ref="T15" authorId="0" shapeId="0" xr:uid="{B219449F-51EC-4985-8530-C9B2E8D0A702}">
      <text>
        <r>
          <rPr>
            <b/>
            <sz val="8"/>
            <color indexed="81"/>
            <rFont val="Arial"/>
            <family val="2"/>
          </rPr>
          <t xml:space="preserve">Sector Primario: </t>
        </r>
        <r>
          <rPr>
            <sz val="8"/>
            <color indexed="81"/>
            <rFont val="Arial"/>
            <family val="2"/>
          </rPr>
          <t>Comprende las actividades de extracción directa de bienes de la naturaleza, sin transformaciones.</t>
        </r>
        <r>
          <rPr>
            <b/>
            <sz val="8"/>
            <color indexed="81"/>
            <rFont val="Arial"/>
            <family val="2"/>
          </rPr>
          <t xml:space="preserve">
Sector Secundario: </t>
        </r>
        <r>
          <rPr>
            <sz val="8"/>
            <color indexed="81"/>
            <rFont val="Arial"/>
            <family val="2"/>
          </rPr>
          <t>Se refiere a las actividades que implican transformación de alimentos y materias primas a través
de los más variados procesos productivos.</t>
        </r>
        <r>
          <rPr>
            <b/>
            <sz val="8"/>
            <color indexed="81"/>
            <rFont val="Arial"/>
            <family val="2"/>
          </rPr>
          <t xml:space="preserve">
Sector Terciario:</t>
        </r>
        <r>
          <rPr>
            <sz val="8"/>
            <color indexed="81"/>
            <rFont val="Arial"/>
            <family val="2"/>
          </rPr>
          <t xml:space="preserve"> Engloba las actividades que utilizan distintas clases de equipos y de trabajo humano para atender
las demandas de transporte, comunicaciones y actividad financieras como la banca, la bolsa, los seguros, etc.
Fuente: http://geo25raiguer.wikispaces.com/file/view/activitats+econ%C3%B2miques.pdf. Fecha de Consulta: Junio 15 de 2018.</t>
        </r>
      </text>
    </comment>
    <comment ref="B24" authorId="1" shapeId="0" xr:uid="{FC9A7CF1-67C2-4D3D-9CF9-4C52B6D3B0DE}">
      <text>
        <r>
          <rPr>
            <sz val="8"/>
            <color indexed="81"/>
            <rFont val="Arial"/>
            <family val="2"/>
          </rPr>
          <t xml:space="preserve">Tenga en cuenta que con este CIIU se realizará la clasificación del </t>
        </r>
        <r>
          <rPr>
            <b/>
            <sz val="8"/>
            <color indexed="81"/>
            <rFont val="Arial"/>
            <family val="2"/>
          </rPr>
          <t>tamaño empresarial</t>
        </r>
        <r>
          <rPr>
            <sz val="8"/>
            <color indexed="81"/>
            <rFont val="Arial"/>
            <family val="2"/>
          </rPr>
          <t xml:space="preserve"> de conformidad con Resolución conjunta número 2225 de 2019 de MinCIT.</t>
        </r>
        <r>
          <rPr>
            <sz val="9"/>
            <color indexed="81"/>
            <rFont val="Tahoma"/>
            <family val="2"/>
          </rPr>
          <t xml:space="preserve">
</t>
        </r>
      </text>
    </comment>
    <comment ref="E37" authorId="1" shapeId="0" xr:uid="{4D3853E5-5C6F-48CB-9F03-9FF2D4CED0BA}">
      <text>
        <r>
          <rPr>
            <sz val="8"/>
            <color indexed="81"/>
            <rFont val="Arial"/>
            <family val="2"/>
          </rPr>
          <t xml:space="preserve">Dec.1860/21: </t>
        </r>
        <r>
          <rPr>
            <i/>
            <sz val="8"/>
            <color indexed="81"/>
            <rFont val="Arial"/>
            <family val="2"/>
          </rPr>
          <t>"Se entenderá como empleos del nivel directivo aquellos cuyas funciones están relacionadas con la dirección de áreas misionales de la empresa y la toma de decisiones a nivel estratégico. En este sentido, serán cargos de nivel directivo los que dentro de la organización de la empresa se encuentran ubicados en un nivel de mando o los que por su jerarquía desempeñan cargos encaminados al cumplimiento de funciones orientadas a representar al empleador."</t>
        </r>
      </text>
    </comment>
    <comment ref="E47" authorId="1" shapeId="0" xr:uid="{4E8E2CB1-A84F-4E7D-B227-D0B76BC75D04}">
      <text>
        <r>
          <rPr>
            <sz val="8"/>
            <color indexed="81"/>
            <rFont val="Arial"/>
            <family val="2"/>
          </rPr>
          <t xml:space="preserve">El Dec.1860/21 define como </t>
        </r>
        <r>
          <rPr>
            <b/>
            <sz val="8"/>
            <color indexed="81"/>
            <rFont val="Arial"/>
            <family val="2"/>
          </rPr>
          <t>sujetos de especial protección constitucional</t>
        </r>
        <r>
          <rPr>
            <sz val="8"/>
            <color indexed="81"/>
            <rFont val="Arial"/>
            <family val="2"/>
          </rPr>
          <t xml:space="preserve"> </t>
        </r>
        <r>
          <rPr>
            <i/>
            <sz val="8"/>
            <color indexed="81"/>
            <rFont val="Arial"/>
            <family val="2"/>
          </rPr>
          <t>"aquellas personas que debido a su particular condición física, psicológica o social merecen una acción positiva estatal para efectos de lograr una igualdad real y efectiva. Dentro de esta categoría se encuentran, entre otros, las víctimas del conflicto armado interno, las mujeres cabeza de familia, los adultos mayores, las personas en condición de discapacidad, así como la población de las comunidades indígena, negra, afrocolombiana, raizal, palanquera, Rrom o gitanas."</t>
        </r>
        <r>
          <rPr>
            <i/>
            <sz val="9"/>
            <color indexed="81"/>
            <rFont val="Tahoma"/>
            <family val="2"/>
          </rPr>
          <t xml:space="preserve">
</t>
        </r>
      </text>
    </comment>
  </commentList>
</comments>
</file>

<file path=xl/sharedStrings.xml><?xml version="1.0" encoding="utf-8"?>
<sst xmlns="http://schemas.openxmlformats.org/spreadsheetml/2006/main" count="2879" uniqueCount="1438">
  <si>
    <t>República de Colombia
Instituto Colombiano de Bienestar Familiar
Cecilia de la Fuente de Lleras 
Dirección de Administrativa
Grupo de Apoyo logístico</t>
  </si>
  <si>
    <t>Clasificación de la información:
Pública</t>
  </si>
  <si>
    <t>Objeto</t>
  </si>
  <si>
    <t>INSTRUCCIONES PARA EL DILIGENCIAMIENTO DEL FORMATO</t>
  </si>
  <si>
    <t>1.MANTENIMIENTO PREVENTIVO</t>
  </si>
  <si>
    <t>Tarifa IVA</t>
  </si>
  <si>
    <t># de servicios</t>
  </si>
  <si>
    <t>Item</t>
  </si>
  <si>
    <t>SERVICIO</t>
  </si>
  <si>
    <t xml:space="preserve">Precio unitario  IVA incluido
</t>
  </si>
  <si>
    <t>Precio total de 
incluido IVA</t>
  </si>
  <si>
    <r>
      <t>2. MANTENIMIENTO CORRECTIVO</t>
    </r>
    <r>
      <rPr>
        <b/>
        <sz val="12"/>
        <color rgb="FFFF0000"/>
        <rFont val="Arial"/>
        <family val="2"/>
      </rPr>
      <t xml:space="preserve"> (NOTA1)</t>
    </r>
  </si>
  <si>
    <t>Descripción de repuestos</t>
  </si>
  <si>
    <t>Precio unitario incluido IVA</t>
  </si>
  <si>
    <t xml:space="preserve">La presente cotización:  </t>
  </si>
  <si>
    <t>LOS DATOS PROPORCIONADOS SERÁN TRATADOS DE ACUERDO A LA POLÍTICA DE TRATAMIENTO DE DATOS PERSONALES DEL ICBF Y A LA LEY 1581 DE 2012</t>
  </si>
  <si>
    <t>Equipo aire acondicionado minisplit de 18000 BTU/HR 1,5 TON/REF con control remoto marca LG</t>
  </si>
  <si>
    <t>Motor 1 Vel EJE 1/20 HP. 1550 rpm, monofásico, 208/230V</t>
  </si>
  <si>
    <t>Motor 3 Vel EJE 1/3 HP. 1075 rpm, monofásico, 208/230V</t>
  </si>
  <si>
    <t>Motor 3 Vel EJE 3/4 HP. 1075 rpm, monofásico, 220/230V</t>
  </si>
  <si>
    <t>Motor 1 Vel EJE 1/2 HP. 1075 rpm, monofásico, 220/440V</t>
  </si>
  <si>
    <t>Motor 1 Vel EJE 1/5 HP. 1140 rpm, monofásico, 208/230V</t>
  </si>
  <si>
    <t>Motor 1/6 HP 2 ejes, ventana, 208 - 230V, 1100 rpm</t>
  </si>
  <si>
    <t>Motor 1/10 HP 2 ejes, 1075rpm, 115V</t>
  </si>
  <si>
    <t>Motor 1/4 HP, 1075 rpm, 2 vel, 208/230V, 1 EJE</t>
  </si>
  <si>
    <t>Motor 1/4 HP, 1075 rpm, trifásico, 2 vel, 208/230V, doble eje</t>
  </si>
  <si>
    <t>Motor 1/3 HP, 1075 rpm, 2 vel, 208/230V, 1 eje</t>
  </si>
  <si>
    <t>Motor manejadora 1/2 HP, 1075 rpm, 208/230V</t>
  </si>
  <si>
    <t>Motor 1/2 HP, 1075 rpm, 208/230V, sellado</t>
  </si>
  <si>
    <t>Motor 3/4 HP, manejadora 208V, 3 Vel, Eje 1/2</t>
  </si>
  <si>
    <t>Motor 3/4 HP, condensadora 208/230V</t>
  </si>
  <si>
    <t>Motor 1/2 HP, condensadora 208/230V</t>
  </si>
  <si>
    <t>Motor 1/2 HP, condensadora 1075/750rpm, 208/230V</t>
  </si>
  <si>
    <t>Capacitor para motor de 1/4 HP</t>
  </si>
  <si>
    <t>Capacitor para motor de 1/3 HP</t>
  </si>
  <si>
    <t>Capacitor para motor de 1/2 HP</t>
  </si>
  <si>
    <t>Capacitor para motor de 3/4 HP</t>
  </si>
  <si>
    <t>Serpentín cobre - aluminio split 1 TR R-22</t>
  </si>
  <si>
    <t>Serpentín cobre - aluminio split 2 TR R-22</t>
  </si>
  <si>
    <t>Serpentín cobre - aluminio split 3 TR R-22</t>
  </si>
  <si>
    <t>Aspa metálica 18" eje 1/2"3 aletas</t>
  </si>
  <si>
    <t>Aspa metálica 20" eje 1/2"3 aletas</t>
  </si>
  <si>
    <t>Aspa metálica 22" eje 1/2"3 aletas</t>
  </si>
  <si>
    <t>Aspa metálica 22" eje 1/2"4 aletas</t>
  </si>
  <si>
    <t>Aspa metálica 24" eje 1/2"3 aletas</t>
  </si>
  <si>
    <t>Aspa metálica 26" eje 5/8"3 aletas</t>
  </si>
  <si>
    <t>Aspa metálica 28" eje 1/2"4 aletas</t>
  </si>
  <si>
    <t>Aspa metálica 30" eje 5/8"3 aletas</t>
  </si>
  <si>
    <t>Rotor de lámina 6"*8", eje de 1/2</t>
  </si>
  <si>
    <t>Tubería de cobre 1/4, accesorios y aislamiento térmico o similar Rubatex</t>
  </si>
  <si>
    <t>Tubería de cobre 3/8, accesorios y aislamiento térmico o similar Rubatex</t>
  </si>
  <si>
    <t>Tubería de cobre 1/2, accesorios y aislamiento térmico o similar Rubatex</t>
  </si>
  <si>
    <t>Tubería de cobre 5/8, accesorios y aislamiento térmico o similar Rubatex</t>
  </si>
  <si>
    <t>Filtro secador cuerpo mediano 1/4</t>
  </si>
  <si>
    <t>Filtro secador cuerpo mediano 3/8</t>
  </si>
  <si>
    <t>Filtro secador cuerpo mediano 1/2</t>
  </si>
  <si>
    <t>Filtro secador cuerpo mediano 5/8</t>
  </si>
  <si>
    <t>Filtro de succión 1/4</t>
  </si>
  <si>
    <t>Filtro de succión 3/8</t>
  </si>
  <si>
    <t>Filtro de succión 1/2</t>
  </si>
  <si>
    <t>Filtro de succión 5/8</t>
  </si>
  <si>
    <t>Rubatex de 3/8</t>
  </si>
  <si>
    <t>Rubatex de 1/2</t>
  </si>
  <si>
    <t>Cableado de fuerza, 3 cables, No 12 AWG en tubería PVC de 1/2, accesorio y soporte</t>
  </si>
  <si>
    <t>Cableado de fuerza, 3 cables, No 12 AWG en tubería EMT de 1/2, accesorio y soporte</t>
  </si>
  <si>
    <t>Cableado de fuerza, 3 cables, No 10 AWG en tubería EMT de 1/2, accesorio y soporte</t>
  </si>
  <si>
    <t>Cableado de fuerza, 3 cables, No 8 AWG en tubería EMT de 3/4, accesorio y soporte</t>
  </si>
  <si>
    <t>Cableado de fuerza, 3 cables, No 16 AWG en tubería PVC de 1/2, accesorio y soporte</t>
  </si>
  <si>
    <t>Cableado de fuerza, 3 cables, No 16 AWG en tubería EMT de 1/2, accesorio y soporte</t>
  </si>
  <si>
    <t>Cableado de fuerza, 3 cables, No 18 AWG en tubería PVC de 1/2, accesorio y soporte</t>
  </si>
  <si>
    <t>Cableado de fuerza, 3 cables, No 18 AWG en tubería EMT de 1/2, accesorio y soporte</t>
  </si>
  <si>
    <t>Cable encauchetado 3*12 AWG</t>
  </si>
  <si>
    <t>Cable encauchetado 3*16 AWG</t>
  </si>
  <si>
    <t>Cable THHN 14 AWG</t>
  </si>
  <si>
    <t>Cable THHN 12 AWG</t>
  </si>
  <si>
    <t>Cable THHN 10 AWG</t>
  </si>
  <si>
    <t>Cable THHN 8 AWG</t>
  </si>
  <si>
    <t>Cable THHN 6 AWG</t>
  </si>
  <si>
    <t>Cable THHN 4 AWG</t>
  </si>
  <si>
    <t>Tubería EMT de 1/2</t>
  </si>
  <si>
    <t>Tubería EMT de 3/4</t>
  </si>
  <si>
    <t>Tubería EMT de 1</t>
  </si>
  <si>
    <t>Tubería coraza de 1/2</t>
  </si>
  <si>
    <t>Tubería coraza de 3/4</t>
  </si>
  <si>
    <t>Tubería coraza de 1</t>
  </si>
  <si>
    <t>Tubería coraza de 2</t>
  </si>
  <si>
    <t>Contactor monopolar 20A</t>
  </si>
  <si>
    <t>Contactor Tripolar 9A (AC3)</t>
  </si>
  <si>
    <t>Contactor Tripolar 12A (AC3)</t>
  </si>
  <si>
    <t>Contactor Tripolar 18A (AC3)</t>
  </si>
  <si>
    <t>Contactor Tripolar 25A (AC3)</t>
  </si>
  <si>
    <t>Contactor Tripolar 32A (AC3)</t>
  </si>
  <si>
    <t>Contactor Tripolar 38A (AC3)</t>
  </si>
  <si>
    <t>Válvula de gusanillo de 1/4</t>
  </si>
  <si>
    <t>Bomba de condensado para unidad tipo piso - techo o pared</t>
  </si>
  <si>
    <t>Tarjeta universal minisplit</t>
  </si>
  <si>
    <t>Control remoto universal minisplit</t>
  </si>
  <si>
    <t>Presurización con nitrógeno</t>
  </si>
  <si>
    <t>Prestar el servicio de mantenimiento preventivo y correctivo, incluido el suministro de partes, piezas o repuestos de los equipos de aire acondicionado del ICBF, ubicados en la Sede Dirección General en la ciudad de Bogotá.</t>
  </si>
  <si>
    <t>TOTAL</t>
  </si>
  <si>
    <t>Compresor rotativo 9000 BTU/H 220 V R-22</t>
  </si>
  <si>
    <t>Compresor rotativo 12000 BTU/H 220 V R-22</t>
  </si>
  <si>
    <t>Compresor rotativo 18000 BTU/H 220 V R-22</t>
  </si>
  <si>
    <t>Compresor rotativo 22000 BTU/H 220 V R-22</t>
  </si>
  <si>
    <t>Compresor rotativo 24000 BTU/H 220 V R-22</t>
  </si>
  <si>
    <t>Compresor rotativo 36000 BTU/H 220 V R-22</t>
  </si>
  <si>
    <t>Compresor rotativo 60000 BTU/H 220 V R-22</t>
  </si>
  <si>
    <t>Compresor rotativo 9000 BTU/H 220 V R-410A</t>
  </si>
  <si>
    <t>Compresor rotativo 12000 BTU/H 220 V R-410A</t>
  </si>
  <si>
    <t>Compresor rotativo 18000 BTU/H 220 V R-410A</t>
  </si>
  <si>
    <t>Compresor rotativo 22000 BTU/H 220 V R-410A</t>
  </si>
  <si>
    <t>Compresor rotativo 24000 BTU/H 220 V R-410A</t>
  </si>
  <si>
    <t xml:space="preserve">Compresor rotativo 36000 BTU/H 220 V R-410A </t>
  </si>
  <si>
    <t>Compresor rotativo 60000 BTU/H 220 V R-410A</t>
  </si>
  <si>
    <t>Base prefabricada para montaje con condensadora de 9000 a 24000 BTU/H</t>
  </si>
  <si>
    <t>Equipo minisplit marca TRANE de 18000 BTU/H R22, 220V condensadora horizontal</t>
  </si>
  <si>
    <t>Sistema de aire acondicionado Split piso techo de 36.000 BTU/H marca LG</t>
  </si>
  <si>
    <t>Sistema de aire acondicionado MiniSplit de pared de 12000 BTU/H (1.0TR). Compresor Inverter, R-410ª/220v/1HP</t>
  </si>
  <si>
    <t>Sistema de aire acondicionado SPLIT DE 9.000 BTU/H, Compresor no Inverter, R 410 A, 220 V</t>
  </si>
  <si>
    <t>Sistema de aire acondicionado SPLIT DE 24,000 BTU/H, Compresor no Inverter, R 410 A, 220 V</t>
  </si>
  <si>
    <t>Sistema de aire acondicionado piso techo de 60,000 BTU/H, Compresor no Inverter, R 410 A, 220 V</t>
  </si>
  <si>
    <t>Sistema de aire acondicionado SPLIT DE 12,000 BTU/H, Compresor no Inverter, R 410 A, 220 V</t>
  </si>
  <si>
    <t>Equipo minisplit marca TRANE con serpetine spine fine de 18000 BTU/H R22, 220V Compresor Climaluff, condensadora vertical.</t>
  </si>
  <si>
    <t>Cantidad equipos</t>
  </si>
  <si>
    <t>Presostato de baja tipo pila alta presión</t>
  </si>
  <si>
    <t>Presostato de baja tipo pila baja presión</t>
  </si>
  <si>
    <t>Unidad de medida</t>
  </si>
  <si>
    <t>unidad</t>
  </si>
  <si>
    <t>metro</t>
  </si>
  <si>
    <t>Interruptor Termomagnético 2*15 A</t>
  </si>
  <si>
    <t>Interruptor Termomagnético 2*20 A</t>
  </si>
  <si>
    <t>Interruptor Termomagnético 2*32 A</t>
  </si>
  <si>
    <t>Interruptor Termomagnético 3*20 A</t>
  </si>
  <si>
    <t>Interruptor Termomagnético 3*30 A</t>
  </si>
  <si>
    <t>Limpiador R-141B cilindro por 30 libras</t>
  </si>
  <si>
    <t>Aceite mineral capela tipo 32 (3.78 litros)</t>
  </si>
  <si>
    <t>Aceite sintético (3.78 litros)</t>
  </si>
  <si>
    <t>kilo</t>
  </si>
  <si>
    <t xml:space="preserve">Soldadura de plata 0% </t>
  </si>
  <si>
    <t>Soldadura de plata 15%</t>
  </si>
  <si>
    <t>Soldadura de plata 45%</t>
  </si>
  <si>
    <t xml:space="preserve">Soldadura de plata 5% </t>
  </si>
  <si>
    <t>servicio/día</t>
  </si>
  <si>
    <t>servicio por aire acondicionado</t>
  </si>
  <si>
    <t>Aire Acondicionado Portátil 15000 BTU 110V</t>
  </si>
  <si>
    <t>Aire Acondicionado Portátil 12000 BTU 110V</t>
  </si>
  <si>
    <t>Motor 1/5 HP Fan coil 208V, 3 Vel, Doble eje</t>
  </si>
  <si>
    <t>Motor 1/5 HP, fan coil, 1075 rpm, 3 vel, 115V, 1 eje 1/2</t>
  </si>
  <si>
    <t>Blower para fan coil de 12000 BTU/H</t>
  </si>
  <si>
    <t>Blower para fan coil de 18000 BTU/H</t>
  </si>
  <si>
    <t>Blower para fan coil de 24000 BTU/H</t>
  </si>
  <si>
    <t>Blower para fan coil de 36000 BTU/H</t>
  </si>
  <si>
    <t>Sensor de temperatura de suministro y retorno de aire minisplit</t>
  </si>
  <si>
    <t>Relé térmico tripolar 7 a 10A</t>
  </si>
  <si>
    <t>Relé térmico tripolar 9 a 13A</t>
  </si>
  <si>
    <t>Relé térmico tripolar 12 a 18A</t>
  </si>
  <si>
    <t>Relé térmico tripolar 16 a 24A</t>
  </si>
  <si>
    <t>Relé térmico tripolar 23 a 32A</t>
  </si>
  <si>
    <t>Relé térmico tripolar 30 a 38A</t>
  </si>
  <si>
    <t>Relé térmico tripolar 17 a 25A</t>
  </si>
  <si>
    <t>Termistor de 12000 BTU/H</t>
  </si>
  <si>
    <t>Termistor de 18000 BTU/H</t>
  </si>
  <si>
    <t>Termistor de 24000 BTU/H</t>
  </si>
  <si>
    <t>Termistor de 36000 BTU/H</t>
  </si>
  <si>
    <t>Termistor de 48000 BTU/H</t>
  </si>
  <si>
    <t>Refrigerante R-410 * libras</t>
  </si>
  <si>
    <t>Refrigerante R-427A * libras</t>
  </si>
  <si>
    <t>Refrigerante R-417 * libras</t>
  </si>
  <si>
    <t>Gas Butano por 10 libras</t>
  </si>
  <si>
    <t>Soldadura Níquel 100</t>
  </si>
  <si>
    <t>Drenaje en PVC de ½</t>
  </si>
  <si>
    <t>Drenaje en PVC de ¾</t>
  </si>
  <si>
    <t>Visita de inspección</t>
  </si>
  <si>
    <t>servicio/mes</t>
  </si>
  <si>
    <t>Precio unitario antes de IVA</t>
  </si>
  <si>
    <t>Refrigerante R-22 * libras  </t>
  </si>
  <si>
    <t>Relé térmico tripolar 37 a 50A</t>
  </si>
  <si>
    <t>•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y los costos de las pólizas.
• Incluye todos los impuestos, tasas y contribuciones establecidos por las diferentes autoridades nacionales, departamentales o municipales y dentro de estos mismos niveles territoriales, los impuestos, tasas y contribuciones establecidos por las diferentes autoridades ambientales, que afecten el contrato y las actividades que de él se deriven.
• Se remite como parte del estudio de sector, previo a la contratación, y no implica ninguna obligación de contratar.
• Tiene una vigencia de 90 días a partir de la fecha de diligenciamiento.</t>
  </si>
  <si>
    <r>
      <t>SUMATORIA TOTAL PRECIOS UNITARIOS</t>
    </r>
    <r>
      <rPr>
        <b/>
        <sz val="11"/>
        <color rgb="FFFF0000"/>
        <rFont val="Calibri"/>
        <family val="2"/>
        <scheme val="minor"/>
      </rPr>
      <t xml:space="preserve"> (Nota 3)</t>
    </r>
  </si>
  <si>
    <r>
      <t xml:space="preserve">Precio unitario  antes de IVA
 </t>
    </r>
    <r>
      <rPr>
        <b/>
        <sz val="10"/>
        <color rgb="FFFF0000"/>
        <rFont val="Arial"/>
        <family val="2"/>
      </rPr>
      <t>(Nota 2)</t>
    </r>
    <r>
      <rPr>
        <b/>
        <sz val="10"/>
        <color theme="1"/>
        <rFont val="Arial"/>
        <family val="2"/>
      </rPr>
      <t xml:space="preserve">
</t>
    </r>
  </si>
  <si>
    <r>
      <t xml:space="preserve">Tarifa IVA
</t>
    </r>
    <r>
      <rPr>
        <b/>
        <sz val="10"/>
        <color rgb="FFFF0000"/>
        <rFont val="Arial"/>
        <family val="2"/>
      </rPr>
      <t>(Nota 2</t>
    </r>
    <r>
      <rPr>
        <b/>
        <sz val="10"/>
        <color theme="1"/>
        <rFont val="Arial"/>
        <family val="2"/>
      </rPr>
      <t>)</t>
    </r>
  </si>
  <si>
    <t>SOLICITUD DE COTIZACIÓN</t>
  </si>
  <si>
    <t>Tel fijo y ext.:</t>
  </si>
  <si>
    <t>Tel. celular:</t>
  </si>
  <si>
    <t>Fecha:</t>
  </si>
  <si>
    <t>Contacto:</t>
  </si>
  <si>
    <t>Empresa:</t>
  </si>
  <si>
    <t>E-Mail:</t>
  </si>
  <si>
    <t>Nit:</t>
  </si>
  <si>
    <t>Cargo:</t>
  </si>
  <si>
    <t>Ciudad</t>
  </si>
  <si>
    <t xml:space="preserve">• Por favor diligenciar solo las celdas en AMARILLO.
• Revisar todos los requerimientos que se exponen en el documento "Ficha de Condiciones Técnicas Esenciales para la Prestación del Servicio y/o Entrega del Bien" (FCT) y Anexos; y formular su cotización en concordancia con este, garantizando que los bienes y/o servicios ofrecidos cumplan en su totalidad con las especificaciones técnicas descritas en la FCT.
• El precio de la cotización deber ser expresados en PESOS COLOMBIANOS.
• Los precios deberán aproximarse por exceso o por defecto al entero más cercano así: (i) si es igual o superior a 50 centavos, se aproxima al entero siguiente; (ii) si es inferior a 50 centavos se baja al entero anterior.
• No modificar, agregar o quitar ningún ítem o sub-ítem.
</t>
  </si>
  <si>
    <r>
      <rPr>
        <b/>
        <sz val="11"/>
        <rFont val="Arial"/>
        <family val="2"/>
      </rPr>
      <t xml:space="preserve">Notas: </t>
    </r>
    <r>
      <rPr>
        <b/>
        <sz val="11"/>
        <color rgb="FFFF0000"/>
        <rFont val="Arial"/>
        <family val="2"/>
      </rPr>
      <t xml:space="preserve">
</t>
    </r>
    <r>
      <rPr>
        <b/>
        <sz val="10"/>
        <rFont val="Arial"/>
        <family val="2"/>
      </rPr>
      <t>(1):</t>
    </r>
    <r>
      <rPr>
        <sz val="10"/>
        <rFont val="Arial"/>
        <family val="2"/>
      </rPr>
      <t xml:space="preserve"> </t>
    </r>
    <r>
      <rPr>
        <sz val="10"/>
        <color theme="1"/>
        <rFont val="Arial"/>
        <family val="2"/>
      </rPr>
      <t xml:space="preserve">El precio de los repuestos para el mantenimiento correctivo deberán incluir todos los costos directos e indirectos que generen dichas visItas como el transporte, mano de obra, instalación y demás que llegasen a generar para realizar el mantenimiento.
</t>
    </r>
    <r>
      <rPr>
        <b/>
        <sz val="10"/>
        <color theme="1"/>
        <rFont val="Arial"/>
        <family val="2"/>
      </rPr>
      <t>(2)</t>
    </r>
    <r>
      <rPr>
        <sz val="10"/>
        <color theme="1"/>
        <rFont val="Arial"/>
        <family val="2"/>
      </rPr>
      <t xml:space="preserve"> Asignar precio sin incluir el IVA en las celdas de la columna "Precio unitario antes de IVA" y asignar la tarifa de IVA que corresponda en la celda de la columna "Tarifa IVA%".
</t>
    </r>
    <r>
      <rPr>
        <b/>
        <sz val="10"/>
        <color theme="1"/>
        <rFont val="Arial"/>
        <family val="2"/>
      </rPr>
      <t>(3)</t>
    </r>
    <r>
      <rPr>
        <sz val="10"/>
        <color theme="1"/>
        <rFont val="Arial"/>
        <family val="2"/>
      </rPr>
      <t xml:space="preserve"> Si remite su cotización mediante el módulo de Solicitud de información a proveedores de la plataforma SECOP II, en la respuesta a la pregunta 1 debe incluir la sumatoria de los precios unitarios cotizado (celda I179). De igual forma deberá subir el presente formato a la plataforma.
</t>
    </r>
    <r>
      <rPr>
        <b/>
        <sz val="10"/>
        <color rgb="FFFF0000"/>
        <rFont val="Arial"/>
        <family val="2"/>
      </rPr>
      <t xml:space="preserve"> </t>
    </r>
  </si>
  <si>
    <t>2.MANTENIMIENTO PREVENTIVO</t>
  </si>
  <si>
    <t>1.MANTENIMIENTO PREDICTIVO</t>
  </si>
  <si>
    <r>
      <t xml:space="preserve">Tarifa IVA
</t>
    </r>
    <r>
      <rPr>
        <b/>
        <sz val="10"/>
        <color rgb="FFFF0000"/>
        <rFont val="Arial"/>
        <family val="2"/>
      </rPr>
      <t>(Nota 2)</t>
    </r>
  </si>
  <si>
    <r>
      <t xml:space="preserve">Tiempo estimado de ejecución
</t>
    </r>
    <r>
      <rPr>
        <b/>
        <sz val="10"/>
        <color rgb="FFFF0000"/>
        <rFont val="Arial"/>
        <family val="2"/>
      </rPr>
      <t>(Nota 1)</t>
    </r>
  </si>
  <si>
    <r>
      <t>3. MANTENIMIENTO CORRECTIVO</t>
    </r>
    <r>
      <rPr>
        <b/>
        <sz val="12"/>
        <color rgb="FFFF0000"/>
        <rFont val="Arial"/>
        <family val="2"/>
      </rPr>
      <t xml:space="preserve"> (NOTA3)</t>
    </r>
  </si>
  <si>
    <t>Detección y arreglo de fugas de refrigerante a todo costo</t>
  </si>
  <si>
    <t>Cinta Rubatex de 3/8</t>
  </si>
  <si>
    <t>Cinta Rubatex de 1/2</t>
  </si>
  <si>
    <t>Base prefabricada para montaje con condensadora de 9000 a  60000 BTU/H</t>
  </si>
  <si>
    <t>Mini split Trane 18.000 BTU</t>
  </si>
  <si>
    <t>Mini split Trane 18.200 BTU</t>
  </si>
  <si>
    <t>Piso-Techo LG 36.000 BTU</t>
  </si>
  <si>
    <t>Mini split LG 11.800 BTU</t>
  </si>
  <si>
    <t>Mini split confortfresh de 9.000 BTU</t>
  </si>
  <si>
    <t>Mini split confortfresh de 24.000 BTU</t>
  </si>
  <si>
    <t>Piso-techo Lenox 60.000 BTU</t>
  </si>
  <si>
    <t>Mini split confortfresh de 12.000 BTU</t>
  </si>
  <si>
    <r>
      <t xml:space="preserve">Precio unitario  antes de IVA
 </t>
    </r>
    <r>
      <rPr>
        <b/>
        <sz val="10"/>
        <color rgb="FFFF0000"/>
        <rFont val="Arial"/>
        <family val="2"/>
      </rPr>
      <t>(Nota 2)</t>
    </r>
  </si>
  <si>
    <t>Unidad</t>
  </si>
  <si>
    <t xml:space="preserve">Mini split LG 17.500 BTU </t>
  </si>
  <si>
    <r>
      <t>SUMATORIA TOTAL PRECIOS UNITARIOS</t>
    </r>
    <r>
      <rPr>
        <b/>
        <sz val="11"/>
        <color rgb="FFFF0000"/>
        <rFont val="Calibri"/>
        <family val="2"/>
        <scheme val="minor"/>
      </rPr>
      <t xml:space="preserve"> (NOTA 4)</t>
    </r>
  </si>
  <si>
    <t>Precio unitario
IVA incluido</t>
  </si>
  <si>
    <t>Precio total
IVA incluido</t>
  </si>
  <si>
    <r>
      <t xml:space="preserve">Precio unitario
antes de IVA
</t>
    </r>
    <r>
      <rPr>
        <b/>
        <sz val="10"/>
        <color rgb="FFFF0000"/>
        <rFont val="Arial"/>
        <family val="2"/>
      </rPr>
      <t>(Nota 2)</t>
    </r>
  </si>
  <si>
    <t>1.MANTENIMIENTO PREDICTIVO y 2.MANTENIMIENTO PREVENTIVO</t>
  </si>
  <si>
    <t># de servicios mantenimiento preventivo</t>
  </si>
  <si>
    <r>
      <t xml:space="preserve"># de servicios mantenimiento predictivo
</t>
    </r>
    <r>
      <rPr>
        <b/>
        <sz val="10"/>
        <color rgb="FFFF0000"/>
        <rFont val="Arial"/>
        <family val="2"/>
      </rPr>
      <t>(Nota 1)</t>
    </r>
  </si>
  <si>
    <r>
      <rPr>
        <b/>
        <sz val="11"/>
        <rFont val="Arial"/>
        <family val="2"/>
      </rPr>
      <t xml:space="preserve">Notas: 
</t>
    </r>
    <r>
      <rPr>
        <b/>
        <sz val="10"/>
        <rFont val="Arial"/>
        <family val="2"/>
      </rPr>
      <t>(1)</t>
    </r>
    <r>
      <rPr>
        <sz val="10"/>
        <rFont val="Arial"/>
        <family val="2"/>
      </rPr>
      <t xml:space="preserve">Tener en cuenta para cotizar que el plazo de ejecución es estimado y podrá ser inferior. La cantidad de servicios de mantenimiento predictivo dependerá del plazo de ejecución real del contrato.
</t>
    </r>
    <r>
      <rPr>
        <b/>
        <sz val="10"/>
        <rFont val="Arial"/>
        <family val="2"/>
      </rPr>
      <t>(2)</t>
    </r>
    <r>
      <rPr>
        <sz val="10"/>
        <rFont val="Arial"/>
        <family val="2"/>
      </rPr>
      <t xml:space="preserve"> Asignar precio sin incluir el IVA en las celdas de la columna "Precio unitario antes de IVA" y asignar la tarifa de IVA que corresponda en la celda de la columna "Tarifa IVA%".
</t>
    </r>
    <r>
      <rPr>
        <b/>
        <sz val="10"/>
        <rFont val="Arial"/>
        <family val="2"/>
      </rPr>
      <t>(3):</t>
    </r>
    <r>
      <rPr>
        <sz val="10"/>
        <rFont val="Arial"/>
        <family val="2"/>
      </rPr>
      <t xml:space="preserve"> El precio de los repuestos para el mantenimiento correctivo deberá incluir todos los costos directos e indirectos que generen dichas visItas como el transporte, mano de obra, instalación y demás que llegasen a generar para realizar el mantenimiento.
</t>
    </r>
    <r>
      <rPr>
        <b/>
        <sz val="10"/>
        <rFont val="Arial"/>
        <family val="2"/>
      </rPr>
      <t>(4)</t>
    </r>
    <r>
      <rPr>
        <sz val="10"/>
        <rFont val="Arial"/>
        <family val="2"/>
      </rPr>
      <t xml:space="preserve"> Si remite su cotización mediante el módulo de Solicitud de información a proveedores de la plataforma SECOP II, en la respuesta a la pregunta 1 debe incluir la sumatoria de los precios unitarios cotizados (celda I180). De igual forma deberá subir el presente formato a la plataforma.</t>
    </r>
  </si>
  <si>
    <t>• Por favor diligenciar solo las celdas en AMARILLO.
• Revisar todos los requerimientos que se exponen en el documento "Ficha de Condiciones Técnicas Esenciales para la Prestación del Servicio y/o Entrega del Bien" (FCT) y Anexos; y formular su cotización en concordancia con estos, garantizando que los bienes y/o servicios ofrecidos cumplan en su totalidad con las especificaciones técnicas descritas en la FCT.
• El precio de la cotización deber ser expresados en PESOS COLOMBIANOS.
• Los precios deberán aproximarse por exceso o por defecto al entero más cercano así: (i) si es igual o superior a 50 centavos, se aproxima al entero siguiente; (ii) si es inferior a 50 centavos se baja al entero anterior.
• No modificar, agregar o quitar ningún ítem o sub-ítem.</t>
  </si>
  <si>
    <t>Prestar el servicio de mantenimiento preventivo y correctivo, incluido el suministro de partes, piezas o repuestos de equipos de aire acondicionado del ICBF, ubicados en la Sede Dirección General en la ciudad de Bogotá y en la primera fase de la unidad aplicativa el Redentor.</t>
  </si>
  <si>
    <t>Barrido y pruebas de rigor por un tiempo de 24 de horas con nitrógeno de condensadora, cambio de válvulas tipo gusanillo de baja y alta ; translado a laboratorio y reintegro a la Entidad.</t>
  </si>
  <si>
    <t>Barrido y pruebas de rigor por un tiempo de 24 de horas con nitrógeno de evaporadora ; traslado a laboratorio y reintegro a la Entidad.</t>
  </si>
  <si>
    <t>Capacitor de 45+5 MFD</t>
  </si>
  <si>
    <t>Desincruste de tubería de alta y de baja con agente químico removedor</t>
  </si>
  <si>
    <t>Desincruste interno de fluidos contaminantes de tubería de evaporadora y condensadora con agente químico desinscrustante especial</t>
  </si>
  <si>
    <t>Desmonte de condensadora</t>
  </si>
  <si>
    <t>Desmonte de evaporadora</t>
  </si>
  <si>
    <t>Montaje de condensadora</t>
  </si>
  <si>
    <t>Montaje de evaporadora</t>
  </si>
  <si>
    <t>Reconstrucción y suministro de ramal eléctrico para compresor con sus respectivos conectores tanto a la bornera como al compresor</t>
  </si>
  <si>
    <t>Mini split BLUE LINE de 24.000 BTU</t>
  </si>
  <si>
    <t>Mini split CONFORTFRESH de 36.000 BTU</t>
  </si>
  <si>
    <t>Aire Acondicionado tipo cassette, marca LG 4ways, 24.000BTU</t>
  </si>
  <si>
    <t>Ventilador de extracción tipo hongo    
5000 PCM
CA 1”
RPM 900
HP 2.0
MODELO RCU-B-24BS, ductería en lámina galvanizada</t>
  </si>
  <si>
    <t>Ventilador de extracción tipo hongo
4800 PCM
CA 1”  
RPM 880
HP 1.5
MODELO RCU-B-24BS
ductería en lámina galvanizada</t>
  </si>
  <si>
    <r>
      <rPr>
        <b/>
        <sz val="11"/>
        <rFont val="Arial"/>
        <family val="2"/>
      </rPr>
      <t xml:space="preserve">Notas: 
</t>
    </r>
    <r>
      <rPr>
        <b/>
        <sz val="10"/>
        <rFont val="Arial"/>
        <family val="2"/>
      </rPr>
      <t>(1)</t>
    </r>
    <r>
      <rPr>
        <sz val="10"/>
        <rFont val="Arial"/>
        <family val="2"/>
      </rPr>
      <t xml:space="preserve">Tener en cuenta para cotizar que el plazo de ejecución es estimado y podrá ser inferior. </t>
    </r>
    <r>
      <rPr>
        <b/>
        <sz val="10"/>
        <rFont val="Arial"/>
        <family val="2"/>
      </rPr>
      <t xml:space="preserve">
(2) </t>
    </r>
    <r>
      <rPr>
        <sz val="10"/>
        <rFont val="Arial"/>
        <family val="2"/>
      </rPr>
      <t>Asignar precio sin incluir el IVA en las celdas de la columna "Precio unitario antes de IVA" y asignar la tarifa de IVA que corresponda en la celda de la columna "Tarifa IVA%".</t>
    </r>
    <r>
      <rPr>
        <b/>
        <sz val="10"/>
        <rFont val="Arial"/>
        <family val="2"/>
      </rPr>
      <t xml:space="preserve">
(3) </t>
    </r>
    <r>
      <rPr>
        <sz val="10"/>
        <rFont val="Arial"/>
        <family val="2"/>
      </rPr>
      <t>El precio de los repuestos para el mantenimiento correctivo deberá incluir todos los costos directos e indirectos que generen dichas visItas como el transporte, mano de obra, instalación y demás que llegasen a generar para realizar el mantenimiento.</t>
    </r>
    <r>
      <rPr>
        <b/>
        <sz val="10"/>
        <rFont val="Arial"/>
        <family val="2"/>
      </rPr>
      <t xml:space="preserve">
(4) </t>
    </r>
    <r>
      <rPr>
        <sz val="10"/>
        <rFont val="Arial"/>
        <family val="2"/>
      </rPr>
      <t>Si remite su cotización mediante el módulo de Solicitud de información a proveedores de la plataforma SECOP II, en la respuesta a la pregunta 1 debe incluir la sumatoria de los precios unitarios cotizados (celda I191). De igual forma deberá subir el presente formato a la plataforma.</t>
    </r>
  </si>
  <si>
    <t>1. MANTENIMIENTO PREVENTIVO</t>
  </si>
  <si>
    <r>
      <t>2. MANTENIMIENTO CORRECTIVO</t>
    </r>
    <r>
      <rPr>
        <b/>
        <sz val="12"/>
        <color rgb="FFFF0000"/>
        <rFont val="Arial"/>
        <family val="2"/>
      </rPr>
      <t xml:space="preserve"> (Nota 3)</t>
    </r>
  </si>
  <si>
    <t>Interruptor Termomagnético 2*30 A</t>
  </si>
  <si>
    <t>Interruptor Termomagnético 3*50 A</t>
  </si>
  <si>
    <t>PROCESO
ADQUISICIÓN DE BIENES Y SERVICIOS</t>
  </si>
  <si>
    <t>CLASIFICACIÓN DE LA INFORMACIÓN 
PÚBLICA</t>
  </si>
  <si>
    <t>Ficha de identificación de proveedores</t>
  </si>
  <si>
    <t>Fecha dd/mm/aa</t>
  </si>
  <si>
    <t xml:space="preserve"> 1.  Información General</t>
  </si>
  <si>
    <t>1.1. Identificación</t>
  </si>
  <si>
    <t>Personas 
naturales</t>
  </si>
  <si>
    <t>Nombre Comercial</t>
  </si>
  <si>
    <t>Cédula</t>
  </si>
  <si>
    <t>Personas 
jurídicas</t>
  </si>
  <si>
    <t>Razón Social</t>
  </si>
  <si>
    <t>NIT con dígito de verificación</t>
  </si>
  <si>
    <t xml:space="preserve">Dirección </t>
  </si>
  <si>
    <t>Teléfono fijo</t>
  </si>
  <si>
    <t>Pagina Web</t>
  </si>
  <si>
    <t>Sector de la economía al que pertenece</t>
  </si>
  <si>
    <t>Subsector al que pertenece</t>
  </si>
  <si>
    <t>1.2. Personas de Contacto</t>
  </si>
  <si>
    <t>Cargo</t>
  </si>
  <si>
    <t>Nombres  y apellidos</t>
  </si>
  <si>
    <t>E-mail</t>
  </si>
  <si>
    <t>Ext.</t>
  </si>
  <si>
    <t>Celular</t>
  </si>
  <si>
    <t>1.3. Códigos CIIU</t>
  </si>
  <si>
    <r>
      <t xml:space="preserve">1.4.Sector </t>
    </r>
    <r>
      <rPr>
        <sz val="8"/>
        <color theme="1"/>
        <rFont val="Arial"/>
        <family val="2"/>
      </rPr>
      <t>(Correspondencia según Resol.2225/19 del MinCIT)</t>
    </r>
    <r>
      <rPr>
        <sz val="5"/>
        <color theme="1"/>
        <rFont val="Arial"/>
        <family val="2"/>
      </rPr>
      <t xml:space="preserve"> </t>
    </r>
    <r>
      <rPr>
        <sz val="8"/>
        <color theme="1"/>
        <rFont val="Arial"/>
        <family val="2"/>
      </rPr>
      <t xml:space="preserve"> (Nota 1)</t>
    </r>
  </si>
  <si>
    <t>Código de Actividad</t>
  </si>
  <si>
    <t>Descripción  Actividad Económica CIIU</t>
  </si>
  <si>
    <r>
      <t>Principal</t>
    </r>
    <r>
      <rPr>
        <sz val="8"/>
        <color theme="1"/>
        <rFont val="Arial"/>
        <family val="2"/>
      </rPr>
      <t xml:space="preserve"> (Nota 1)</t>
    </r>
  </si>
  <si>
    <t>Secundario</t>
  </si>
  <si>
    <r>
      <t>2. Información Financiera</t>
    </r>
    <r>
      <rPr>
        <sz val="10"/>
        <color theme="1"/>
        <rFont val="Arial"/>
        <family val="2"/>
      </rPr>
      <t xml:space="preserve"> (Nota 2)</t>
    </r>
  </si>
  <si>
    <t xml:space="preserve">Nombre del Indicador  </t>
  </si>
  <si>
    <t>Cuenta</t>
  </si>
  <si>
    <t>Valores en pesos</t>
  </si>
  <si>
    <t>Indicador</t>
  </si>
  <si>
    <r>
      <t xml:space="preserve">Tamaño empresarial </t>
    </r>
    <r>
      <rPr>
        <sz val="8"/>
        <color theme="1"/>
        <rFont val="Arial"/>
        <family val="2"/>
      </rPr>
      <t>(Nota 1)</t>
    </r>
  </si>
  <si>
    <t>Ingresos de actividades ordinarias</t>
  </si>
  <si>
    <t/>
  </si>
  <si>
    <t>3. Encuesta sobre población con características especiales para la inclusión en el sistema de compras públicas (Dec.1860/21)</t>
  </si>
  <si>
    <r>
      <t>3.1. Condiciones para ser considerados como</t>
    </r>
    <r>
      <rPr>
        <b/>
        <sz val="8"/>
        <color theme="1"/>
        <rFont val="Arial"/>
        <family val="2"/>
      </rPr>
      <t xml:space="preserve"> </t>
    </r>
    <r>
      <rPr>
        <b/>
        <sz val="9"/>
        <color theme="1"/>
        <rFont val="Arial"/>
        <family val="2"/>
      </rPr>
      <t>emprendimientos o empresas de mujeres</t>
    </r>
    <r>
      <rPr>
        <sz val="9"/>
        <color theme="1"/>
        <rFont val="Arial"/>
        <family val="2"/>
      </rPr>
      <t xml:space="preserve"> </t>
    </r>
    <r>
      <rPr>
        <sz val="8"/>
        <color theme="1"/>
        <rFont val="Arial"/>
        <family val="2"/>
      </rPr>
      <t>en el sistema de compras públicas (Art. 2.2.1.2.4.2.14. del Dec.1860/21):</t>
    </r>
  </si>
  <si>
    <t>Para contestar las preguntas tenga en cuenta que se estima que el cierre del proceso de selección se de en aproximadamente 3 meses y que se deberá acreditar la condición de emprendimientos o empresas de mujeres mediante los documentos señalados en el Dec.1860/21 en el marco del proceso de selección.</t>
  </si>
  <si>
    <r>
      <t xml:space="preserve">¿Más del cincuenta por ciento (50%) de las acciones, partes de interés o cuotas de participación de la </t>
    </r>
    <r>
      <rPr>
        <u/>
        <sz val="8"/>
        <color theme="1"/>
        <rFont val="Arial"/>
        <family val="2"/>
      </rPr>
      <t>persona jurídica</t>
    </r>
    <r>
      <rPr>
        <sz val="8"/>
        <color theme="1"/>
        <rFont val="Arial"/>
        <family val="2"/>
      </rPr>
      <t xml:space="preserve"> pertenecen a mujeres y los derechos de propiedad han pertenecido a estas durante al menos el último año anterior a la fecha de cierre del Proceso de Selección? </t>
    </r>
  </si>
  <si>
    <r>
      <t xml:space="preserve">¿Por lo menos el cincuenta por ciento (50%) de los empleos del nivel directivo de la persona jurídica son ejercidos por mujeres y estas han estado vinculadas laboralmente a la </t>
    </r>
    <r>
      <rPr>
        <u/>
        <sz val="8"/>
        <color theme="1"/>
        <rFont val="Arial"/>
        <family val="2"/>
      </rPr>
      <t>empresa</t>
    </r>
    <r>
      <rPr>
        <sz val="8"/>
        <color theme="1"/>
        <rFont val="Arial"/>
        <family val="2"/>
      </rPr>
      <t xml:space="preserve"> durante al menos el último año anterior a la fecha de cierre del Proceso de Selección en el mismo cargo u otro del mismo nivel?</t>
    </r>
  </si>
  <si>
    <r>
      <t xml:space="preserve">En los casos en los que la </t>
    </r>
    <r>
      <rPr>
        <u/>
        <sz val="8"/>
        <color theme="1"/>
        <rFont val="Arial"/>
        <family val="2"/>
      </rPr>
      <t>persona natural</t>
    </r>
    <r>
      <rPr>
        <sz val="8"/>
        <color theme="1"/>
        <rFont val="Arial"/>
        <family val="2"/>
      </rPr>
      <t xml:space="preserve"> es mujer: ¿ha ejercido actividades comerciales a través de un establecimiento de comercio durante al menos el último año anterior a la fecha de cierre del proceso de selección?</t>
    </r>
  </si>
  <si>
    <r>
      <t xml:space="preserve">Para las </t>
    </r>
    <r>
      <rPr>
        <u/>
        <sz val="8"/>
        <color theme="1"/>
        <rFont val="Arial"/>
        <family val="2"/>
      </rPr>
      <t>asociaciones y cooperativas</t>
    </r>
    <r>
      <rPr>
        <sz val="8"/>
        <color theme="1"/>
        <rFont val="Arial"/>
        <family val="2"/>
      </rPr>
      <t>:¿Más del cincuenta por ciento (50%) de los asociados son mujeres y la participación les ha correspondido a estas durante al menos el último año anterior a la fecha de cierre del Proceso de Selección?</t>
    </r>
  </si>
  <si>
    <r>
      <t xml:space="preserve">3.2. Fomento a la ejecución de contratos estatales por parte de </t>
    </r>
    <r>
      <rPr>
        <b/>
        <sz val="9"/>
        <color theme="1"/>
        <rFont val="Arial"/>
        <family val="2"/>
      </rPr>
      <t>población en pobreza extrema, desplazados por la violencia, personas en proceso de reintegración o reincorporación y sujetos de especial protección constitucional</t>
    </r>
    <r>
      <rPr>
        <b/>
        <sz val="8"/>
        <color theme="1"/>
        <rFont val="Arial"/>
        <family val="2"/>
      </rPr>
      <t xml:space="preserve"> </t>
    </r>
    <r>
      <rPr>
        <sz val="8"/>
        <color theme="1"/>
        <rFont val="Arial"/>
        <family val="2"/>
      </rPr>
      <t>(Art. 2.2.1.2.4.2.16. del Dec.1860/21):</t>
    </r>
  </si>
  <si>
    <t>De resultar adjudicatario del proceso de selección, ¿qué porcentaje de los bienes o servicios requeridos para la ejecución del contrato serán provistos por parte de población en pobreza extrema, desplazados por la violencia, personas en proceso de reintegración o reincorporación y sujetos de especial protección constitucional, garantizando las condiciones de calidad?</t>
  </si>
  <si>
    <t>Nota 1: El tamaño empresarial se determinará de acuerdo con el CIIU principal, la correspondencia de sectores establecida en el Art. 3 de la Resol. 2225/19 de MinCIT, los ingresos de actividades ordinarias en UVT y los rangos de tamaños empresariales definidos en el Art.1 de la mencionada resolución.</t>
  </si>
  <si>
    <t>OCULTAR ESTA HOJA ANTES DE ENVIAR AL MERCADO</t>
  </si>
  <si>
    <t>Cálculos para determinar el tamaño empresarial</t>
  </si>
  <si>
    <t>UVT 2020 ---&gt;</t>
  </si>
  <si>
    <t>UVT debe corresponder al último año que se solicita información finanicera.</t>
  </si>
  <si>
    <t>Resolución conjunta número 2225 de 2019 MinCIT - Artículo 1°</t>
  </si>
  <si>
    <t>Decreto 957 de 2019</t>
  </si>
  <si>
    <t>Manufacturero</t>
  </si>
  <si>
    <t>Servicio</t>
  </si>
  <si>
    <t>Comercio</t>
  </si>
  <si>
    <t>Microempresa</t>
  </si>
  <si>
    <t>Pequeña empresa</t>
  </si>
  <si>
    <t>Mediana empresa</t>
  </si>
  <si>
    <t xml:space="preserve">Gran empresa </t>
  </si>
  <si>
    <r>
      <t xml:space="preserve">Resolución conjunta número 2225 de 2019 - Artículo 3°. </t>
    </r>
    <r>
      <rPr>
        <sz val="8"/>
        <color theme="1"/>
        <rFont val="Arial"/>
        <family val="2"/>
      </rPr>
      <t>Correspondencia de los sectores. Para efectos de determinar cuál es el rango de tamaño aplicable por actividad económica, considérese la siguiente correspondencia, de acuerdo con lo dispuesto en el parágrafo 4° del artículo 2.2.1.13.2.2 del Decreto número 1074 de 2015, así:</t>
    </r>
  </si>
  <si>
    <t>CIIU SIN LETRA</t>
  </si>
  <si>
    <t>Descripción Clasificación Industrial Internacional Uniforme Versión 4 A.C</t>
  </si>
  <si>
    <t>Sector</t>
  </si>
  <si>
    <t>0111</t>
  </si>
  <si>
    <r>
      <t>Cultivo de cereales (excepto arroz), legumbres y semillas oleaginosas</t>
    </r>
    <r>
      <rPr>
        <b/>
        <sz val="8"/>
        <rFont val="Arial"/>
        <family val="2"/>
      </rPr>
      <t xml:space="preserve"> </t>
    </r>
  </si>
  <si>
    <t>0112</t>
  </si>
  <si>
    <r>
      <t>Cultivo de arroz</t>
    </r>
    <r>
      <rPr>
        <b/>
        <sz val="8"/>
        <rFont val="Arial"/>
        <family val="2"/>
      </rPr>
      <t xml:space="preserve"> </t>
    </r>
  </si>
  <si>
    <t>0113</t>
  </si>
  <si>
    <r>
      <t>Cultivo de hortalizas, raíces y tubérculos</t>
    </r>
    <r>
      <rPr>
        <b/>
        <sz val="8"/>
        <rFont val="Arial"/>
        <family val="2"/>
      </rPr>
      <t xml:space="preserve"> </t>
    </r>
  </si>
  <si>
    <t>0114</t>
  </si>
  <si>
    <r>
      <t>Cultivo de tabaco</t>
    </r>
    <r>
      <rPr>
        <b/>
        <sz val="8"/>
        <rFont val="Arial"/>
        <family val="2"/>
      </rPr>
      <t xml:space="preserve"> </t>
    </r>
  </si>
  <si>
    <t>0115</t>
  </si>
  <si>
    <r>
      <t>Cultivo de plantas textiles</t>
    </r>
    <r>
      <rPr>
        <b/>
        <sz val="8"/>
        <rFont val="Arial"/>
        <family val="2"/>
      </rPr>
      <t xml:space="preserve"> </t>
    </r>
  </si>
  <si>
    <t>0119</t>
  </si>
  <si>
    <t>Otros cultivos transitorios n.c.p.</t>
  </si>
  <si>
    <t>0121</t>
  </si>
  <si>
    <t>Cultivo de frutas tropicales y subtropicales</t>
  </si>
  <si>
    <t>0122</t>
  </si>
  <si>
    <t>Cultivo de plátano y banano</t>
  </si>
  <si>
    <t>0123</t>
  </si>
  <si>
    <t>Cultivo de café</t>
  </si>
  <si>
    <t>0124</t>
  </si>
  <si>
    <t>Cultivo de caña de azúcar</t>
  </si>
  <si>
    <t>0125</t>
  </si>
  <si>
    <t>Cultivo de flor de corte</t>
  </si>
  <si>
    <t>0126</t>
  </si>
  <si>
    <t>Cultivo de palma para aceite (palma africana) y otros frutos oleaginosos</t>
  </si>
  <si>
    <t>0127</t>
  </si>
  <si>
    <t>Cultivo de plantas con las que se preparan bebidas</t>
  </si>
  <si>
    <t>0128</t>
  </si>
  <si>
    <t xml:space="preserve">Cultivo de especias y de plantas aromáticas y medicinales </t>
  </si>
  <si>
    <t>0129</t>
  </si>
  <si>
    <t>Otros cultivos permanentes n.c.p.</t>
  </si>
  <si>
    <t>0130</t>
  </si>
  <si>
    <t xml:space="preserve">Propagación de plantas (actividades de los viveros, excepto viveros forestales) </t>
  </si>
  <si>
    <t>0141</t>
  </si>
  <si>
    <t>Cría de ganado bovino y bufalino</t>
  </si>
  <si>
    <t>0142</t>
  </si>
  <si>
    <t xml:space="preserve">Cría de caballos y otros equinos </t>
  </si>
  <si>
    <t>0143</t>
  </si>
  <si>
    <t xml:space="preserve">Cría de ovejas y cabras </t>
  </si>
  <si>
    <t>0144</t>
  </si>
  <si>
    <t>Cría de ganado porcino</t>
  </si>
  <si>
    <t>0145</t>
  </si>
  <si>
    <t>Cría de aves de corral</t>
  </si>
  <si>
    <t>0149</t>
  </si>
  <si>
    <t>Cría de otros animales n.c.p.</t>
  </si>
  <si>
    <t>0150</t>
  </si>
  <si>
    <t xml:space="preserve">Explotación mixta (agrícola y pecuaria) </t>
  </si>
  <si>
    <t>0161</t>
  </si>
  <si>
    <t xml:space="preserve">Actividades de apoyo a la agricultura </t>
  </si>
  <si>
    <t>0162</t>
  </si>
  <si>
    <t>Actividades de apoyo a la ganadería</t>
  </si>
  <si>
    <t>0163</t>
  </si>
  <si>
    <t xml:space="preserve">Actividades posteriores a la cosecha </t>
  </si>
  <si>
    <t>0164</t>
  </si>
  <si>
    <t xml:space="preserve">Tratamiento de semillas para propagación </t>
  </si>
  <si>
    <t>0170</t>
  </si>
  <si>
    <t xml:space="preserve">Caza ordinaria y mediante trampas y actividades de servicios conexas </t>
  </si>
  <si>
    <t>0210</t>
  </si>
  <si>
    <t>Silvicultura y otras actividades forestales</t>
  </si>
  <si>
    <t>0220</t>
  </si>
  <si>
    <t xml:space="preserve">Extracción de madera </t>
  </si>
  <si>
    <t>0230</t>
  </si>
  <si>
    <t>Recolección de productos forestales diferentes a la madera</t>
  </si>
  <si>
    <t>0240</t>
  </si>
  <si>
    <t xml:space="preserve">Servicios de apoyo a la silvicultura </t>
  </si>
  <si>
    <t>0311</t>
  </si>
  <si>
    <t xml:space="preserve">Pesca marítima </t>
  </si>
  <si>
    <t>0312</t>
  </si>
  <si>
    <t xml:space="preserve">Pesca de agua dulce </t>
  </si>
  <si>
    <t>0321</t>
  </si>
  <si>
    <t xml:space="preserve">Acuicultura marítima </t>
  </si>
  <si>
    <t>0322</t>
  </si>
  <si>
    <t>Acuicultura de agua dulce</t>
  </si>
  <si>
    <t>0510</t>
  </si>
  <si>
    <t>Extracción de hulla (carbón de piedra)</t>
  </si>
  <si>
    <t>0520</t>
  </si>
  <si>
    <t>Extracción de carbón lignito</t>
  </si>
  <si>
    <t>0610</t>
  </si>
  <si>
    <t>Extracción de petróleo crudo</t>
  </si>
  <si>
    <t>0620</t>
  </si>
  <si>
    <t>Extracción de gas natural</t>
  </si>
  <si>
    <t>0710</t>
  </si>
  <si>
    <t>Extracción de minerales de hierro</t>
  </si>
  <si>
    <t>0721</t>
  </si>
  <si>
    <t>Extracción de minerales de uranio y de torio</t>
  </si>
  <si>
    <t>0722</t>
  </si>
  <si>
    <t>Extracción de oro y otros metales preciosos</t>
  </si>
  <si>
    <t>0723</t>
  </si>
  <si>
    <t>Extracción de minerales de níquel</t>
  </si>
  <si>
    <t>0729</t>
  </si>
  <si>
    <t>Extracción de otros minerales metalíferos no ferrosos n.c.p.</t>
  </si>
  <si>
    <t>0811</t>
  </si>
  <si>
    <t>Extracción de piedra, arena, arcillas comunes, yeso y anhidrita</t>
  </si>
  <si>
    <t>0812</t>
  </si>
  <si>
    <t>Extracción de arcillas de uso industrial, caliza, caolín y bentonitas</t>
  </si>
  <si>
    <t>0820</t>
  </si>
  <si>
    <t>Extracción de esmeraldas, piedras preciosas y semipreciosas</t>
  </si>
  <si>
    <t>0891</t>
  </si>
  <si>
    <t>Extracción de minerales para la fabricación de abonos y productos químicos</t>
  </si>
  <si>
    <t>0892</t>
  </si>
  <si>
    <t>Extracción de halita (sal)</t>
  </si>
  <si>
    <t>0899</t>
  </si>
  <si>
    <t>Extracción de otros minerales no metálicos n.c.p.</t>
  </si>
  <si>
    <t>0910</t>
  </si>
  <si>
    <t>Actividades de apoyo para la extracción de petróleo y de gas natural</t>
  </si>
  <si>
    <t>0990</t>
  </si>
  <si>
    <t>Actividades de apoyo para otras actividades de explotación de minas y canteras</t>
  </si>
  <si>
    <t>1011</t>
  </si>
  <si>
    <t>Procesamiento y conservación de carne y productos cárnicos</t>
  </si>
  <si>
    <t>1012</t>
  </si>
  <si>
    <t>Procesamiento y conservación de pescados, crustáceos y moluscos</t>
  </si>
  <si>
    <t>1020</t>
  </si>
  <si>
    <t>Procesamiento y conservación de frutas, legumbres, hortalizas y tubérculos</t>
  </si>
  <si>
    <t>1030</t>
  </si>
  <si>
    <t>Elaboración de aceites y grasas de origen vegetal y animal</t>
  </si>
  <si>
    <t>1040</t>
  </si>
  <si>
    <t>Elaboración de productos lácteos</t>
  </si>
  <si>
    <t>1051</t>
  </si>
  <si>
    <t>Elaboración de productos de molinería</t>
  </si>
  <si>
    <t>1052</t>
  </si>
  <si>
    <t>Elaboración de almidones y productos derivados del almidón</t>
  </si>
  <si>
    <t>1061</t>
  </si>
  <si>
    <t>Trilla de café</t>
  </si>
  <si>
    <t>1062</t>
  </si>
  <si>
    <t>Descafeinado, tostión y molienda del café</t>
  </si>
  <si>
    <t>1063</t>
  </si>
  <si>
    <t>Otros derivados del café</t>
  </si>
  <si>
    <t>1071</t>
  </si>
  <si>
    <t>Elaboración y refinación de azúcar</t>
  </si>
  <si>
    <t>1072</t>
  </si>
  <si>
    <t>Elaboración de panela</t>
  </si>
  <si>
    <t>1081</t>
  </si>
  <si>
    <t>Elaboración de productos de panadería</t>
  </si>
  <si>
    <t>1082</t>
  </si>
  <si>
    <t>Elaboración de cacao, chocolate y productos de confitería</t>
  </si>
  <si>
    <t>1083</t>
  </si>
  <si>
    <t>Elaboración de macarrones, fideos, alcuzcuz y productos farináceos similares</t>
  </si>
  <si>
    <t>1084</t>
  </si>
  <si>
    <t>Elaboración de comidas y platos preparados</t>
  </si>
  <si>
    <t>1089</t>
  </si>
  <si>
    <t>Elaboración de otros productos alimenticios n.c.p.</t>
  </si>
  <si>
    <t>1090</t>
  </si>
  <si>
    <t>Elaboración de alimentos preparados para animales</t>
  </si>
  <si>
    <t>1101</t>
  </si>
  <si>
    <t>Destilación, rectificación y mezcla de bebidas alcohólicas</t>
  </si>
  <si>
    <t>1102</t>
  </si>
  <si>
    <t>Elaboración de bebidas fermentadas no destiladas</t>
  </si>
  <si>
    <t>1103</t>
  </si>
  <si>
    <t>Producción de malta, elaboración de cervezas y otras bebidas malteadas</t>
  </si>
  <si>
    <t>1104</t>
  </si>
  <si>
    <t>Elaboración de bebidas no alcohólicas, producción de aguas minerales y de otras aguas embotelladas</t>
  </si>
  <si>
    <t>1200</t>
  </si>
  <si>
    <t>Elaboración de productos de tabaco</t>
  </si>
  <si>
    <t>1311</t>
  </si>
  <si>
    <t>Preparación e hilatura de fibras textiles</t>
  </si>
  <si>
    <t>1312</t>
  </si>
  <si>
    <t>Tejeduría de productos textiles</t>
  </si>
  <si>
    <t>1313</t>
  </si>
  <si>
    <t>Acabado de productos textiles</t>
  </si>
  <si>
    <t>1391</t>
  </si>
  <si>
    <t>Fabricación de tejidos de punto y ganchillo</t>
  </si>
  <si>
    <t>1392</t>
  </si>
  <si>
    <t>Confección de artículos con materiales textiles, excepto prendas de vestir</t>
  </si>
  <si>
    <t>1393</t>
  </si>
  <si>
    <t>Fabricación de tapetes y alfombras para pisos</t>
  </si>
  <si>
    <t>1394</t>
  </si>
  <si>
    <t>Fabricación de cuerdas, cordeles, cables, bramantes y redes</t>
  </si>
  <si>
    <t>1399</t>
  </si>
  <si>
    <t>Fabricación de otros artículos textiles n.c.p.</t>
  </si>
  <si>
    <t>1410</t>
  </si>
  <si>
    <t>Confección de prendas de vestir, excepto prendas de piel</t>
  </si>
  <si>
    <t>1420</t>
  </si>
  <si>
    <t>Fabricación de artículos de piel</t>
  </si>
  <si>
    <t>1430</t>
  </si>
  <si>
    <t>Fabricación de artículos de punto y ganchillo</t>
  </si>
  <si>
    <t>1511</t>
  </si>
  <si>
    <t>Curtido y recurtido de cueros; recurtido y teñido de pieles</t>
  </si>
  <si>
    <t>1512</t>
  </si>
  <si>
    <t>Fabricación de artículos de viaje, bolsos de mano y artículos similares elaborados en cuero, y fabricación de artículos de talabartería y guarnicionería</t>
  </si>
  <si>
    <t>1513</t>
  </si>
  <si>
    <t>Fabricación de artículos de viaje, bolsos de mano y artículos similares; artículos de talabartería y guarnicionería elaborados en otros materiales</t>
  </si>
  <si>
    <t>1521</t>
  </si>
  <si>
    <t>Fabricación de calzado de cuero y piel, con cualquier tipo de suela</t>
  </si>
  <si>
    <t>1522</t>
  </si>
  <si>
    <t>Fabricación de otros tipos de calzado, excepto calzado de cuero y piel</t>
  </si>
  <si>
    <t>1523</t>
  </si>
  <si>
    <t>Fabricación de partes del calzado</t>
  </si>
  <si>
    <t>1610</t>
  </si>
  <si>
    <t>Aserrado, acepillado e impregnación de la madera</t>
  </si>
  <si>
    <t>1620</t>
  </si>
  <si>
    <t>Fabricación de hojas de madera para enchapado; fabricación de tableros contrachapados, tableros laminados, tableros de partículas y otros tableros y paneles</t>
  </si>
  <si>
    <t>1630</t>
  </si>
  <si>
    <t>Fabricación de partes y piezas de madera, de carpintería y ebanistería para la construcción</t>
  </si>
  <si>
    <t>1640</t>
  </si>
  <si>
    <t>Fabricación de recipientes de madera</t>
  </si>
  <si>
    <t>1690</t>
  </si>
  <si>
    <t>Fabricación de otros productos de madera; fabricación de artículos de corcho, cestería y espartería</t>
  </si>
  <si>
    <t>1701</t>
  </si>
  <si>
    <t>Fabricación de pulpas (pastas) celulósicas; papel y cartón</t>
  </si>
  <si>
    <t>1702</t>
  </si>
  <si>
    <t>Fabricación de papel y cartón ondulado (corrugado); fabricación de envases, empaques y de embalajes de papel y cartón.</t>
  </si>
  <si>
    <t>1709</t>
  </si>
  <si>
    <t>Fabricación de otros artículos de papel y cartón</t>
  </si>
  <si>
    <t>1811</t>
  </si>
  <si>
    <t>Actividades de impresión</t>
  </si>
  <si>
    <t>1812</t>
  </si>
  <si>
    <t>Actividades de servicios relacionados con la impresión</t>
  </si>
  <si>
    <t>1820</t>
  </si>
  <si>
    <t xml:space="preserve">Producción de copias a partir de grabaciones originales </t>
  </si>
  <si>
    <t>1910</t>
  </si>
  <si>
    <t>Fabricación de productos de hornos de coque</t>
  </si>
  <si>
    <t>1921</t>
  </si>
  <si>
    <t>Fabricación de productos de la refinación del petróleo</t>
  </si>
  <si>
    <t>1922</t>
  </si>
  <si>
    <t>Actividad de mezcla de combustibles</t>
  </si>
  <si>
    <t>2011</t>
  </si>
  <si>
    <t>Fabricación de sustancias y productos químicos básicos</t>
  </si>
  <si>
    <t>2012</t>
  </si>
  <si>
    <t>Fabricación de abonos y compuestos inorgánicos nitrogenados</t>
  </si>
  <si>
    <t>2013</t>
  </si>
  <si>
    <t>Fabricación de plásticos en formas primarias</t>
  </si>
  <si>
    <t>2014</t>
  </si>
  <si>
    <t>Fabricación de caucho sintético en formas primarias</t>
  </si>
  <si>
    <t>2021</t>
  </si>
  <si>
    <t>Fabricación de plaguicidas y otros productos químicos de uso agropecuario</t>
  </si>
  <si>
    <t>2022</t>
  </si>
  <si>
    <t>Fabricación de pinturas, barnices y revestimientos similares, tintas para impresión y masillas</t>
  </si>
  <si>
    <t>2023</t>
  </si>
  <si>
    <t>Fabricación de jabones y detergentes, preparados para limpiar y pulir; perfumes y preparados de tocador</t>
  </si>
  <si>
    <t>2029</t>
  </si>
  <si>
    <t>Fabricación de otros productos químicos n.c.p.</t>
  </si>
  <si>
    <t>2030</t>
  </si>
  <si>
    <t>Fabricación de fibras sintéticas y artificiales</t>
  </si>
  <si>
    <t>2100</t>
  </si>
  <si>
    <t>Fabricación de productos farmacéuticos, sustancias químicas medicinales y productos botánicos de uso farmacéutico</t>
  </si>
  <si>
    <t>2211</t>
  </si>
  <si>
    <t>Fabricación de llantas y neumáticos de caucho</t>
  </si>
  <si>
    <t>2212</t>
  </si>
  <si>
    <t>Reencauche de llantas usadas</t>
  </si>
  <si>
    <t>2219</t>
  </si>
  <si>
    <t>Fabricación de formas básicas de caucho y otros productos de caucho n.c.p.</t>
  </si>
  <si>
    <t>2221</t>
  </si>
  <si>
    <t>Fabricación de formas básicas de plástico</t>
  </si>
  <si>
    <t>2229</t>
  </si>
  <si>
    <t>Fabricación de artículos de plástico n.c.p.</t>
  </si>
  <si>
    <t>2310</t>
  </si>
  <si>
    <t>Fabricación de vidrio y productos de vidrio</t>
  </si>
  <si>
    <t>2391</t>
  </si>
  <si>
    <t>Fabricación de productos refractarios</t>
  </si>
  <si>
    <t>2392</t>
  </si>
  <si>
    <t>Fabricación de materiales de arcilla para la construcción</t>
  </si>
  <si>
    <t>2393</t>
  </si>
  <si>
    <t>Fabricación de otros productos de cerámica y porcelana</t>
  </si>
  <si>
    <t>2394</t>
  </si>
  <si>
    <t>Fabricación de cemento, cal y yeso</t>
  </si>
  <si>
    <t>2395</t>
  </si>
  <si>
    <t>Fabricación de artículos de hormigón, cemento y yeso</t>
  </si>
  <si>
    <t>2396</t>
  </si>
  <si>
    <t>Corte, tallado y acabado de la piedra</t>
  </si>
  <si>
    <t>2399</t>
  </si>
  <si>
    <t>Fabricación de otros productos minerales no metálicos n.c.p.</t>
  </si>
  <si>
    <t>2410</t>
  </si>
  <si>
    <t>Industrias básicas de hierro y de acero</t>
  </si>
  <si>
    <t>2421</t>
  </si>
  <si>
    <t>Industrias básicas de metales preciosos</t>
  </si>
  <si>
    <t>2429</t>
  </si>
  <si>
    <t>Industrias básicas de otros metales no ferrosos</t>
  </si>
  <si>
    <t>2431</t>
  </si>
  <si>
    <t>Fundición de hierro y de acero</t>
  </si>
  <si>
    <t>2432</t>
  </si>
  <si>
    <t xml:space="preserve">Fundición de metales no ferrosos </t>
  </si>
  <si>
    <t>2511</t>
  </si>
  <si>
    <t>Fabricación de productos metálicos para uso estructural</t>
  </si>
  <si>
    <t>2512</t>
  </si>
  <si>
    <t>Fabricación de tanques, depósitos y recipientes de metal, excepto los utilizados para el envase o transporte de mercancías</t>
  </si>
  <si>
    <t>2513</t>
  </si>
  <si>
    <t>Fabricación de generadores de vapor, excepto calderas de agua caliente para calefacción central</t>
  </si>
  <si>
    <t>2520</t>
  </si>
  <si>
    <t>Fabricación de armas y municiones</t>
  </si>
  <si>
    <t>2591</t>
  </si>
  <si>
    <t>Forja, prensado, estampado y laminado de metal; pulvimetalurgia</t>
  </si>
  <si>
    <t>2592</t>
  </si>
  <si>
    <t>Tratamiento y revestimiento de metales; mecanizado</t>
  </si>
  <si>
    <t>2593</t>
  </si>
  <si>
    <t>Fabricación de artículos de cuchillería, herramientas de mano y artículos de ferretería</t>
  </si>
  <si>
    <t>2599</t>
  </si>
  <si>
    <t>Fabricación de otros productos elaborados de metal n.c.p.</t>
  </si>
  <si>
    <t>2610</t>
  </si>
  <si>
    <t>Fabricación de componentes y tableros electrónicos</t>
  </si>
  <si>
    <t>2620</t>
  </si>
  <si>
    <t>Fabricación de computadoras y de equipo periférico</t>
  </si>
  <si>
    <t>2630</t>
  </si>
  <si>
    <t>Fabricación de equipos de comunicación</t>
  </si>
  <si>
    <t>2640</t>
  </si>
  <si>
    <t>Fabricación de aparatos electrónicos de consumo</t>
  </si>
  <si>
    <t>2651</t>
  </si>
  <si>
    <t>Fabricación de equipo de medición, prueba, navegación y control</t>
  </si>
  <si>
    <t>2652</t>
  </si>
  <si>
    <t>Fabricación de relojes</t>
  </si>
  <si>
    <t>2660</t>
  </si>
  <si>
    <t>Fabricación de equipo de irradiación y equipo electrónico de uso médico y terapéutico</t>
  </si>
  <si>
    <t>2670</t>
  </si>
  <si>
    <t>Fabricación de instrumentos ópticos y equipo fotográfico</t>
  </si>
  <si>
    <t>2680</t>
  </si>
  <si>
    <t>Fabricación de medios magnéticos y ópticos para almacenamiento de datos</t>
  </si>
  <si>
    <t>2711</t>
  </si>
  <si>
    <t>Fabricación de motores, generadores y transformadores eléctricos</t>
  </si>
  <si>
    <t>2712</t>
  </si>
  <si>
    <t>Fabricación de aparatos de distribución y control de la energía eléctrica</t>
  </si>
  <si>
    <t>2720</t>
  </si>
  <si>
    <t>Fabricación de pilas, baterías y acumuladores eléctricos</t>
  </si>
  <si>
    <t>2731</t>
  </si>
  <si>
    <t>Fabricación de hilos y cables eléctricos y de fibra óptica</t>
  </si>
  <si>
    <t>2732</t>
  </si>
  <si>
    <t>Fabricación de dispositivos de cableado</t>
  </si>
  <si>
    <t>2740</t>
  </si>
  <si>
    <t>Fabricación de equipos eléctricos de iluminación</t>
  </si>
  <si>
    <t>2750</t>
  </si>
  <si>
    <t>Fabricación de aparatos de uso doméstico</t>
  </si>
  <si>
    <t>2790</t>
  </si>
  <si>
    <t>Fabricación de otros tipos de equipo eléctrico n.c.p.</t>
  </si>
  <si>
    <t>2811</t>
  </si>
  <si>
    <t>Fabricación de motores, turbinas, y partes para motores de combustión interna</t>
  </si>
  <si>
    <t>2812</t>
  </si>
  <si>
    <t>Fabricación de equipos de potencia hidráulica y neumática</t>
  </si>
  <si>
    <t>2813</t>
  </si>
  <si>
    <t>Fabricación de otras bombas, compresores, grifos y válvulas</t>
  </si>
  <si>
    <t>2814</t>
  </si>
  <si>
    <t>Fabricación de cojinetes, engranajes, trenes de engranajes y piezas de transmisión</t>
  </si>
  <si>
    <t>2815</t>
  </si>
  <si>
    <t>Fabricación de hornos, hogares y quemadores industriales</t>
  </si>
  <si>
    <t>2816</t>
  </si>
  <si>
    <t>Fabricación de equipo de elevación y manipulación</t>
  </si>
  <si>
    <t>2817</t>
  </si>
  <si>
    <t>Fabricación de maquinaria y equipo de oficina (excepto computadoras y equipo periférico)</t>
  </si>
  <si>
    <t>2818</t>
  </si>
  <si>
    <t>Fabricación de herramientas manuales con motor</t>
  </si>
  <si>
    <t>2819</t>
  </si>
  <si>
    <t>Fabricación de otros tipos de maquinaria y equipo de uso general n.c.p.</t>
  </si>
  <si>
    <t>2821</t>
  </si>
  <si>
    <t>Fabricación de maquinaria agropecuaria y forestal</t>
  </si>
  <si>
    <t>2822</t>
  </si>
  <si>
    <t>Fabricación de máquinas formadoras de metal y de máquinas herramienta</t>
  </si>
  <si>
    <t>2823</t>
  </si>
  <si>
    <t>Fabricación de maquinaria para la metalurgia</t>
  </si>
  <si>
    <t>2824</t>
  </si>
  <si>
    <t>Fabricación de maquinaria para explotación de minas y canteras y para obras de construcción</t>
  </si>
  <si>
    <t>2825</t>
  </si>
  <si>
    <t>Fabricación de maquinaria para la elaboración de alimentos, bebidas y tabaco</t>
  </si>
  <si>
    <t>2826</t>
  </si>
  <si>
    <t>Fabricación de maquinaria para la elaboración de productos textiles, prendas de vestir y cueros</t>
  </si>
  <si>
    <t>2829</t>
  </si>
  <si>
    <t>Fabricación de otros tipos de maquinaria y equipo de uso especial n.c.p.</t>
  </si>
  <si>
    <t>2910</t>
  </si>
  <si>
    <t>Fabricación de vehículos automotores y sus motores</t>
  </si>
  <si>
    <t>2920</t>
  </si>
  <si>
    <t xml:space="preserve">Fabricación de carrocerías para vehículos automotores; fabricación de remolques y semirremolques </t>
  </si>
  <si>
    <t>2930</t>
  </si>
  <si>
    <t>Fabricación de partes, piezas (autopartes) y accesorios (lujos) para vehículos automotores</t>
  </si>
  <si>
    <t>3011</t>
  </si>
  <si>
    <t>Construcción de barcos y de estructuras flotantes</t>
  </si>
  <si>
    <t>3012</t>
  </si>
  <si>
    <t>Construcción de embarcaciones de recreo y deporte</t>
  </si>
  <si>
    <t>3020</t>
  </si>
  <si>
    <t>Fabricación de locomotoras y de material rodante para ferrocarriles</t>
  </si>
  <si>
    <t>3030</t>
  </si>
  <si>
    <t>Fabricación de aeronaves, naves espaciales y de maquinaria conexa</t>
  </si>
  <si>
    <t>3040</t>
  </si>
  <si>
    <t>Fabricación de vehículos militares de combate</t>
  </si>
  <si>
    <t>3091</t>
  </si>
  <si>
    <t>Fabricación de motocicletas</t>
  </si>
  <si>
    <t>3092</t>
  </si>
  <si>
    <t>Fabricación de bicicletas y de sillas de ruedas para personas con discapacidad</t>
  </si>
  <si>
    <t>3099</t>
  </si>
  <si>
    <t>Fabricación de otros tipos de equipo de transporte n.c.p.</t>
  </si>
  <si>
    <t>3110</t>
  </si>
  <si>
    <t xml:space="preserve">Fabricación de muebles </t>
  </si>
  <si>
    <t>3120</t>
  </si>
  <si>
    <t>Fabricación de colchones y somieres</t>
  </si>
  <si>
    <t>3210</t>
  </si>
  <si>
    <t>Fabricación de joyas, bisutería y artículos conexos</t>
  </si>
  <si>
    <t>3220</t>
  </si>
  <si>
    <t>Fabricación de instrumentos musicales</t>
  </si>
  <si>
    <t>3230</t>
  </si>
  <si>
    <t>Fabricación de artículos y equipo para la práctica del deporte</t>
  </si>
  <si>
    <t>3240</t>
  </si>
  <si>
    <t>Fabricación de juegos, juguetes y rompecabezas</t>
  </si>
  <si>
    <t>3250</t>
  </si>
  <si>
    <t>Fabricación de instrumentos, aparatos y materiales médicos y odontológicos (incluido mobiliario)</t>
  </si>
  <si>
    <t>3290</t>
  </si>
  <si>
    <t>Otras industrias manufactureras n.c.p.</t>
  </si>
  <si>
    <t>3311</t>
  </si>
  <si>
    <t>Mantenimiento y reparación especializado de productos elaborados en metal</t>
  </si>
  <si>
    <t>3312</t>
  </si>
  <si>
    <t>Mantenimiento y reparación especializado de maquinaria y equipo</t>
  </si>
  <si>
    <t>3313</t>
  </si>
  <si>
    <t>Mantenimiento y reparación especializado de equipo electrónico y óptico</t>
  </si>
  <si>
    <t>3314</t>
  </si>
  <si>
    <t>Mantenimiento y reparación especializado de equipo eléctrico</t>
  </si>
  <si>
    <t>3315</t>
  </si>
  <si>
    <t>Mantenimiento y reparación especializado de equipo de transporte, excepto los vehículos automotores, motocicletas y bicicletas</t>
  </si>
  <si>
    <t>3319</t>
  </si>
  <si>
    <t>Mantenimiento y reparación de otros tipos de equipos y sus componentes n.c.p.</t>
  </si>
  <si>
    <t>3320</t>
  </si>
  <si>
    <t xml:space="preserve">Instalación especializada de maquinaria y equipo industrial </t>
  </si>
  <si>
    <t>3511</t>
  </si>
  <si>
    <t>Generación de energía eléctrica</t>
  </si>
  <si>
    <t>3512</t>
  </si>
  <si>
    <t>Transmisión de energía eléctrica</t>
  </si>
  <si>
    <t>3513</t>
  </si>
  <si>
    <t>Distribución de energía eléctrica</t>
  </si>
  <si>
    <t>3514</t>
  </si>
  <si>
    <t>Comercialización de energía eléctrica</t>
  </si>
  <si>
    <t>3520</t>
  </si>
  <si>
    <t>Producción de gas; distribución de combustibles gaseosos por tuberías</t>
  </si>
  <si>
    <t>3530</t>
  </si>
  <si>
    <t>Suministro de vapor y aire acondicionado</t>
  </si>
  <si>
    <t>3600</t>
  </si>
  <si>
    <t>Captación, tratamiento y distribución de agua</t>
  </si>
  <si>
    <t>3700</t>
  </si>
  <si>
    <t>Evacuación y tratamiento de aguas residuales</t>
  </si>
  <si>
    <t>3811</t>
  </si>
  <si>
    <t>Recolección de desechos no peligrosos</t>
  </si>
  <si>
    <t>3812</t>
  </si>
  <si>
    <t>Recolección de desechos peligrosos</t>
  </si>
  <si>
    <t>3821</t>
  </si>
  <si>
    <t>Tratamiento y disposición de desechos no peligrosos</t>
  </si>
  <si>
    <t>3822</t>
  </si>
  <si>
    <t>Tratamiento y disposición de desechos peligrosos</t>
  </si>
  <si>
    <t>3830</t>
  </si>
  <si>
    <t>Recuperación de materiales</t>
  </si>
  <si>
    <t>3900</t>
  </si>
  <si>
    <t>Actividades de saneamiento ambiental y otros servicios de gestión de desechos</t>
  </si>
  <si>
    <t>4111</t>
  </si>
  <si>
    <t>Construcción de edificios residenciales</t>
  </si>
  <si>
    <t>4112</t>
  </si>
  <si>
    <t>Construcción de edificios no residenciales</t>
  </si>
  <si>
    <t>4210</t>
  </si>
  <si>
    <t>Construcción de carreteras y vías de ferrocarril</t>
  </si>
  <si>
    <t>4220</t>
  </si>
  <si>
    <t>Construcción de proyectos de servicio público</t>
  </si>
  <si>
    <t>4290</t>
  </si>
  <si>
    <t>Construcción de otras obras de ingeniería civil</t>
  </si>
  <si>
    <t>4311</t>
  </si>
  <si>
    <t>Demolición</t>
  </si>
  <si>
    <t>4312</t>
  </si>
  <si>
    <t>Preparación del terreno</t>
  </si>
  <si>
    <t>4321</t>
  </si>
  <si>
    <t>Instalaciones eléctricas</t>
  </si>
  <si>
    <t>4322</t>
  </si>
  <si>
    <t>Instalaciones de fontanería, calefacción y aire acondicionado</t>
  </si>
  <si>
    <t>4329</t>
  </si>
  <si>
    <t>Otras instalaciones especializadas</t>
  </si>
  <si>
    <t>4330</t>
  </si>
  <si>
    <t>Terminación y acabado de edificios y obras de ingeniería civil</t>
  </si>
  <si>
    <t>4390</t>
  </si>
  <si>
    <t>Otras actividades especializadas para la construcción de edificios y obras de ingeniería civil</t>
  </si>
  <si>
    <t>4511</t>
  </si>
  <si>
    <t>Comercio de vehículos automotores nuevos</t>
  </si>
  <si>
    <t>4512</t>
  </si>
  <si>
    <t>Comercio de vehículos automotores usados</t>
  </si>
  <si>
    <t>4520</t>
  </si>
  <si>
    <t>Mantenimiento y reparación de vehículos automotores</t>
  </si>
  <si>
    <t>4530</t>
  </si>
  <si>
    <t>Comercio de partes, piezas (autopartes) y accesorios (lujos) para vehículos automotores</t>
  </si>
  <si>
    <t>4541</t>
  </si>
  <si>
    <t>Comercio de motocicletas y de sus partes, piezas y accesorios</t>
  </si>
  <si>
    <t>4542</t>
  </si>
  <si>
    <t>Mantenimiento y reparación de motocicletas y de sus partes y piezas</t>
  </si>
  <si>
    <t>4610</t>
  </si>
  <si>
    <t>Comercio al por mayor a cambio de una retribución o por contrata</t>
  </si>
  <si>
    <t>4620</t>
  </si>
  <si>
    <t>Comercio al por mayor de materias primas agropecuarias; animales vivos</t>
  </si>
  <si>
    <t>4631</t>
  </si>
  <si>
    <t>Comercio al por mayor de productos alimenticios</t>
  </si>
  <si>
    <t>4632</t>
  </si>
  <si>
    <t>Comercio al por mayor de bebidas y tabaco</t>
  </si>
  <si>
    <t>4641</t>
  </si>
  <si>
    <t>Comercio al por mayor de productos textiles, productos confeccionados para uso doméstico</t>
  </si>
  <si>
    <t>4642</t>
  </si>
  <si>
    <t>Comercio al por mayor de prendas de vestir</t>
  </si>
  <si>
    <t>4643</t>
  </si>
  <si>
    <t>Comercio al por mayor de calzado</t>
  </si>
  <si>
    <t>4644</t>
  </si>
  <si>
    <t>Comercio al por mayor de aparatos y equipo de uso doméstico</t>
  </si>
  <si>
    <t>4645</t>
  </si>
  <si>
    <t>Comercio al por mayor de productos farmacéuticos, medicinales, cosméticos y de tocador</t>
  </si>
  <si>
    <t>4649</t>
  </si>
  <si>
    <t>Comercio al por mayor de otros utensilios domésticos n.c.p.</t>
  </si>
  <si>
    <t>4651</t>
  </si>
  <si>
    <t>Comercio al por mayor de computadores, equipo periférico y programas de informática</t>
  </si>
  <si>
    <t>4652</t>
  </si>
  <si>
    <t>Comercio al por mayor de equipo, partes y piezas electrónicos y de telecomunicaciones</t>
  </si>
  <si>
    <t>4653</t>
  </si>
  <si>
    <t>Comercio al por mayor de maquinaria y equipo agropecuarios</t>
  </si>
  <si>
    <t>4659</t>
  </si>
  <si>
    <t>Comercio al por mayor de otros tipos de maquinaria y equipo n.c.p.</t>
  </si>
  <si>
    <t>4661</t>
  </si>
  <si>
    <t>Comercio al por mayor de combustibles sólidos, líquidos, gaseosos y productos conexos</t>
  </si>
  <si>
    <t>4662</t>
  </si>
  <si>
    <t>Comercio al por mayor de metales y productos metalíferos</t>
  </si>
  <si>
    <t>4663</t>
  </si>
  <si>
    <t>Comercio al por mayor de materiales de construcción, artículos de ferretería, pinturas, productos de vidrio, equipo y materiales de fontanería y calefacción</t>
  </si>
  <si>
    <t>4664</t>
  </si>
  <si>
    <t>Comercio al por mayor de productos químicos básicos, cauchos y plásticos en formas primarias y productos químicos de uso agropecuario</t>
  </si>
  <si>
    <t>4665</t>
  </si>
  <si>
    <t>Comercio al por mayor de desperdicios, desechos y chatarra</t>
  </si>
  <si>
    <t>4669</t>
  </si>
  <si>
    <t>Comercio al por mayor de otros productos n.c.p.</t>
  </si>
  <si>
    <t>4690</t>
  </si>
  <si>
    <t>Comercio al por mayor no especializado</t>
  </si>
  <si>
    <t>4711</t>
  </si>
  <si>
    <t>Comercio al por menor en establecimientos no especializados con surtido compuesto principalmente por alimentos, bebidas o tabaco</t>
  </si>
  <si>
    <t>4719</t>
  </si>
  <si>
    <t>Comercio al por menor en establecimientos no especializados, con surtido compuesto principalmente por productos diferentes de alimentos (víveres en general), bebidas y tabaco</t>
  </si>
  <si>
    <t>4721</t>
  </si>
  <si>
    <t>Comercio al por menor de productos agrícolas para el consumo en establecimientos especializados</t>
  </si>
  <si>
    <t>4722</t>
  </si>
  <si>
    <t>Comercio al por menor de leche, productos lácteos y huevos, en establecimientos especializados</t>
  </si>
  <si>
    <t>4723</t>
  </si>
  <si>
    <t>Comercio al por menor de carnes (incluye aves de corral), productos cárnicos, pescados y productos de mar, en establecimientos especializados</t>
  </si>
  <si>
    <t>4724</t>
  </si>
  <si>
    <t>Comercio al por menor de bebidas y productos del tabaco, en establecimientos especializados</t>
  </si>
  <si>
    <t>4729</t>
  </si>
  <si>
    <t>Comercio al por menor de otros productos alimenticios n.c.p., en establecimientos especializados</t>
  </si>
  <si>
    <t>4731</t>
  </si>
  <si>
    <t>Comercio al por menor de combustible para automotores</t>
  </si>
  <si>
    <t>4732</t>
  </si>
  <si>
    <t>Comercio al por menor de lubricantes (aceites, grasas), aditivos y productos de limpieza para vehículos automotores</t>
  </si>
  <si>
    <t>4741</t>
  </si>
  <si>
    <t>Comercio al por menor de computadores, equipos periféricos, programas de informática y equipos de telecomunicaciones en establecimientos especializados</t>
  </si>
  <si>
    <t>4742</t>
  </si>
  <si>
    <t>Comercio al por menor de equipos y aparatos de sonido y de video, en establecimientos especializados</t>
  </si>
  <si>
    <t>4751</t>
  </si>
  <si>
    <t>Comercio al por menor de productos textiles en establecimientos especializados</t>
  </si>
  <si>
    <t>4752</t>
  </si>
  <si>
    <t>Comercio al por menor de artículos de ferretería, pinturas y productos de vidrio en establecimientos especializados</t>
  </si>
  <si>
    <t>4753</t>
  </si>
  <si>
    <t>Comercio al por menor de tapices, alfombras y cubrimientos para paredes y pisos en establecimientos especializados</t>
  </si>
  <si>
    <t>4754</t>
  </si>
  <si>
    <t>Comercio al por menor de electrodomésticos y gasodomésticos de uso doméstico, muebles y equipos de iluminación</t>
  </si>
  <si>
    <t>4755</t>
  </si>
  <si>
    <t>Comercio al por menor de artículos y utensilios de uso doméstico</t>
  </si>
  <si>
    <t>4759</t>
  </si>
  <si>
    <t>Comercio al por menor de otros artículos domésticos en establecimientos especializados</t>
  </si>
  <si>
    <t>4761</t>
  </si>
  <si>
    <t>Comercio al por menor de libros, periódicos, materiales y artículos de papelería y escritorio, en establecimientos especializados</t>
  </si>
  <si>
    <t>4762</t>
  </si>
  <si>
    <t xml:space="preserve">Comercio al por menor de artículos deportivos, en establecimientos especializados </t>
  </si>
  <si>
    <t>4769</t>
  </si>
  <si>
    <t>Comercio al por menor de otros artículos culturales y de entretenimiento n.c.p. en establecimientos especializados</t>
  </si>
  <si>
    <t>4771</t>
  </si>
  <si>
    <t>Comercio al por menor de prendas de vestir y sus accesorios (incluye artículos de piel) en establecimientos especializados</t>
  </si>
  <si>
    <t>4772</t>
  </si>
  <si>
    <t>Comercio al por menor de todo tipo de calzado y artículos de cuero y sucedáneos del cuero en establecimientos especializados.</t>
  </si>
  <si>
    <t>4773</t>
  </si>
  <si>
    <t>Comercio al por menor de productos farmacéuticos y medicinales, cosméticos y artículos de tocador en establecimientos especializados</t>
  </si>
  <si>
    <t>4774</t>
  </si>
  <si>
    <t>Comercio al por menor de otros productos nuevos en establecimientos especializados</t>
  </si>
  <si>
    <t>4775</t>
  </si>
  <si>
    <t>Comercio al por menor de artículos de segunda mano</t>
  </si>
  <si>
    <t>4781</t>
  </si>
  <si>
    <t>Comercio al por menor de alimentos, bebidas y tabaco, en puestos de venta móviles</t>
  </si>
  <si>
    <t>4782</t>
  </si>
  <si>
    <t>Comercio al por menor de productos textiles, prendas de vestir y calzado, en puestos de venta móviles</t>
  </si>
  <si>
    <t>4789</t>
  </si>
  <si>
    <t>Comercio al por menor de otros productos en puestos de venta móviles</t>
  </si>
  <si>
    <t>4791</t>
  </si>
  <si>
    <t>Comercio al por menor realizado a través de Internet</t>
  </si>
  <si>
    <t>4792</t>
  </si>
  <si>
    <t>Comercio al por menor realizado a través de casas de venta o por correo</t>
  </si>
  <si>
    <t>4799</t>
  </si>
  <si>
    <t>Otros tipos de comercio al por menor no realizado en establecimientos, puestos de venta o mercados.</t>
  </si>
  <si>
    <t>4911</t>
  </si>
  <si>
    <t>Transporte férreo de pasajeros</t>
  </si>
  <si>
    <t>4912</t>
  </si>
  <si>
    <t xml:space="preserve">Transporte férreo de carga </t>
  </si>
  <si>
    <t>4921</t>
  </si>
  <si>
    <t>Transporte de pasajeros</t>
  </si>
  <si>
    <t>4922</t>
  </si>
  <si>
    <t>Transporte mixto</t>
  </si>
  <si>
    <t>4923</t>
  </si>
  <si>
    <t>Transporte de carga por carretera</t>
  </si>
  <si>
    <t>4930</t>
  </si>
  <si>
    <t>Transporte por tuberías</t>
  </si>
  <si>
    <t>5011</t>
  </si>
  <si>
    <t xml:space="preserve">Transporte de pasajeros marítimo y de cabotaje </t>
  </si>
  <si>
    <t>5012</t>
  </si>
  <si>
    <t xml:space="preserve">Transporte de carga marítimo y de cabotaje </t>
  </si>
  <si>
    <t>5021</t>
  </si>
  <si>
    <t>Transporte fluvial de pasajeros</t>
  </si>
  <si>
    <t>5022</t>
  </si>
  <si>
    <t>Transporte fluvial de carga</t>
  </si>
  <si>
    <t>5111</t>
  </si>
  <si>
    <t xml:space="preserve">Transporte aéreo nacional de pasajeros </t>
  </si>
  <si>
    <t>5112</t>
  </si>
  <si>
    <t xml:space="preserve">Transporte aéreo internacional de pasajeros </t>
  </si>
  <si>
    <t>5121</t>
  </si>
  <si>
    <t xml:space="preserve">Transporte aéreo nacional de carga </t>
  </si>
  <si>
    <t>5122</t>
  </si>
  <si>
    <t xml:space="preserve">Transporte aéreo internacional de carga </t>
  </si>
  <si>
    <t>5210</t>
  </si>
  <si>
    <t>Almacenamiento y depósito</t>
  </si>
  <si>
    <t>5221</t>
  </si>
  <si>
    <t>Actividades de estaciones, vías y servicios complementarios para el transporte terrestre</t>
  </si>
  <si>
    <t>5222</t>
  </si>
  <si>
    <t>Actividades de puertos y servicios complementarios para el transporte acuático</t>
  </si>
  <si>
    <t>5223</t>
  </si>
  <si>
    <t>Actividades de aeropuertos, servicios de navegación aérea y demás actividades conexas al transporte aéreo</t>
  </si>
  <si>
    <t>5224</t>
  </si>
  <si>
    <t>Manipulación de carga</t>
  </si>
  <si>
    <t>5229</t>
  </si>
  <si>
    <t>Otras actividades complementarias al transporte</t>
  </si>
  <si>
    <t>5310</t>
  </si>
  <si>
    <t>Actividades postales nacionales</t>
  </si>
  <si>
    <t>5320</t>
  </si>
  <si>
    <t>Actividades de mensajería</t>
  </si>
  <si>
    <t>5511</t>
  </si>
  <si>
    <t xml:space="preserve">Alojamiento en hoteles </t>
  </si>
  <si>
    <t>5512</t>
  </si>
  <si>
    <t>Alojamiento en apartahoteles</t>
  </si>
  <si>
    <t>5513</t>
  </si>
  <si>
    <t xml:space="preserve">Alojamiento en centros vacacionales </t>
  </si>
  <si>
    <t>5514</t>
  </si>
  <si>
    <t>Alojamiento rural</t>
  </si>
  <si>
    <t>5519</t>
  </si>
  <si>
    <t>Otros tipos de alojamientos para visitantes</t>
  </si>
  <si>
    <t>5520</t>
  </si>
  <si>
    <t>Actividades de zonas de camping y parques para vehículos recreacionales</t>
  </si>
  <si>
    <t>5530</t>
  </si>
  <si>
    <t xml:space="preserve">Servicio por horas </t>
  </si>
  <si>
    <t>5590</t>
  </si>
  <si>
    <t>Otros tipos de alojamiento n.c.p.</t>
  </si>
  <si>
    <t>5611</t>
  </si>
  <si>
    <t>Expendio a la mesa de comidas preparadas</t>
  </si>
  <si>
    <t>5612</t>
  </si>
  <si>
    <t>Expendio por autoservicio de comidas preparadas</t>
  </si>
  <si>
    <t>5613</t>
  </si>
  <si>
    <t>Expendio de comidas preparadas en cafeterías</t>
  </si>
  <si>
    <t>5619</t>
  </si>
  <si>
    <t>Otros tipos de expendio de comidas preparadas n.c.p.</t>
  </si>
  <si>
    <t>5621</t>
  </si>
  <si>
    <t>Catering para eventos</t>
  </si>
  <si>
    <t>5629</t>
  </si>
  <si>
    <t>Actividades de otros servicios de comidas</t>
  </si>
  <si>
    <t>5630</t>
  </si>
  <si>
    <t>Expendio de bebidas alcohólicas para el consumo dentro del establecimiento</t>
  </si>
  <si>
    <t>5811</t>
  </si>
  <si>
    <t>Edición de libros</t>
  </si>
  <si>
    <t>5812</t>
  </si>
  <si>
    <t>Edición de directorios y listas de correo</t>
  </si>
  <si>
    <t>5813</t>
  </si>
  <si>
    <t>Edición de periódicos, revistas y otras publicaciones periódicas</t>
  </si>
  <si>
    <t>5819</t>
  </si>
  <si>
    <t>Otros trabajos de edición</t>
  </si>
  <si>
    <t>5820</t>
  </si>
  <si>
    <r>
      <t>Edición de programas de informática (</t>
    </r>
    <r>
      <rPr>
        <i/>
        <sz val="8"/>
        <rFont val="Arial"/>
        <family val="2"/>
      </rPr>
      <t>software</t>
    </r>
    <r>
      <rPr>
        <sz val="8"/>
        <rFont val="Arial"/>
        <family val="2"/>
      </rPr>
      <t>)</t>
    </r>
  </si>
  <si>
    <t>5911</t>
  </si>
  <si>
    <t>Actividades de producción de películas cinematográficas, videos, programas, anuncios y comerciales de televisión</t>
  </si>
  <si>
    <t>5912</t>
  </si>
  <si>
    <t>Actividades de posproducción de películas cinematográficas, videos, programas, anuncios y comerciales de televisión</t>
  </si>
  <si>
    <t>5913</t>
  </si>
  <si>
    <t>Actividades de distribución de películas cinematográficas, videos, programas, anuncios y comerciales de televisión</t>
  </si>
  <si>
    <t>5914</t>
  </si>
  <si>
    <t>Actividades de exhibición de películas cinematográficas y videos</t>
  </si>
  <si>
    <t>5920</t>
  </si>
  <si>
    <t>Actividades de grabación de sonido y edición de música</t>
  </si>
  <si>
    <t>6010</t>
  </si>
  <si>
    <t>Actividades de programación y transmisión en el servicio de radiodifusión sonora</t>
  </si>
  <si>
    <t>6020</t>
  </si>
  <si>
    <t>Actividades de programación y transmisión de televisión</t>
  </si>
  <si>
    <t>6110</t>
  </si>
  <si>
    <t>Actividades de telecomunicaciones alámbricas</t>
  </si>
  <si>
    <t>6120</t>
  </si>
  <si>
    <t>Actividades de telecomunicaciones inalámbricas</t>
  </si>
  <si>
    <t>6130</t>
  </si>
  <si>
    <t>Actividades de telecomunicación satelital</t>
  </si>
  <si>
    <t>6190</t>
  </si>
  <si>
    <t>Otras actividades de telecomunicaciones</t>
  </si>
  <si>
    <t>6201</t>
  </si>
  <si>
    <t>Actividades de desarrollo de sistemas informáticos (planificación, análisis, diseño, programación, pruebas)</t>
  </si>
  <si>
    <t>6202</t>
  </si>
  <si>
    <t>Actividades de consultoría informática y actividades de administración de instalaciones informáticas</t>
  </si>
  <si>
    <t>6209</t>
  </si>
  <si>
    <t>Otras actividades de tecnologías de información y actividades de servicios informáticos</t>
  </si>
  <si>
    <t>6311</t>
  </si>
  <si>
    <r>
      <t>Procesamiento de datos, alojamiento (</t>
    </r>
    <r>
      <rPr>
        <i/>
        <sz val="8"/>
        <rFont val="Arial"/>
        <family val="2"/>
      </rPr>
      <t>hosting</t>
    </r>
    <r>
      <rPr>
        <sz val="8"/>
        <rFont val="Arial"/>
        <family val="2"/>
      </rPr>
      <t>) y actividades relacionadas</t>
    </r>
  </si>
  <si>
    <t>6312</t>
  </si>
  <si>
    <t>Portales web</t>
  </si>
  <si>
    <t>6391</t>
  </si>
  <si>
    <t>Actividades de agencias de noticias</t>
  </si>
  <si>
    <t>6399</t>
  </si>
  <si>
    <t>Otras actividades de servicio de información n.c.p.</t>
  </si>
  <si>
    <t>6411</t>
  </si>
  <si>
    <t>Banco Central</t>
  </si>
  <si>
    <t>6412</t>
  </si>
  <si>
    <t>Bancos comerciales</t>
  </si>
  <si>
    <t>6421</t>
  </si>
  <si>
    <t>Actividades de las corporaciones financieras</t>
  </si>
  <si>
    <t>6422</t>
  </si>
  <si>
    <t>Actividades de las compañías de financiamiento</t>
  </si>
  <si>
    <t>6423</t>
  </si>
  <si>
    <t>Banca de segundo piso</t>
  </si>
  <si>
    <t>6424</t>
  </si>
  <si>
    <t>Actividades de las cooperativas financieras</t>
  </si>
  <si>
    <t>6431</t>
  </si>
  <si>
    <t>Fideicomisos, fondos y entidades financieras similares</t>
  </si>
  <si>
    <t>6432</t>
  </si>
  <si>
    <t>Fondos de cesantías</t>
  </si>
  <si>
    <t>6491</t>
  </si>
  <si>
    <t>Leasing financiero (arrendamiento financiero)</t>
  </si>
  <si>
    <t>6492</t>
  </si>
  <si>
    <t>Actividades financieras de fondos de empleados y otras formas asociativas del sector solidario</t>
  </si>
  <si>
    <t>6493</t>
  </si>
  <si>
    <r>
      <t xml:space="preserve">Actividades de compra de cartera o </t>
    </r>
    <r>
      <rPr>
        <i/>
        <sz val="8"/>
        <rFont val="Arial"/>
        <family val="2"/>
      </rPr>
      <t>factoring</t>
    </r>
  </si>
  <si>
    <t>6494</t>
  </si>
  <si>
    <t>Otras actividades de distribución de fondos</t>
  </si>
  <si>
    <t>6495</t>
  </si>
  <si>
    <t>Instituciones especiales oficiales</t>
  </si>
  <si>
    <t>6499</t>
  </si>
  <si>
    <t>Otras actividades de servicio financiero, excepto las de seguros y pensiones n.c.p.</t>
  </si>
  <si>
    <t>6511</t>
  </si>
  <si>
    <t xml:space="preserve">Seguros generales </t>
  </si>
  <si>
    <t>6512</t>
  </si>
  <si>
    <t>Seguros de vida</t>
  </si>
  <si>
    <t>6513</t>
  </si>
  <si>
    <t>Reaseguros</t>
  </si>
  <si>
    <t>6514</t>
  </si>
  <si>
    <t>Capitalización</t>
  </si>
  <si>
    <t>6521</t>
  </si>
  <si>
    <t>Servicios de seguros sociales de salud</t>
  </si>
  <si>
    <t>6522</t>
  </si>
  <si>
    <t>Servicios de seguros sociales de riesgos profesionales</t>
  </si>
  <si>
    <t>6531</t>
  </si>
  <si>
    <t>Régimen de prima media con prestación definida (RPM)</t>
  </si>
  <si>
    <t>6532</t>
  </si>
  <si>
    <t>Régimen de ahorro individual (RAI)</t>
  </si>
  <si>
    <t>6611</t>
  </si>
  <si>
    <t>Administración de mercados financieros</t>
  </si>
  <si>
    <t>6612</t>
  </si>
  <si>
    <t>Corretaje de valores y de contratos de productos básicos</t>
  </si>
  <si>
    <t>6613</t>
  </si>
  <si>
    <t>Otras actividades relacionadas con el mercado de valores</t>
  </si>
  <si>
    <t>6614</t>
  </si>
  <si>
    <t>Actividades de las casas de cambio</t>
  </si>
  <si>
    <t>6615</t>
  </si>
  <si>
    <t>Actividades de los profesionales de compra y venta de divisas</t>
  </si>
  <si>
    <t>6619</t>
  </si>
  <si>
    <t>Otras actividades auxiliares de las actividades de servicios financieros n.c.p.</t>
  </si>
  <si>
    <t>6621</t>
  </si>
  <si>
    <t>Actividades de agentes y corredores de seguros</t>
  </si>
  <si>
    <t>6629</t>
  </si>
  <si>
    <t>Evaluación de riesgos y daños, y otras actividades de servicios auxiliares</t>
  </si>
  <si>
    <t>6630</t>
  </si>
  <si>
    <t>Actividades de administración de fondos</t>
  </si>
  <si>
    <t>6810</t>
  </si>
  <si>
    <t>Actividades inmobiliarias realizadas con bienes propios o arrendados</t>
  </si>
  <si>
    <t>6820</t>
  </si>
  <si>
    <t xml:space="preserve">Actividades inmobiliarias realizadas a cambio de una retribución o por contrata </t>
  </si>
  <si>
    <t>6910</t>
  </si>
  <si>
    <t>Actividades jurídicas</t>
  </si>
  <si>
    <t>6920</t>
  </si>
  <si>
    <t>Actividades de contabilidad, teneduría de libros, auditoría financiera y asesoría tributaria</t>
  </si>
  <si>
    <t>7010</t>
  </si>
  <si>
    <t>Actividades de administración empresarial</t>
  </si>
  <si>
    <t>7020</t>
  </si>
  <si>
    <t>Actividades de consultaría de gestión</t>
  </si>
  <si>
    <t>7110</t>
  </si>
  <si>
    <t>Actividades de arquitectura e ingeniería y otras actividades conexas de consultoría técnica</t>
  </si>
  <si>
    <t>7120</t>
  </si>
  <si>
    <t>Ensayos y análisis técnicos</t>
  </si>
  <si>
    <t>7210</t>
  </si>
  <si>
    <t xml:space="preserve">Investigaciones y desarrollo experimental en el campo de las ciencias naturales y la ingeniería </t>
  </si>
  <si>
    <t>7220</t>
  </si>
  <si>
    <t>Investigaciones y desarrollo experimental en el campo de las ciencias sociales y las humanidades</t>
  </si>
  <si>
    <t>7310</t>
  </si>
  <si>
    <t>Publicidad</t>
  </si>
  <si>
    <t>7320</t>
  </si>
  <si>
    <t>Estudios de mercado y realización de encuestas de opinión pública</t>
  </si>
  <si>
    <t>7410</t>
  </si>
  <si>
    <t xml:space="preserve">Actividades especializadas de diseño </t>
  </si>
  <si>
    <t>7420</t>
  </si>
  <si>
    <t>Actividades de fotografía</t>
  </si>
  <si>
    <t>7490</t>
  </si>
  <si>
    <t>Otras actividades profesionales, científicas y técnicas n.c.p.</t>
  </si>
  <si>
    <t>7500</t>
  </si>
  <si>
    <t>Actividades veterinarias</t>
  </si>
  <si>
    <t>7710</t>
  </si>
  <si>
    <t>Alquiler y arrendamiento de vehículos automotores</t>
  </si>
  <si>
    <t>7721</t>
  </si>
  <si>
    <t>Alquiler y arrendamiento de equipo recreativo y deportivo</t>
  </si>
  <si>
    <t>7722</t>
  </si>
  <si>
    <t xml:space="preserve">Alquiler de videos y discos </t>
  </si>
  <si>
    <t>7729</t>
  </si>
  <si>
    <t>Alquiler y arrendamiento de otros efectos personales y enseres domésticos n.c.p.</t>
  </si>
  <si>
    <t>7730</t>
  </si>
  <si>
    <t>Alquiler y arrendamiento de otros tipos de maquinaria, equipo y bienes tangibles n.c.p.</t>
  </si>
  <si>
    <t>7740</t>
  </si>
  <si>
    <t>Arrendamiento de propiedad intelectual y productos similares, excepto obras protegidas por derechos de autor</t>
  </si>
  <si>
    <t>7810</t>
  </si>
  <si>
    <t>Actividades de agencias de empleo</t>
  </si>
  <si>
    <t>7820</t>
  </si>
  <si>
    <t>Actividades de agencias de empleo temporal</t>
  </si>
  <si>
    <t>7830</t>
  </si>
  <si>
    <t>Otras actividades de suministro de recurso humano</t>
  </si>
  <si>
    <t>7911</t>
  </si>
  <si>
    <t>Actividades de las agencias de viaje</t>
  </si>
  <si>
    <t>7912</t>
  </si>
  <si>
    <t>Actividades de operadores turísticos</t>
  </si>
  <si>
    <t>7990</t>
  </si>
  <si>
    <t>Otros servicios de reserva y actividades relacionadas</t>
  </si>
  <si>
    <t>8010</t>
  </si>
  <si>
    <t>Actividades de seguridad privada</t>
  </si>
  <si>
    <t>8020</t>
  </si>
  <si>
    <t>Actividades de servicios de sistemas de seguridad</t>
  </si>
  <si>
    <t>8030</t>
  </si>
  <si>
    <t>Actividades de detectives e investigadores privados</t>
  </si>
  <si>
    <t>8110</t>
  </si>
  <si>
    <t>Actividades combinadas de apoyo a instalaciones</t>
  </si>
  <si>
    <t>8121</t>
  </si>
  <si>
    <t>Limpieza general interior de edificios</t>
  </si>
  <si>
    <t>8129</t>
  </si>
  <si>
    <t>Otras actividades de limpieza de edificios e instalaciones industriales</t>
  </si>
  <si>
    <t>8130</t>
  </si>
  <si>
    <t>Actividades de paisajismo y servicios de mantenimiento conexos</t>
  </si>
  <si>
    <t>8211</t>
  </si>
  <si>
    <t>Actividades combinadas de servicios administrativos de oficina</t>
  </si>
  <si>
    <t>8219</t>
  </si>
  <si>
    <t>Fotocopiado, preparación de documentos y otras actividades especializadas de apoyo a oficina</t>
  </si>
  <si>
    <t>8220</t>
  </si>
  <si>
    <t>Actividades de centros de llamadas (Call center)</t>
  </si>
  <si>
    <t>8230</t>
  </si>
  <si>
    <t>Organización de convenciones y eventos comerciales</t>
  </si>
  <si>
    <t>8291</t>
  </si>
  <si>
    <t>Actividades de agencias de cobranza y oficinas de calificación crediticia</t>
  </si>
  <si>
    <t>8292</t>
  </si>
  <si>
    <t>Actividades de envase y empaque</t>
  </si>
  <si>
    <t>8299</t>
  </si>
  <si>
    <t>Otras actividades de servicio de apoyo a las empresas n.c.p.</t>
  </si>
  <si>
    <t>8411</t>
  </si>
  <si>
    <t>Actividades legislativas de la administración pública</t>
  </si>
  <si>
    <t>8412</t>
  </si>
  <si>
    <t>Actividades ejecutivas de la administración pública</t>
  </si>
  <si>
    <t>8413</t>
  </si>
  <si>
    <t xml:space="preserve">Regulación de las actividades de organismos que prestan servicios de salud, educativos, culturales y otros servicios sociales, excepto servicios de seguridad social </t>
  </si>
  <si>
    <t>8414</t>
  </si>
  <si>
    <t>Actividades reguladoras y facilitadoras de la actividad económica</t>
  </si>
  <si>
    <t>8415</t>
  </si>
  <si>
    <t>Actividades de los otros órganos de control</t>
  </si>
  <si>
    <t>8421</t>
  </si>
  <si>
    <t xml:space="preserve">Relaciones exteriores </t>
  </si>
  <si>
    <t>8422</t>
  </si>
  <si>
    <t>Actividades de defensa</t>
  </si>
  <si>
    <t>8423</t>
  </si>
  <si>
    <t>Orden público y actividades de seguridad</t>
  </si>
  <si>
    <t>8424</t>
  </si>
  <si>
    <t>Administración de justicia</t>
  </si>
  <si>
    <t>8430</t>
  </si>
  <si>
    <t>Actividades de planes de seguridad social de afiliación obligatoria</t>
  </si>
  <si>
    <t>8511</t>
  </si>
  <si>
    <t>Educación de la primera infancia</t>
  </si>
  <si>
    <t>8512</t>
  </si>
  <si>
    <t>Educación preescolar</t>
  </si>
  <si>
    <t>8513</t>
  </si>
  <si>
    <t>Educación básica primaria</t>
  </si>
  <si>
    <t>8521</t>
  </si>
  <si>
    <t xml:space="preserve">Educación básica secundaria </t>
  </si>
  <si>
    <t>8522</t>
  </si>
  <si>
    <t>Educación media académica</t>
  </si>
  <si>
    <t>8523</t>
  </si>
  <si>
    <t>Educación media técnica y de formación laboral</t>
  </si>
  <si>
    <t>8530</t>
  </si>
  <si>
    <t xml:space="preserve">Establecimientos que combinan diferentes niveles de educación </t>
  </si>
  <si>
    <t>8541</t>
  </si>
  <si>
    <t>Educación técnica profesional</t>
  </si>
  <si>
    <t>8542</t>
  </si>
  <si>
    <t>Educación tecnológica</t>
  </si>
  <si>
    <t>8543</t>
  </si>
  <si>
    <t>Educación de instituciones universitarias o de escuelas tecnológicas</t>
  </si>
  <si>
    <t>8544</t>
  </si>
  <si>
    <t>Educación de universidades</t>
  </si>
  <si>
    <t>8551</t>
  </si>
  <si>
    <t xml:space="preserve">Formación académica no formal </t>
  </si>
  <si>
    <t>8552</t>
  </si>
  <si>
    <t>Enseñanza deportiva y recreativa</t>
  </si>
  <si>
    <t>8553</t>
  </si>
  <si>
    <t>Enseñanza cultural</t>
  </si>
  <si>
    <t>8559</t>
  </si>
  <si>
    <t>Otros tipos de educación n.c.p.</t>
  </si>
  <si>
    <t>8560</t>
  </si>
  <si>
    <t>Actividades de apoyo a la educación</t>
  </si>
  <si>
    <t>8610</t>
  </si>
  <si>
    <t>Actividades de hospitales y clínicas, con internación</t>
  </si>
  <si>
    <t>8621</t>
  </si>
  <si>
    <t>Actividades de la práctica médica, sin internación</t>
  </si>
  <si>
    <t>8622</t>
  </si>
  <si>
    <t>Actividades de la práctica odontológica</t>
  </si>
  <si>
    <t>8691</t>
  </si>
  <si>
    <t>Actividades de apoyo diagnóstico</t>
  </si>
  <si>
    <t>8692</t>
  </si>
  <si>
    <t>Actividades de apoyo terapéutico</t>
  </si>
  <si>
    <t>8699</t>
  </si>
  <si>
    <t>Otras actividades de atención de la salud humana</t>
  </si>
  <si>
    <t>8710</t>
  </si>
  <si>
    <t>Actividades de atención residencial medicalizada de tipo general</t>
  </si>
  <si>
    <t>8720</t>
  </si>
  <si>
    <t>Actividades de atención residencial, para el cuidado de pacientes con retardo mental, enfermedad mental y consumo de sustancias psicoactivas</t>
  </si>
  <si>
    <t>8730</t>
  </si>
  <si>
    <t>Actividades de atención en instituciones para el cuidado de personas mayores y/o discapacitadas</t>
  </si>
  <si>
    <t>8790</t>
  </si>
  <si>
    <t>Otras actividades de atención en instituciones con alojamiento</t>
  </si>
  <si>
    <t>8810</t>
  </si>
  <si>
    <t>Actividades de asistencia social sin alojamiento para personas mayores y discapacitadas</t>
  </si>
  <si>
    <t>8890</t>
  </si>
  <si>
    <t>Otras actividades de asistencia social sin alojamiento</t>
  </si>
  <si>
    <t>9001</t>
  </si>
  <si>
    <t>Creación literaria</t>
  </si>
  <si>
    <t>9002</t>
  </si>
  <si>
    <t>Creación musical</t>
  </si>
  <si>
    <t>9003</t>
  </si>
  <si>
    <t>Creación teatral</t>
  </si>
  <si>
    <t>9004</t>
  </si>
  <si>
    <t>Creación audiovisual</t>
  </si>
  <si>
    <t>9005</t>
  </si>
  <si>
    <t>Artes plásticas y visuales</t>
  </si>
  <si>
    <t>9006</t>
  </si>
  <si>
    <t>Actividades teatrales</t>
  </si>
  <si>
    <t>9007</t>
  </si>
  <si>
    <t>Actividades de espectáculos musicales en vivo</t>
  </si>
  <si>
    <t>9008</t>
  </si>
  <si>
    <t>Otras actividades de espectáculos en vivo</t>
  </si>
  <si>
    <t>9101</t>
  </si>
  <si>
    <t>Actividades de bibliotecas y archivos</t>
  </si>
  <si>
    <t>9102</t>
  </si>
  <si>
    <t>Actividades y funcionamiento de museos, conservación de edificios y sitios históricos</t>
  </si>
  <si>
    <t>9103</t>
  </si>
  <si>
    <t>Actividades de jardines botánicos, zoológicos y reservas naturales</t>
  </si>
  <si>
    <t>9200</t>
  </si>
  <si>
    <t>Actividades de juegos de azar y apuestas</t>
  </si>
  <si>
    <t>9311</t>
  </si>
  <si>
    <t>Gestión de instalaciones deportivas</t>
  </si>
  <si>
    <t>9312</t>
  </si>
  <si>
    <t>Actividades de clubes deportivos</t>
  </si>
  <si>
    <t>9319</t>
  </si>
  <si>
    <t>Otras actividades deportivas</t>
  </si>
  <si>
    <t>9321</t>
  </si>
  <si>
    <t>Actividades de parques de atracciones y parques temáticos</t>
  </si>
  <si>
    <t>9329</t>
  </si>
  <si>
    <t>Otras actividades recreativas y de esparcimiento n.c.p.</t>
  </si>
  <si>
    <t>9411</t>
  </si>
  <si>
    <t>Actividades de asociaciones empresariales y de empleadores</t>
  </si>
  <si>
    <t>9412</t>
  </si>
  <si>
    <t>Actividades de asociaciones profesionales</t>
  </si>
  <si>
    <t>9420</t>
  </si>
  <si>
    <t>Actividades de sindicatos de empleados</t>
  </si>
  <si>
    <t>9491</t>
  </si>
  <si>
    <t>Actividades de asociaciones religiosas</t>
  </si>
  <si>
    <t>9492</t>
  </si>
  <si>
    <t>Actividades de asociaciones políticas</t>
  </si>
  <si>
    <t>9499</t>
  </si>
  <si>
    <t>Actividades de otras asociaciones n.c.p.</t>
  </si>
  <si>
    <t>9511</t>
  </si>
  <si>
    <t>Mantenimiento y reparación de computadores y de equipo periférico</t>
  </si>
  <si>
    <t>9512</t>
  </si>
  <si>
    <t>Mantenimiento y reparación de equipos de comunicación</t>
  </si>
  <si>
    <t>9521</t>
  </si>
  <si>
    <t>Mantenimiento y reparación de aparatos electrónicos de consumo</t>
  </si>
  <si>
    <t>9522</t>
  </si>
  <si>
    <t xml:space="preserve">Mantenimiento y reparación de aparatos y equipos domésticos y de jardinería </t>
  </si>
  <si>
    <t>9523</t>
  </si>
  <si>
    <t>Reparación de calzado y artículos de cuero</t>
  </si>
  <si>
    <t>9524</t>
  </si>
  <si>
    <t>Reparación de muebles y accesorios para el hogar</t>
  </si>
  <si>
    <t>9529</t>
  </si>
  <si>
    <t>Mantenimiento y reparación de otros efectos personales y enseres domésticos</t>
  </si>
  <si>
    <t>9601</t>
  </si>
  <si>
    <t>Lavado y limpieza, incluso la limpieza en seco, de productos textiles y de piel</t>
  </si>
  <si>
    <t>9602</t>
  </si>
  <si>
    <t>Peluquería y otros tratamientos de belleza</t>
  </si>
  <si>
    <t>9603</t>
  </si>
  <si>
    <t>Pompas fúnebres y actividades relacionadas</t>
  </si>
  <si>
    <t>9609</t>
  </si>
  <si>
    <t>Otras actividades de servicios personales n.c.p.</t>
  </si>
  <si>
    <t>9700</t>
  </si>
  <si>
    <t>Actividades de los hogares individuales como empleadores de personal doméstico</t>
  </si>
  <si>
    <t>9810</t>
  </si>
  <si>
    <t>Actividades no diferenciadas de los hogares individuales como productores de bienes para uso propio</t>
  </si>
  <si>
    <t>9820</t>
  </si>
  <si>
    <t>Actividades no diferenciadas de los hogares individuales como productores de servicios para uso propio</t>
  </si>
  <si>
    <t>9900</t>
  </si>
  <si>
    <t>Actividades de organizaciones y entidades extraterritoriales</t>
  </si>
  <si>
    <t>Denominación del Bien o Servicio</t>
  </si>
  <si>
    <t xml:space="preserve">Prestar el servicio de mantenimiento preventivo y correctivo, con suministro de partes, piezas y/o repuestos del equipo de bombeo de agua, y de las plantas eléctricas y, mantenimiento del tanque de almacenamiento de agua potable de los bienes a cargo de la Dirección Administrativa del Instituto Colombiano de Bienestar Familiar (ICBF). </t>
  </si>
  <si>
    <t>Tel fijo:</t>
  </si>
  <si>
    <t>Departamento:</t>
  </si>
  <si>
    <t xml:space="preserve"> </t>
  </si>
  <si>
    <t>Ciudad:</t>
  </si>
  <si>
    <t>• Por favor diligenciar solo las celdas en AMARILLO. 
• Revisar todos los requerimientos que se exponen en el documento "Ficha de Condiciones Técnicas" (FCT) y anexo, y formular su cotización en concordancia con este, garantizando que los servicios ofrecidos cumplan en su totalidad con las especificaciones técnicas descritas en la FCT.
• Los precios de la cotización deben ser expresados en PESOS COLOMBIANOS
• Los valores deberán aproximarse por exceso o por defecto al entero más cercano así: (i) si es igual o superior a 50 centavos, se aproxima al entero siguiente; (ii) si es inferior a 50 centavos se baja al entero anterior.
• No modificar o quitar ningún ítem o sub-ítem</t>
  </si>
  <si>
    <t>Notas:
(1) El tiempo de ejecución es ESTIMADO y podrá ser inferior. El plazo de ejecución del contrato será a partir del cumplimiento de los requisitos de perfeccionamiento y ejecución, hasta el quince (15) de diciembre de 2023, o hasta el agotamiento de los recursos lo que primero ocurra.
(2) Asignar la tarifa IVA que corresponda con los servicios requeridos.  
(3) Las cantidades son ESTIMADAS y podrán variar en ejecución del contrato de acuerdo con las necesidades de la entidad.
(4) Asignar precio sin incluir IVA en las celdas de la columna "Precio unitario antes de IVA".
(5) Si remite su cotización mediante el módulo de Solicitud de información a proveedores de la plataforma SECOP II, en la respuesta a la pregunta 1 debe incluir la sumatoria del valor total de la cotización (celda G34). De igual forma deberá subir el presente formato en la pregunta 2 del cuestionario.
(6) El precio de los repuestos para el mantenimiento correctivo deberá incluir todos los costos directos e indirectos que generen las visitas q ue haya lugar, como el transporte, mano de obra, instalación y demás que llegasen a generar para realizar el mantenimiento.
(7) Asignar la tarifa de IVA que corresponda en las celdas de la columna "Tarifa IVA%", teniendo en cuenta que para el mantenimiento correctivo depende del repuesto.
(8) El proveedor potencial podrá, previo al envío de su cotización, realizar una visita técnica los días de lunes a viernes en el horario de 8:00 am a 4:00 pm (cada visita con un lapso de tiempo de 2 horas máximo), y solo se podrá atender a tres (3) proveedores por visita, debido al protocolo de bioseguridad. Para agendar las visitas y que estas sean aprobadas, es necesario que envié un correo a solicitudesmantenimientosedenacional@icbf.gov.co con la siguiente información:
- Nombre de la empresa.
- Nombre de la persona que realiza la visita.
- No. de cedula de la persona.
- Horario en el cual realizará las visita.
La visita se realizará en las instalaciones de la Sede de la Dirección General del ICBF:  Avenida Carrera 68 No. 64C – 75, Bogotá D.C. y posteriormente el grupo se trasladara con acompañamiento del ICBF a las otras sedes.</t>
  </si>
  <si>
    <r>
      <t xml:space="preserve">Tiempo estimado de ejecución  
</t>
    </r>
    <r>
      <rPr>
        <b/>
        <sz val="9"/>
        <color rgb="FFFF0000"/>
        <rFont val="Arial"/>
        <family val="2"/>
      </rPr>
      <t>(Nota 1)</t>
    </r>
  </si>
  <si>
    <t>10 meses</t>
  </si>
  <si>
    <r>
      <t xml:space="preserve">Tarifa IVA %
</t>
    </r>
    <r>
      <rPr>
        <b/>
        <sz val="9"/>
        <color rgb="FFFF0000"/>
        <rFont val="Arial"/>
        <family val="2"/>
      </rPr>
      <t>(Nota 2)</t>
    </r>
  </si>
  <si>
    <t>Servicios Mantenimientos preventivos</t>
  </si>
  <si>
    <t>SERVICIO / EQUIPOS</t>
  </si>
  <si>
    <r>
      <t xml:space="preserve">Cantidad </t>
    </r>
    <r>
      <rPr>
        <b/>
        <sz val="9"/>
        <color theme="1"/>
        <rFont val="Arial"/>
        <family val="2"/>
      </rPr>
      <t xml:space="preserve">
</t>
    </r>
    <r>
      <rPr>
        <b/>
        <sz val="9"/>
        <color rgb="FFFF0000"/>
        <rFont val="Arial"/>
        <family val="2"/>
      </rPr>
      <t>(Nota 3)</t>
    </r>
  </si>
  <si>
    <r>
      <t>Precio unitario antes de IVA</t>
    </r>
    <r>
      <rPr>
        <b/>
        <sz val="9"/>
        <color theme="1"/>
        <rFont val="Arial"/>
        <family val="2"/>
      </rPr>
      <t xml:space="preserve">
</t>
    </r>
    <r>
      <rPr>
        <b/>
        <sz val="9"/>
        <color rgb="FFFF0000"/>
        <rFont val="Arial"/>
        <family val="2"/>
      </rPr>
      <t>(Nota 4)</t>
    </r>
  </si>
  <si>
    <t>Precio unitario  IVA incluido</t>
  </si>
  <si>
    <t>Precio total
incluido IVA</t>
  </si>
  <si>
    <t>Mantenimiento preventivo al equipo de bombeo (Bomba de superficie)</t>
  </si>
  <si>
    <t>Mantenimiento preventivo Tanque hydroflo</t>
  </si>
  <si>
    <t>Mantenimiento preventivo equipo eyector (Bomba sumergible)</t>
  </si>
  <si>
    <t>SUB TOTAL MANTENIMIENTO PREVENTIVO DEL EQUIPO DE BOMBEO Y EYECTOR</t>
  </si>
  <si>
    <t>Mantenimiento preventivo planta eléctrica FGWILSON 250KVA</t>
  </si>
  <si>
    <t>Mantenimiento preventivo planta eléctrica PERKINS 231KVA</t>
  </si>
  <si>
    <t>Mantenimiento preventivo planta eléctrica PERKINS 150KVA</t>
  </si>
  <si>
    <t>SUB TOTAL MANTENIMIENTO PREVENTIVO PLANTAS ELECTRICAS</t>
  </si>
  <si>
    <r>
      <t xml:space="preserve">TOTAL MANTENIMIENTO PREVENTIVO  </t>
    </r>
    <r>
      <rPr>
        <b/>
        <sz val="11"/>
        <color rgb="FFFF0000"/>
        <rFont val="Arial"/>
        <family val="2"/>
      </rPr>
      <t>(Nota 5)</t>
    </r>
  </si>
  <si>
    <r>
      <t>2. MANTENIMIENTO DE TANQUES</t>
    </r>
    <r>
      <rPr>
        <b/>
        <sz val="11"/>
        <color rgb="FFFF0000"/>
        <rFont val="Arial"/>
        <family val="2"/>
      </rPr>
      <t xml:space="preserve"> </t>
    </r>
    <r>
      <rPr>
        <b/>
        <sz val="9"/>
        <color rgb="FFFF0000"/>
        <rFont val="Arial"/>
        <family val="2"/>
      </rPr>
      <t>(Nota 6)</t>
    </r>
  </si>
  <si>
    <t xml:space="preserve"> LAVADO Y DESINFECCIÓN</t>
  </si>
  <si>
    <t>Ubicación</t>
  </si>
  <si>
    <t>No. de tanques</t>
  </si>
  <si>
    <t>Área a intervenir (M3)</t>
  </si>
  <si>
    <t>Dirección General /Av. Carrera 68 No. 64C - 75 (Bogotá)</t>
  </si>
  <si>
    <r>
      <t>3. MANTENIMIENTO CORRECTIVO</t>
    </r>
    <r>
      <rPr>
        <b/>
        <sz val="11"/>
        <color rgb="FFFF0000"/>
        <rFont val="Arial"/>
        <family val="2"/>
      </rPr>
      <t xml:space="preserve"> </t>
    </r>
    <r>
      <rPr>
        <b/>
        <sz val="9"/>
        <color rgb="FFFF0000"/>
        <rFont val="Arial"/>
        <family val="2"/>
      </rPr>
      <t>(Nota 6)</t>
    </r>
  </si>
  <si>
    <t>3.1.  REPUESTOS EQUIPO DE BOMBEO PRESIÓN, EYECTORAS</t>
  </si>
  <si>
    <t>Unidad de Medida</t>
  </si>
  <si>
    <r>
      <t xml:space="preserve">Tarifa IVA %
</t>
    </r>
    <r>
      <rPr>
        <b/>
        <sz val="9"/>
        <color rgb="FFFF0000"/>
        <rFont val="Arial"/>
        <family val="2"/>
      </rPr>
      <t>(Nota 7)</t>
    </r>
  </si>
  <si>
    <r>
      <t>Precio unitario antes de IVA</t>
    </r>
    <r>
      <rPr>
        <b/>
        <sz val="10"/>
        <color rgb="FFFF0000"/>
        <rFont val="Arial"/>
        <family val="2"/>
      </rPr>
      <t xml:space="preserve"> 
</t>
    </r>
    <r>
      <rPr>
        <b/>
        <sz val="9"/>
        <color rgb="FFFF0000"/>
        <rFont val="Arial"/>
        <family val="2"/>
      </rPr>
      <t>(Nota 4)</t>
    </r>
  </si>
  <si>
    <t>Aceite lubricante</t>
  </si>
  <si>
    <t>Galón</t>
  </si>
  <si>
    <t>Alternador electromagnético</t>
  </si>
  <si>
    <t xml:space="preserve">Unidad  </t>
  </si>
  <si>
    <t>Arandela de empuje Axial</t>
  </si>
  <si>
    <t>Arandela de presión 3/8"</t>
  </si>
  <si>
    <t>Arandela plana 1/4" calibre 14</t>
  </si>
  <si>
    <t>Arandela rotor MS AC, INOX</t>
  </si>
  <si>
    <t>Argolla de sujeción MS</t>
  </si>
  <si>
    <t>Arosello Ref 2-162</t>
  </si>
  <si>
    <t>Arosello venturi-difusor Js</t>
  </si>
  <si>
    <t>Balancín</t>
  </si>
  <si>
    <t>Bombillos testigo</t>
  </si>
  <si>
    <t>Borneras</t>
  </si>
  <si>
    <t>Breaker 3x20</t>
  </si>
  <si>
    <t>Brida de 3" HWH</t>
  </si>
  <si>
    <t>Brida Universal</t>
  </si>
  <si>
    <t xml:space="preserve">Cable encauchetado 3#10 </t>
  </si>
  <si>
    <t>Metro</t>
  </si>
  <si>
    <t xml:space="preserve">Cable encauchetado 3#12 </t>
  </si>
  <si>
    <t xml:space="preserve">Cable encauchetado 3#14 </t>
  </si>
  <si>
    <t>Cable MS 4*12</t>
  </si>
  <si>
    <t>Carcasa anillo MS12</t>
  </si>
  <si>
    <t>Contactor 3 polos</t>
  </si>
  <si>
    <t>Contactor CWM12-10-30D13</t>
  </si>
  <si>
    <t xml:space="preserve">Unidad </t>
  </si>
  <si>
    <t>Contactor CW07-01e</t>
  </si>
  <si>
    <t>Cuña rotor 3/16” * 25mm</t>
  </si>
  <si>
    <t>Empaque arandela rotor 3*20-18</t>
  </si>
  <si>
    <t>Empaque brida WH/HWH</t>
  </si>
  <si>
    <t>Empaque carcasa P/Sello 15D</t>
  </si>
  <si>
    <t>Empaquetaduras para bombas de superficie de 1.0 a 10 HP</t>
  </si>
  <si>
    <t>Filtro de aceite (motobomba diesel)</t>
  </si>
  <si>
    <t>Filtro de aire (motobomba diesel)</t>
  </si>
  <si>
    <t>Filtro de combustible (motobomba diesel)</t>
  </si>
  <si>
    <t>Flotador de 2 pulgadas</t>
  </si>
  <si>
    <t>Guardamotor Mpw25-10, Weg, rango ajustable 6,3-10Amp</t>
  </si>
  <si>
    <t>Impulsor para bombas de superficie de 10 HP</t>
  </si>
  <si>
    <t>Manómetro Royal gauge de 0-200 PSI.</t>
  </si>
  <si>
    <t>Membranas para tanques hidro acumuladores de 200 litros</t>
  </si>
  <si>
    <t>Membranas para tanques hidro acumuladores de 500 litros</t>
  </si>
  <si>
    <t>Plato sello ED1</t>
  </si>
  <si>
    <t>Plato sello MS12</t>
  </si>
  <si>
    <t>Presostatos</t>
  </si>
  <si>
    <t>Registro de 2"</t>
  </si>
  <si>
    <t>Registro de 3"</t>
  </si>
  <si>
    <t>Rodamiento 6204ZZ</t>
  </si>
  <si>
    <t>Rodamiento 6305ZZ</t>
  </si>
  <si>
    <t>Rodamientos para bombas de superficie de 1.0 a 10 HP</t>
  </si>
  <si>
    <t>Rotor para bombas de superficie de 1.0 a 10 HP</t>
  </si>
  <si>
    <t>Rotor 15H-3TW SS 178mm</t>
  </si>
  <si>
    <t>Rotor MS12-1 97mm</t>
  </si>
  <si>
    <t xml:space="preserve">Sello mecánico 5/8" tipo 6 </t>
  </si>
  <si>
    <t>Sello mecánico 7/8" tipo 21SC</t>
  </si>
  <si>
    <t>Sellos mecánicos para bombas de superficie de 1.0 a 10 HP</t>
  </si>
  <si>
    <t>Sensor de presión</t>
  </si>
  <si>
    <t>Switch Flotador De Esfera</t>
  </si>
  <si>
    <t>Switches eléctricos</t>
  </si>
  <si>
    <t>Tapa de arranque (motobomba diesel)</t>
  </si>
  <si>
    <t>Tapa superior MS12</t>
  </si>
  <si>
    <t>Térmico</t>
  </si>
  <si>
    <t>Timer programable</t>
  </si>
  <si>
    <t>Tomaseñal para manómetros</t>
  </si>
  <si>
    <t xml:space="preserve">Tubería acero al carbón 1” </t>
  </si>
  <si>
    <t xml:space="preserve">Tubería acero al carbón 2” </t>
  </si>
  <si>
    <t xml:space="preserve">Tubería acero al carbón 3” </t>
  </si>
  <si>
    <t xml:space="preserve">Tubería acero al carbón 4” </t>
  </si>
  <si>
    <t>Válvula de alivio</t>
  </si>
  <si>
    <t>Válvula de cheque en bronce de 2”</t>
  </si>
  <si>
    <t>Válvula de paso en bronce de 2”</t>
  </si>
  <si>
    <t>Válvula de pie de 2", canastilla metálica</t>
  </si>
  <si>
    <t>Válvula de pie de 3", canastilla metálica</t>
  </si>
  <si>
    <t>Válvula de pie de 4”, canastilla metálica</t>
  </si>
  <si>
    <t>3.2.  REPUESTOS PLANTAS ELÉCTRICAS</t>
  </si>
  <si>
    <t>Actuador Bomba de inyección</t>
  </si>
  <si>
    <t xml:space="preserve">Aditivo antioxidante del refrigerante </t>
  </si>
  <si>
    <t xml:space="preserve">Agua de baterías </t>
  </si>
  <si>
    <t>Bandas o correas</t>
  </si>
  <si>
    <t>Batería 12 Voltios</t>
  </si>
  <si>
    <t>Bobinas a 220 voltios para contactor LG DE 800 AMP</t>
  </si>
  <si>
    <t>Breaker tipo riel bipolar 6 Amp</t>
  </si>
  <si>
    <t>Breaker tipo riel monopolar 6 Amp</t>
  </si>
  <si>
    <t>Breaker tipo riel tripolar 4 Amp</t>
  </si>
  <si>
    <t>Cargador de Baterías</t>
  </si>
  <si>
    <r>
      <t>Contactor motorizado 800 Amperios a 440 voltios</t>
    </r>
    <r>
      <rPr>
        <sz val="8"/>
        <color rgb="FF000000"/>
        <rFont val="Calibri"/>
        <family val="2"/>
        <scheme val="minor"/>
      </rPr>
      <t> </t>
    </r>
  </si>
  <si>
    <t>Contactores electromagnéticos</t>
  </si>
  <si>
    <t>Contactores termo magnéticos</t>
  </si>
  <si>
    <t>Empaquetaduras carcasa superior</t>
  </si>
  <si>
    <t>Filtro de aire</t>
  </si>
  <si>
    <t>Filtro de combustible</t>
  </si>
  <si>
    <t>Filtro de lubricante</t>
  </si>
  <si>
    <t>Filtro de refrigerante</t>
  </si>
  <si>
    <t xml:space="preserve">Manguera de alta temperatura 3/8” </t>
  </si>
  <si>
    <t>Manguera roja alta temperatura 3/4"</t>
  </si>
  <si>
    <t>Módulo de arranque</t>
  </si>
  <si>
    <t>Precalentador tipo botella de 1500w conexión a 120V</t>
  </si>
  <si>
    <t>Rectificación tornillo barraje breaker principal</t>
  </si>
  <si>
    <t>Resistencia de precalentamiento</t>
  </si>
  <si>
    <t>Tarjeta Control de velocidad</t>
  </si>
  <si>
    <t>Termostato</t>
  </si>
  <si>
    <t>La presente cotización:</t>
  </si>
  <si>
    <t>• Incluye todos los costos y gastos directos e indirectos en que debe incurrir el contratista durante la ejecución del contrato de acuerdo con las especificaciones de la Ficha de Condiciones Técnicas.
• Incluye todos los impuestos, tasas y contribuciones establecidos por las diferentes autoridades nacionales, departamentales o municipales y dentro de estos mismos niveles territoriales, los impuestos, tasas y contribuciones establecidos por las diferentes autoridades ambientales, que afecten el contrato y las actividades que de él se deriven.
• Se remite como parte del estudio de sector, previo a la contratación, y no implica ninguna obligación de contratar.
• Tiene una vigencia de 90 días a partir de la fecha de diligenciamiento.</t>
  </si>
  <si>
    <t>SOLICITUD DE COTIZACIÓN -  Mantenimiento preventivo y correctivo de equipos de bombeo, plantas eléctricas y tanque de agua.</t>
  </si>
  <si>
    <t>Diciembre 31 de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</si>
</sst>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5" formatCode="&quot;$&quot;\ #,##0;\-&quot;$&quot;\ #,##0"/>
    <numFmt numFmtId="6" formatCode="&quot;$&quot;\ #,##0;[Red]\-&quot;$&quot;\ #,##0"/>
    <numFmt numFmtId="43" formatCode="_-* #,##0.00_-;\-* #,##0.00_-;_-* &quot;-&quot;??_-;_-@_-"/>
    <numFmt numFmtId="164" formatCode="_-&quot;$&quot;* #,##0.00_-;\-&quot;$&quot;* #,##0.00_-;_-&quot;$&quot;* &quot;-&quot;??_-;_-@_-"/>
    <numFmt numFmtId="165" formatCode="_-&quot;$&quot;* #,##0_-;\-&quot;$&quot;* #,##0_-;_-&quot;$&quot;* &quot;-&quot;??_-;_-@_-"/>
    <numFmt numFmtId="166" formatCode="&quot;$&quot;#,##0"/>
    <numFmt numFmtId="167" formatCode="0\ &quot;Meses&quot;"/>
    <numFmt numFmtId="168" formatCode="dd/mmm/yy"/>
    <numFmt numFmtId="169" formatCode="[$$-540A]#,##0"/>
    <numFmt numFmtId="170" formatCode="#,##0\ &quot;UVT&quot;"/>
    <numFmt numFmtId="171" formatCode="[$$-540A]#,##0_ ;\-[$$-540A]#,##0\ "/>
    <numFmt numFmtId="172" formatCode="d/mm/yyyy;@"/>
    <numFmt numFmtId="173" formatCode="[$$-540A]#,##0_ ;[Red]\-[$$-540A]#,##0\ "/>
  </numFmts>
  <fonts count="48">
    <font>
      <sz val="11"/>
      <color theme="1"/>
      <name val="Calibri"/>
      <family val="2"/>
      <scheme val="minor"/>
    </font>
    <font>
      <sz val="11"/>
      <color theme="1"/>
      <name val="Calibri"/>
      <family val="2"/>
      <scheme val="minor"/>
    </font>
    <font>
      <b/>
      <sz val="10"/>
      <color theme="1"/>
      <name val="Arial"/>
      <family val="2"/>
    </font>
    <font>
      <b/>
      <sz val="11"/>
      <color theme="1"/>
      <name val="Arial"/>
      <family val="2"/>
    </font>
    <font>
      <sz val="10"/>
      <color theme="1"/>
      <name val="Arial"/>
      <family val="2"/>
    </font>
    <font>
      <sz val="9"/>
      <color theme="1"/>
      <name val="Arial"/>
      <family val="2"/>
    </font>
    <font>
      <u/>
      <sz val="11"/>
      <color theme="10"/>
      <name val="Calibri"/>
      <family val="2"/>
      <scheme val="minor"/>
    </font>
    <font>
      <b/>
      <sz val="11"/>
      <color rgb="FFFF0000"/>
      <name val="Arial"/>
      <family val="2"/>
    </font>
    <font>
      <sz val="11"/>
      <color theme="1"/>
      <name val="Arial"/>
      <family val="2"/>
    </font>
    <font>
      <b/>
      <sz val="10"/>
      <color rgb="FFFF0000"/>
      <name val="Arial"/>
      <family val="2"/>
    </font>
    <font>
      <b/>
      <sz val="12"/>
      <color theme="1"/>
      <name val="Arial"/>
      <family val="2"/>
    </font>
    <font>
      <b/>
      <sz val="12"/>
      <color rgb="FFFF0000"/>
      <name val="Arial"/>
      <family val="2"/>
    </font>
    <font>
      <sz val="10"/>
      <color rgb="FF000000"/>
      <name val="Arial"/>
      <family val="2"/>
    </font>
    <font>
      <sz val="10"/>
      <name val="Arial"/>
      <family val="2"/>
    </font>
    <font>
      <sz val="11"/>
      <color rgb="FFFF0000"/>
      <name val="Calibri"/>
      <family val="2"/>
      <scheme val="minor"/>
    </font>
    <font>
      <b/>
      <sz val="9"/>
      <color indexed="81"/>
      <name val="Tahoma"/>
      <family val="2"/>
    </font>
    <font>
      <b/>
      <sz val="11"/>
      <color theme="1"/>
      <name val="Calibri"/>
      <family val="2"/>
      <scheme val="minor"/>
    </font>
    <font>
      <sz val="8"/>
      <color theme="1"/>
      <name val="Arial"/>
      <family val="2"/>
    </font>
    <font>
      <sz val="8"/>
      <name val="Arial"/>
      <family val="2"/>
    </font>
    <font>
      <b/>
      <sz val="11"/>
      <name val="Arial"/>
      <family val="2"/>
    </font>
    <font>
      <b/>
      <sz val="11"/>
      <color rgb="FFFF0000"/>
      <name val="Calibri"/>
      <family val="2"/>
      <scheme val="minor"/>
    </font>
    <font>
      <b/>
      <sz val="10"/>
      <name val="Arial"/>
      <family val="2"/>
    </font>
    <font>
      <sz val="10"/>
      <color rgb="FFFF0000"/>
      <name val="Arial"/>
      <family val="2"/>
    </font>
    <font>
      <sz val="10"/>
      <color theme="1"/>
      <name val="Zurich BT"/>
      <family val="2"/>
    </font>
    <font>
      <strike/>
      <sz val="10"/>
      <color rgb="FFFF0000"/>
      <name val="Arial"/>
      <family val="2"/>
    </font>
    <font>
      <b/>
      <sz val="8"/>
      <color theme="1"/>
      <name val="Arial"/>
      <family val="2"/>
    </font>
    <font>
      <b/>
      <sz val="7"/>
      <color theme="1"/>
      <name val="Arial"/>
      <family val="2"/>
    </font>
    <font>
      <sz val="9"/>
      <name val="Arial"/>
      <family val="2"/>
    </font>
    <font>
      <u/>
      <sz val="9"/>
      <color theme="10"/>
      <name val="Arial"/>
      <family val="2"/>
    </font>
    <font>
      <sz val="5"/>
      <color theme="1"/>
      <name val="Arial"/>
      <family val="2"/>
    </font>
    <font>
      <b/>
      <sz val="9"/>
      <color theme="1"/>
      <name val="Arial"/>
      <family val="2"/>
    </font>
    <font>
      <u/>
      <sz val="8"/>
      <color theme="1"/>
      <name val="Arial"/>
      <family val="2"/>
    </font>
    <font>
      <sz val="7"/>
      <name val="Arial"/>
      <family val="2"/>
    </font>
    <font>
      <sz val="7"/>
      <color theme="1"/>
      <name val="Arial"/>
      <family val="2"/>
    </font>
    <font>
      <b/>
      <sz val="8"/>
      <color indexed="81"/>
      <name val="Arial"/>
      <family val="2"/>
    </font>
    <font>
      <sz val="8"/>
      <color indexed="81"/>
      <name val="Arial"/>
      <family val="2"/>
    </font>
    <font>
      <sz val="9"/>
      <color indexed="81"/>
      <name val="Tahoma"/>
      <family val="2"/>
    </font>
    <font>
      <i/>
      <sz val="8"/>
      <color indexed="81"/>
      <name val="Arial"/>
      <family val="2"/>
    </font>
    <font>
      <i/>
      <sz val="9"/>
      <color indexed="81"/>
      <name val="Tahoma"/>
      <family val="2"/>
    </font>
    <font>
      <b/>
      <sz val="8"/>
      <color rgb="FFFF0000"/>
      <name val="Arial"/>
      <family val="2"/>
    </font>
    <font>
      <sz val="8"/>
      <color rgb="FFFF0000"/>
      <name val="Arial"/>
      <family val="2"/>
    </font>
    <font>
      <b/>
      <sz val="8"/>
      <name val="Arial"/>
      <family val="2"/>
    </font>
    <font>
      <i/>
      <sz val="8"/>
      <name val="Arial"/>
      <family val="2"/>
    </font>
    <font>
      <sz val="11"/>
      <color rgb="FF000000"/>
      <name val="Arial"/>
      <family val="2"/>
    </font>
    <font>
      <sz val="11"/>
      <name val="Arial"/>
      <family val="2"/>
    </font>
    <font>
      <sz val="9"/>
      <color rgb="FF000000"/>
      <name val="Arial"/>
      <family val="2"/>
    </font>
    <font>
      <b/>
      <sz val="9"/>
      <color rgb="FFFF0000"/>
      <name val="Arial"/>
      <family val="2"/>
    </font>
    <font>
      <sz val="8"/>
      <color rgb="FF000000"/>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3" tint="0.79998168889431442"/>
        <bgColor indexed="64"/>
      </patternFill>
    </fill>
    <fill>
      <patternFill patternType="solid">
        <fgColor rgb="FFFFFFCC"/>
        <bgColor indexed="64"/>
      </patternFill>
    </fill>
    <fill>
      <patternFill patternType="solid">
        <fgColor theme="0" tint="-0.249977111117893"/>
        <bgColor indexed="64"/>
      </patternFill>
    </fill>
    <fill>
      <patternFill patternType="solid">
        <fgColor theme="2"/>
        <bgColor indexed="64"/>
      </patternFill>
    </fill>
    <fill>
      <patternFill patternType="solid">
        <fgColor theme="8" tint="0.39997558519241921"/>
        <bgColor indexed="64"/>
      </patternFill>
    </fill>
    <fill>
      <patternFill patternType="solid">
        <fgColor theme="0" tint="-4.9989318521683403E-2"/>
        <bgColor indexed="64"/>
      </patternFill>
    </fill>
  </fills>
  <borders count="51">
    <border>
      <left/>
      <right/>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theme="0" tint="-0.499984740745262"/>
      </left>
      <right style="thin">
        <color theme="0" tint="-0.499984740745262"/>
      </right>
      <top style="thin">
        <color theme="0" tint="-0.499984740745262"/>
      </top>
      <bottom/>
      <diagonal/>
    </border>
    <border>
      <left style="medium">
        <color indexed="64"/>
      </left>
      <right/>
      <top style="medium">
        <color indexed="64"/>
      </top>
      <bottom/>
      <diagonal/>
    </border>
    <border>
      <left/>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right style="medium">
        <color indexed="64"/>
      </right>
      <top/>
      <bottom/>
      <diagonal/>
    </border>
    <border>
      <left style="medium">
        <color indexed="64"/>
      </left>
      <right style="thin">
        <color indexed="64"/>
      </right>
      <top style="thin">
        <color indexed="64"/>
      </top>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thin">
        <color indexed="64"/>
      </bottom>
      <diagonal/>
    </border>
  </borders>
  <cellStyleXfs count="16">
    <xf numFmtId="0" fontId="0" fillId="0" borderId="0"/>
    <xf numFmtId="9" fontId="1" fillId="0" borderId="0" applyFont="0" applyFill="0" applyBorder="0" applyAlignment="0" applyProtection="0"/>
    <xf numFmtId="0" fontId="1" fillId="0" borderId="0"/>
    <xf numFmtId="164" fontId="1" fillId="0" borderId="0" applyFont="0" applyFill="0" applyBorder="0" applyAlignment="0" applyProtection="0"/>
    <xf numFmtId="0" fontId="6" fillId="0" borderId="0" applyNumberForma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0" fontId="13" fillId="0" borderId="0"/>
    <xf numFmtId="0" fontId="8" fillId="0" borderId="0"/>
    <xf numFmtId="0" fontId="13" fillId="0" borderId="0"/>
    <xf numFmtId="0" fontId="23" fillId="0" borderId="0"/>
    <xf numFmtId="16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cellStyleXfs>
  <cellXfs count="472">
    <xf numFmtId="0" fontId="0" fillId="0" borderId="0" xfId="0"/>
    <xf numFmtId="0" fontId="3" fillId="0" borderId="3" xfId="0" applyFont="1" applyBorder="1" applyAlignment="1">
      <alignment horizontal="center" vertical="center" wrapText="1"/>
    </xf>
    <xf numFmtId="0" fontId="4" fillId="3" borderId="2" xfId="2" applyFont="1" applyFill="1" applyBorder="1" applyAlignment="1">
      <alignment horizontal="left" vertical="center" wrapText="1"/>
    </xf>
    <xf numFmtId="0" fontId="4" fillId="3" borderId="6" xfId="2" applyFont="1" applyFill="1" applyBorder="1" applyAlignment="1">
      <alignment horizontal="left" vertical="center" wrapText="1"/>
    </xf>
    <xf numFmtId="9" fontId="4" fillId="4" borderId="2" xfId="1" applyFont="1" applyFill="1" applyBorder="1" applyAlignment="1" applyProtection="1">
      <alignment horizontal="center" vertical="center"/>
      <protection locked="0" hidden="1"/>
    </xf>
    <xf numFmtId="0" fontId="4" fillId="0" borderId="7" xfId="0" applyFont="1" applyBorder="1" applyAlignment="1">
      <alignment horizontal="center" vertical="center" wrapText="1"/>
    </xf>
    <xf numFmtId="166" fontId="4" fillId="4" borderId="2" xfId="1" applyNumberFormat="1" applyFont="1" applyFill="1" applyBorder="1" applyAlignment="1" applyProtection="1">
      <alignment horizontal="center" vertical="center"/>
      <protection locked="0" hidden="1"/>
    </xf>
    <xf numFmtId="165" fontId="4" fillId="0" borderId="2" xfId="3" applyNumberFormat="1" applyFont="1" applyBorder="1" applyAlignment="1">
      <alignment horizontal="center" vertical="center" wrapText="1"/>
    </xf>
    <xf numFmtId="0" fontId="4" fillId="0" borderId="2" xfId="0" applyFont="1" applyBorder="1" applyAlignment="1">
      <alignment horizontal="center" vertical="center" wrapText="1"/>
    </xf>
    <xf numFmtId="0" fontId="4" fillId="0" borderId="1" xfId="0" applyFont="1" applyBorder="1" applyAlignment="1">
      <alignment horizontal="center" vertical="center" wrapText="1"/>
    </xf>
    <xf numFmtId="9" fontId="4" fillId="4" borderId="7" xfId="1" applyFont="1" applyFill="1" applyBorder="1" applyAlignment="1" applyProtection="1">
      <alignment horizontal="center" vertical="center"/>
      <protection locked="0" hidden="1"/>
    </xf>
    <xf numFmtId="166" fontId="4" fillId="4" borderId="8" xfId="1" applyNumberFormat="1" applyFont="1" applyFill="1" applyBorder="1" applyAlignment="1" applyProtection="1">
      <alignment vertical="center"/>
      <protection locked="0" hidden="1"/>
    </xf>
    <xf numFmtId="165" fontId="4" fillId="0" borderId="7" xfId="3" applyNumberFormat="1" applyFont="1" applyBorder="1" applyAlignment="1">
      <alignment horizontal="center" vertical="center" wrapText="1"/>
    </xf>
    <xf numFmtId="166" fontId="4" fillId="4" borderId="2" xfId="1" applyNumberFormat="1" applyFont="1" applyFill="1" applyBorder="1" applyAlignment="1" applyProtection="1">
      <alignment vertical="center"/>
      <protection locked="0" hidden="1"/>
    </xf>
    <xf numFmtId="0" fontId="8" fillId="0" borderId="0" xfId="0" applyFont="1"/>
    <xf numFmtId="165" fontId="2" fillId="0" borderId="2" xfId="0" applyNumberFormat="1" applyFont="1" applyBorder="1" applyAlignment="1">
      <alignment horizontal="center" vertical="center" wrapText="1"/>
    </xf>
    <xf numFmtId="166" fontId="2" fillId="0" borderId="2" xfId="0" applyNumberFormat="1" applyFont="1" applyBorder="1" applyAlignment="1">
      <alignment horizontal="center" vertical="center" wrapText="1"/>
    </xf>
    <xf numFmtId="0" fontId="12" fillId="0" borderId="7" xfId="0" applyFont="1" applyBorder="1" applyAlignment="1">
      <alignment horizontal="center" vertical="center" wrapText="1"/>
    </xf>
    <xf numFmtId="0" fontId="12" fillId="0" borderId="2" xfId="0" applyFont="1" applyBorder="1" applyAlignment="1">
      <alignment horizontal="center" vertical="center" wrapText="1"/>
    </xf>
    <xf numFmtId="0" fontId="2" fillId="0" borderId="0" xfId="0" applyFont="1" applyAlignment="1">
      <alignment horizontal="center" vertical="center" wrapText="1"/>
    </xf>
    <xf numFmtId="166" fontId="2" fillId="0" borderId="1" xfId="0" applyNumberFormat="1" applyFont="1" applyBorder="1" applyAlignment="1">
      <alignment horizontal="center" vertical="center" wrapText="1"/>
    </xf>
    <xf numFmtId="165" fontId="2" fillId="0" borderId="1" xfId="0" applyNumberFormat="1" applyFont="1" applyBorder="1" applyAlignment="1">
      <alignment horizontal="center" vertical="center" wrapText="1"/>
    </xf>
    <xf numFmtId="165" fontId="2" fillId="4" borderId="6" xfId="3" applyNumberFormat="1" applyFont="1" applyFill="1" applyBorder="1" applyAlignment="1" applyProtection="1">
      <alignment vertical="center" wrapText="1"/>
      <protection locked="0"/>
    </xf>
    <xf numFmtId="165" fontId="2" fillId="4" borderId="5" xfId="3" applyNumberFormat="1" applyFont="1" applyFill="1" applyBorder="1" applyAlignment="1" applyProtection="1">
      <alignment vertical="center" wrapText="1"/>
      <protection locked="0"/>
    </xf>
    <xf numFmtId="0" fontId="2" fillId="6" borderId="2"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0" fillId="0" borderId="0" xfId="0" applyAlignment="1">
      <alignment wrapText="1"/>
    </xf>
    <xf numFmtId="0" fontId="3" fillId="0" borderId="12" xfId="0" applyFont="1" applyBorder="1" applyAlignment="1">
      <alignment horizontal="center" vertical="center" wrapText="1"/>
    </xf>
    <xf numFmtId="0" fontId="3" fillId="0" borderId="0" xfId="0" applyFont="1" applyAlignment="1">
      <alignment horizontal="center" vertical="center" wrapText="1"/>
    </xf>
    <xf numFmtId="0" fontId="2" fillId="0" borderId="15" xfId="0" applyFont="1" applyBorder="1" applyAlignment="1">
      <alignment horizontal="center" vertical="center" wrapText="1"/>
    </xf>
    <xf numFmtId="0" fontId="2" fillId="0" borderId="16"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7" xfId="0" applyFont="1" applyBorder="1" applyAlignment="1">
      <alignment horizontal="center" vertical="center" wrapText="1"/>
    </xf>
    <xf numFmtId="0" fontId="4" fillId="3" borderId="16" xfId="2" applyFont="1" applyFill="1" applyBorder="1" applyAlignment="1">
      <alignment horizontal="left" vertical="center" wrapText="1"/>
    </xf>
    <xf numFmtId="165" fontId="2" fillId="4" borderId="13" xfId="3" applyNumberFormat="1" applyFont="1" applyFill="1" applyBorder="1" applyAlignment="1" applyProtection="1">
      <alignment horizontal="left" vertical="center" wrapText="1"/>
      <protection locked="0"/>
    </xf>
    <xf numFmtId="0" fontId="2" fillId="4" borderId="13" xfId="3" applyNumberFormat="1" applyFont="1" applyFill="1" applyBorder="1" applyAlignment="1" applyProtection="1">
      <alignment horizontal="left" vertical="center" wrapText="1"/>
      <protection locked="0"/>
    </xf>
    <xf numFmtId="0" fontId="2" fillId="6" borderId="16" xfId="0" applyFont="1" applyFill="1" applyBorder="1" applyAlignment="1">
      <alignment horizontal="center" vertical="center" wrapText="1"/>
    </xf>
    <xf numFmtId="0" fontId="4" fillId="0" borderId="0" xfId="0" applyFont="1" applyAlignment="1">
      <alignment horizontal="center" vertical="center" wrapText="1"/>
    </xf>
    <xf numFmtId="0" fontId="2" fillId="0" borderId="0" xfId="0" applyFont="1" applyAlignment="1">
      <alignment horizontal="justify" vertical="justify" wrapText="1"/>
    </xf>
    <xf numFmtId="0" fontId="0" fillId="0" borderId="19" xfId="0" applyBorder="1"/>
    <xf numFmtId="0" fontId="2" fillId="6" borderId="20" xfId="0" applyFont="1" applyFill="1" applyBorder="1" applyAlignment="1">
      <alignment horizontal="center" vertical="center" wrapText="1"/>
    </xf>
    <xf numFmtId="0" fontId="4" fillId="0" borderId="16" xfId="0" applyFont="1" applyBorder="1" applyAlignment="1">
      <alignment horizontal="center" vertical="center" wrapText="1"/>
    </xf>
    <xf numFmtId="0" fontId="14" fillId="0" borderId="19" xfId="0" applyFont="1" applyBorder="1"/>
    <xf numFmtId="0" fontId="2" fillId="0" borderId="12" xfId="0" applyFont="1" applyBorder="1" applyAlignment="1">
      <alignment horizontal="center" vertical="center" wrapText="1"/>
    </xf>
    <xf numFmtId="0" fontId="0" fillId="0" borderId="12" xfId="0" applyBorder="1"/>
    <xf numFmtId="165" fontId="0" fillId="0" borderId="19" xfId="0" applyNumberFormat="1" applyBorder="1"/>
    <xf numFmtId="0" fontId="2" fillId="0" borderId="19" xfId="0" applyFont="1" applyBorder="1" applyAlignment="1">
      <alignment horizontal="center" vertical="center" wrapText="1"/>
    </xf>
    <xf numFmtId="0" fontId="2" fillId="6" borderId="13" xfId="0" applyFont="1" applyFill="1" applyBorder="1" applyAlignment="1">
      <alignment horizontal="center" vertical="center" wrapText="1"/>
    </xf>
    <xf numFmtId="165" fontId="4" fillId="0" borderId="22" xfId="3" applyNumberFormat="1" applyFont="1" applyBorder="1" applyAlignment="1">
      <alignment horizontal="center" vertical="center" wrapText="1"/>
    </xf>
    <xf numFmtId="165" fontId="4" fillId="0" borderId="13" xfId="3" applyNumberFormat="1" applyFont="1" applyBorder="1" applyAlignment="1">
      <alignment horizontal="center" vertical="center" wrapText="1"/>
    </xf>
    <xf numFmtId="165" fontId="2" fillId="0" borderId="0" xfId="0" applyNumberFormat="1" applyFont="1" applyAlignment="1">
      <alignment horizontal="center" vertical="center" wrapText="1"/>
    </xf>
    <xf numFmtId="0" fontId="14" fillId="0" borderId="0" xfId="0" applyFont="1"/>
    <xf numFmtId="0" fontId="0" fillId="0" borderId="10" xfId="0" applyBorder="1"/>
    <xf numFmtId="0" fontId="0" fillId="0" borderId="29" xfId="0" applyBorder="1"/>
    <xf numFmtId="165" fontId="2" fillId="0" borderId="13" xfId="0" applyNumberFormat="1" applyFont="1" applyBorder="1" applyAlignment="1">
      <alignment horizontal="center" vertical="center" wrapText="1"/>
    </xf>
    <xf numFmtId="0" fontId="0" fillId="0" borderId="30" xfId="0" applyBorder="1"/>
    <xf numFmtId="0" fontId="0" fillId="0" borderId="31" xfId="0" applyBorder="1"/>
    <xf numFmtId="165" fontId="4" fillId="0" borderId="13" xfId="3" applyNumberFormat="1" applyFont="1" applyFill="1" applyBorder="1" applyAlignment="1">
      <alignment horizontal="center" vertical="center" wrapText="1"/>
    </xf>
    <xf numFmtId="166" fontId="4" fillId="4" borderId="2" xfId="1" applyNumberFormat="1" applyFont="1" applyFill="1" applyBorder="1" applyAlignment="1" applyProtection="1">
      <alignment horizontal="right" vertical="center"/>
      <protection locked="0" hidden="1"/>
    </xf>
    <xf numFmtId="166" fontId="2" fillId="0" borderId="4" xfId="0" applyNumberFormat="1" applyFont="1" applyBorder="1" applyAlignment="1">
      <alignment horizontal="center" vertical="center" wrapText="1"/>
    </xf>
    <xf numFmtId="0" fontId="2" fillId="0" borderId="21" xfId="0" applyFont="1" applyBorder="1" applyAlignment="1">
      <alignment horizontal="center" vertical="center" wrapText="1"/>
    </xf>
    <xf numFmtId="0" fontId="4" fillId="0" borderId="4" xfId="0" applyFont="1" applyBorder="1" applyAlignment="1">
      <alignment horizontal="center" vertical="center" wrapText="1"/>
    </xf>
    <xf numFmtId="167" fontId="22" fillId="0" borderId="2" xfId="0" applyNumberFormat="1" applyFont="1" applyBorder="1" applyAlignment="1" applyProtection="1">
      <alignment horizontal="center" vertical="center" wrapText="1"/>
      <protection hidden="1"/>
    </xf>
    <xf numFmtId="0" fontId="2" fillId="0" borderId="4" xfId="0" applyFont="1" applyBorder="1" applyAlignment="1">
      <alignment horizontal="center" vertical="center" wrapText="1"/>
    </xf>
    <xf numFmtId="0" fontId="4" fillId="7" borderId="16" xfId="0" applyFont="1" applyFill="1" applyBorder="1" applyAlignment="1">
      <alignment horizontal="center" vertical="center" wrapText="1"/>
    </xf>
    <xf numFmtId="0" fontId="12" fillId="7" borderId="7" xfId="0" applyFont="1" applyFill="1" applyBorder="1" applyAlignment="1">
      <alignment horizontal="center" vertical="center" wrapText="1"/>
    </xf>
    <xf numFmtId="0" fontId="4" fillId="0" borderId="32" xfId="0" applyFont="1" applyBorder="1" applyAlignment="1">
      <alignment horizontal="center" vertical="center" wrapText="1"/>
    </xf>
    <xf numFmtId="0" fontId="2" fillId="4" borderId="13" xfId="3" applyNumberFormat="1" applyFont="1" applyFill="1" applyBorder="1" applyAlignment="1" applyProtection="1">
      <alignment horizontal="center" vertical="center" wrapText="1"/>
      <protection locked="0"/>
    </xf>
    <xf numFmtId="0" fontId="10" fillId="0" borderId="19" xfId="0" applyFont="1" applyBorder="1" applyAlignment="1">
      <alignment vertical="justify" wrapText="1"/>
    </xf>
    <xf numFmtId="0" fontId="4" fillId="2" borderId="16" xfId="2" applyFont="1" applyFill="1" applyBorder="1" applyAlignment="1">
      <alignment horizontal="left" vertical="center" wrapText="1"/>
    </xf>
    <xf numFmtId="0" fontId="24" fillId="0" borderId="16" xfId="0" applyFont="1" applyBorder="1" applyAlignment="1">
      <alignment horizontal="center" vertical="center" wrapText="1"/>
    </xf>
    <xf numFmtId="0" fontId="24" fillId="0" borderId="7" xfId="0" applyFont="1" applyBorder="1" applyAlignment="1">
      <alignment horizontal="center" vertical="center" wrapText="1"/>
    </xf>
    <xf numFmtId="0" fontId="22" fillId="0" borderId="7" xfId="0" applyFont="1" applyBorder="1" applyAlignment="1">
      <alignment horizontal="center" vertical="center" wrapText="1"/>
    </xf>
    <xf numFmtId="0" fontId="17" fillId="0" borderId="0" xfId="0" applyFont="1" applyAlignment="1">
      <alignment vertical="center"/>
    </xf>
    <xf numFmtId="0" fontId="17" fillId="0" borderId="0" xfId="0" applyFont="1" applyAlignment="1">
      <alignment vertical="center" wrapText="1"/>
    </xf>
    <xf numFmtId="0" fontId="17" fillId="0" borderId="0" xfId="0" applyFont="1" applyAlignment="1">
      <alignment horizontal="center" vertical="center"/>
    </xf>
    <xf numFmtId="0" fontId="17" fillId="0" borderId="0" xfId="0" applyFont="1" applyAlignment="1">
      <alignment horizontal="center" vertical="center" wrapText="1"/>
    </xf>
    <xf numFmtId="0" fontId="17" fillId="0" borderId="0" xfId="0" applyFont="1" applyAlignment="1">
      <alignment horizontal="left" vertical="center"/>
    </xf>
    <xf numFmtId="0" fontId="5" fillId="4" borderId="4" xfId="0" applyFont="1" applyFill="1" applyBorder="1" applyAlignment="1" applyProtection="1">
      <alignment horizontal="center" vertical="center"/>
      <protection locked="0"/>
    </xf>
    <xf numFmtId="0" fontId="0" fillId="0" borderId="43" xfId="0" applyBorder="1"/>
    <xf numFmtId="0" fontId="0" fillId="0" borderId="37" xfId="0" applyBorder="1"/>
    <xf numFmtId="0" fontId="0" fillId="0" borderId="38" xfId="0" applyBorder="1"/>
    <xf numFmtId="0" fontId="0" fillId="0" borderId="0" xfId="0" quotePrefix="1"/>
    <xf numFmtId="0" fontId="39" fillId="0" borderId="0" xfId="0" applyFont="1"/>
    <xf numFmtId="0" fontId="17" fillId="0" borderId="0" xfId="0" applyFont="1" applyAlignment="1">
      <alignment horizontal="left"/>
    </xf>
    <xf numFmtId="0" fontId="17" fillId="0" borderId="0" xfId="0" applyFont="1"/>
    <xf numFmtId="0" fontId="25" fillId="0" borderId="0" xfId="0" applyFont="1"/>
    <xf numFmtId="0" fontId="25" fillId="0" borderId="7" xfId="0" applyFont="1" applyBorder="1" applyAlignment="1">
      <alignment vertical="center"/>
    </xf>
    <xf numFmtId="6" fontId="17" fillId="0" borderId="7" xfId="0" applyNumberFormat="1" applyFont="1" applyBorder="1" applyAlignment="1">
      <alignment horizontal="right" vertical="center"/>
    </xf>
    <xf numFmtId="0" fontId="40" fillId="0" borderId="0" xfId="0" applyFont="1" applyAlignment="1">
      <alignment vertical="center"/>
    </xf>
    <xf numFmtId="0" fontId="25" fillId="0" borderId="4" xfId="0" applyFont="1" applyBorder="1" applyAlignment="1">
      <alignment vertical="center"/>
    </xf>
    <xf numFmtId="6" fontId="17" fillId="0" borderId="4" xfId="0" applyNumberFormat="1" applyFont="1" applyBorder="1" applyAlignment="1">
      <alignment horizontal="right" vertical="center"/>
    </xf>
    <xf numFmtId="0" fontId="25" fillId="0" borderId="2" xfId="0" applyFont="1" applyBorder="1" applyAlignment="1">
      <alignment vertical="center"/>
    </xf>
    <xf numFmtId="0" fontId="17" fillId="0" borderId="2" xfId="0" applyFont="1" applyBorder="1" applyAlignment="1">
      <alignment vertical="center"/>
    </xf>
    <xf numFmtId="170" fontId="17" fillId="0" borderId="2" xfId="0" applyNumberFormat="1" applyFont="1" applyBorder="1" applyAlignment="1">
      <alignment horizontal="right" vertical="center"/>
    </xf>
    <xf numFmtId="170" fontId="17" fillId="0" borderId="2" xfId="0" applyNumberFormat="1" applyFont="1" applyBorder="1" applyAlignment="1">
      <alignment vertical="center"/>
    </xf>
    <xf numFmtId="6" fontId="17" fillId="0" borderId="2" xfId="0" applyNumberFormat="1" applyFont="1" applyBorder="1" applyAlignment="1">
      <alignment vertical="center"/>
    </xf>
    <xf numFmtId="0" fontId="25" fillId="0" borderId="2" xfId="0" applyFont="1" applyBorder="1" applyAlignment="1">
      <alignment horizontal="center" vertical="center"/>
    </xf>
    <xf numFmtId="1" fontId="18" fillId="0" borderId="2" xfId="0" applyNumberFormat="1" applyFont="1" applyBorder="1" applyAlignment="1">
      <alignment horizontal="center" vertical="center"/>
    </xf>
    <xf numFmtId="0" fontId="18" fillId="0" borderId="2" xfId="0" applyFont="1" applyBorder="1" applyAlignment="1">
      <alignment horizontal="left" vertical="center"/>
    </xf>
    <xf numFmtId="0" fontId="17" fillId="4" borderId="2" xfId="0" applyFont="1" applyFill="1" applyBorder="1" applyAlignment="1">
      <alignment horizontal="center" vertical="center"/>
    </xf>
    <xf numFmtId="49" fontId="18" fillId="0" borderId="2" xfId="0" applyNumberFormat="1" applyFont="1" applyBorder="1" applyAlignment="1">
      <alignment horizontal="center" vertical="center"/>
    </xf>
    <xf numFmtId="0" fontId="3" fillId="0" borderId="42" xfId="0" applyFont="1" applyBorder="1" applyAlignment="1">
      <alignment horizontal="center" vertical="center" wrapText="1"/>
    </xf>
    <xf numFmtId="0" fontId="0" fillId="0" borderId="0" xfId="0" applyProtection="1">
      <protection locked="0"/>
    </xf>
    <xf numFmtId="0" fontId="3" fillId="0" borderId="44" xfId="0" applyFont="1" applyBorder="1" applyAlignment="1">
      <alignment horizontal="center" vertical="center" wrapText="1"/>
    </xf>
    <xf numFmtId="0" fontId="3" fillId="0" borderId="45" xfId="0" applyFont="1" applyBorder="1" applyAlignment="1">
      <alignment horizontal="center" vertical="center" wrapText="1"/>
    </xf>
    <xf numFmtId="0" fontId="3" fillId="0" borderId="0" xfId="0" applyFont="1" applyAlignment="1">
      <alignment horizontal="left" vertical="center" wrapText="1"/>
    </xf>
    <xf numFmtId="0" fontId="2" fillId="0" borderId="43" xfId="0" applyFont="1" applyBorder="1" applyAlignment="1">
      <alignment horizontal="center" vertical="center" wrapText="1"/>
    </xf>
    <xf numFmtId="0" fontId="3" fillId="0" borderId="3" xfId="0" applyFont="1" applyBorder="1" applyAlignment="1">
      <alignment horizontal="left" vertical="center" wrapText="1"/>
    </xf>
    <xf numFmtId="0" fontId="3" fillId="0" borderId="38" xfId="0" applyFont="1" applyBorder="1" applyAlignment="1">
      <alignment horizontal="center" vertical="center" wrapText="1"/>
    </xf>
    <xf numFmtId="0" fontId="43" fillId="0" borderId="2" xfId="0" applyFont="1" applyBorder="1" applyAlignment="1">
      <alignment horizontal="left" vertical="center" wrapText="1"/>
    </xf>
    <xf numFmtId="172" fontId="44" fillId="4" borderId="2" xfId="0" applyNumberFormat="1" applyFont="1" applyFill="1" applyBorder="1" applyAlignment="1" applyProtection="1">
      <alignment horizontal="left" vertical="center" wrapText="1"/>
      <protection locked="0"/>
    </xf>
    <xf numFmtId="0" fontId="8" fillId="0" borderId="5" xfId="0" applyFont="1" applyBorder="1" applyAlignment="1">
      <alignment horizontal="left" vertical="center" wrapText="1"/>
    </xf>
    <xf numFmtId="0" fontId="8" fillId="0" borderId="2" xfId="0" applyFont="1" applyBorder="1" applyAlignment="1">
      <alignment horizontal="left" vertical="center" wrapText="1"/>
    </xf>
    <xf numFmtId="49" fontId="44" fillId="4" borderId="2" xfId="0" applyNumberFormat="1" applyFont="1" applyFill="1" applyBorder="1" applyAlignment="1" applyProtection="1">
      <alignment horizontal="center" vertical="center" wrapText="1"/>
      <protection locked="0"/>
    </xf>
    <xf numFmtId="0" fontId="8" fillId="0" borderId="0" xfId="0" applyFont="1" applyProtection="1">
      <protection locked="0"/>
    </xf>
    <xf numFmtId="14" fontId="45" fillId="0" borderId="0" xfId="0" applyNumberFormat="1" applyFont="1" applyAlignment="1" applyProtection="1">
      <alignment vertical="center" wrapText="1"/>
      <protection locked="0"/>
    </xf>
    <xf numFmtId="49" fontId="44" fillId="4" borderId="2" xfId="0" applyNumberFormat="1" applyFont="1" applyFill="1" applyBorder="1" applyAlignment="1" applyProtection="1">
      <alignment horizontal="left" vertical="center" wrapText="1"/>
      <protection locked="0"/>
    </xf>
    <xf numFmtId="0" fontId="8" fillId="0" borderId="2" xfId="0" applyFont="1" applyBorder="1" applyAlignment="1">
      <alignment vertical="center" wrapText="1"/>
    </xf>
    <xf numFmtId="0" fontId="8" fillId="0" borderId="0" xfId="0" applyFont="1" applyAlignment="1" applyProtection="1">
      <alignment vertical="center" wrapText="1"/>
      <protection locked="0"/>
    </xf>
    <xf numFmtId="0" fontId="8" fillId="0" borderId="0" xfId="0" applyFont="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0" fontId="0" fillId="0" borderId="37" xfId="0" applyBorder="1" applyProtection="1">
      <protection locked="0"/>
    </xf>
    <xf numFmtId="0" fontId="13" fillId="0" borderId="0" xfId="0" applyFont="1" applyAlignment="1" applyProtection="1">
      <alignment horizontal="left" vertical="justify" wrapText="1"/>
      <protection locked="0"/>
    </xf>
    <xf numFmtId="173" fontId="4" fillId="4" borderId="2" xfId="1" applyNumberFormat="1" applyFont="1" applyFill="1" applyBorder="1" applyAlignment="1" applyProtection="1">
      <alignment horizontal="center" vertical="center"/>
      <protection locked="0"/>
    </xf>
    <xf numFmtId="0" fontId="2" fillId="8" borderId="2" xfId="0" applyFont="1" applyFill="1" applyBorder="1" applyAlignment="1" applyProtection="1">
      <alignment horizontal="center" vertical="center" wrapText="1"/>
      <protection locked="0"/>
    </xf>
    <xf numFmtId="9" fontId="4" fillId="4" borderId="2" xfId="1" applyFont="1" applyFill="1" applyBorder="1" applyAlignment="1" applyProtection="1">
      <alignment horizontal="center" vertical="center"/>
      <protection locked="0"/>
    </xf>
    <xf numFmtId="0" fontId="4" fillId="0" borderId="0" xfId="0" applyFont="1" applyAlignment="1" applyProtection="1">
      <alignment horizontal="center" vertical="center" wrapText="1"/>
      <protection locked="0"/>
    </xf>
    <xf numFmtId="0" fontId="2" fillId="0" borderId="0" xfId="0" applyFont="1" applyAlignment="1" applyProtection="1">
      <alignment horizontal="justify" vertical="justify" wrapText="1"/>
      <protection locked="0"/>
    </xf>
    <xf numFmtId="0" fontId="2" fillId="8" borderId="7" xfId="0" applyFont="1" applyFill="1" applyBorder="1" applyAlignment="1" applyProtection="1">
      <alignment horizontal="center" vertical="center" wrapText="1"/>
      <protection locked="0"/>
    </xf>
    <xf numFmtId="0" fontId="4" fillId="0" borderId="7" xfId="0" applyFont="1" applyBorder="1" applyAlignment="1" applyProtection="1">
      <alignment horizontal="center" vertical="center" wrapText="1"/>
      <protection locked="0"/>
    </xf>
    <xf numFmtId="0" fontId="0" fillId="0" borderId="3" xfId="0" applyBorder="1" applyProtection="1">
      <protection locked="0"/>
    </xf>
    <xf numFmtId="0" fontId="4" fillId="0" borderId="2" xfId="0" applyFont="1" applyBorder="1" applyAlignment="1" applyProtection="1">
      <alignment horizontal="center" vertical="center" wrapText="1"/>
      <protection locked="0"/>
    </xf>
    <xf numFmtId="173" fontId="4" fillId="4" borderId="2" xfId="1" applyNumberFormat="1" applyFont="1" applyFill="1" applyBorder="1" applyAlignment="1" applyProtection="1">
      <alignment horizontal="right" vertical="center"/>
      <protection locked="0"/>
    </xf>
    <xf numFmtId="173" fontId="4" fillId="0" borderId="2" xfId="3" applyNumberFormat="1" applyFont="1" applyBorder="1" applyAlignment="1" applyProtection="1">
      <alignment horizontal="right" vertical="center" wrapText="1"/>
      <protection locked="0"/>
    </xf>
    <xf numFmtId="0" fontId="0" fillId="0" borderId="0" xfId="0" applyAlignment="1" applyProtection="1">
      <alignment vertical="center"/>
      <protection locked="0"/>
    </xf>
    <xf numFmtId="173" fontId="0" fillId="0" borderId="0" xfId="0" applyNumberFormat="1" applyAlignment="1" applyProtection="1">
      <alignment vertical="center"/>
      <protection locked="0"/>
    </xf>
    <xf numFmtId="0" fontId="4" fillId="0" borderId="6" xfId="0" applyFont="1" applyBorder="1" applyAlignment="1" applyProtection="1">
      <alignment vertical="center"/>
      <protection locked="0"/>
    </xf>
    <xf numFmtId="0" fontId="4" fillId="0" borderId="4" xfId="0" applyFont="1" applyBorder="1" applyAlignment="1" applyProtection="1">
      <alignment vertical="center" wrapText="1"/>
      <protection locked="0"/>
    </xf>
    <xf numFmtId="0" fontId="4" fillId="0" borderId="44" xfId="0" applyFont="1" applyBorder="1" applyAlignment="1" applyProtection="1">
      <alignment vertical="center"/>
      <protection locked="0"/>
    </xf>
    <xf numFmtId="0" fontId="4" fillId="0" borderId="0" xfId="0" applyFont="1" applyAlignment="1" applyProtection="1">
      <alignment vertical="center" wrapText="1"/>
      <protection locked="0"/>
    </xf>
    <xf numFmtId="173" fontId="4" fillId="0" borderId="46" xfId="3" applyNumberFormat="1" applyFont="1" applyBorder="1" applyAlignment="1" applyProtection="1">
      <alignment horizontal="right" vertical="center" wrapText="1"/>
      <protection locked="0"/>
    </xf>
    <xf numFmtId="173" fontId="3" fillId="0" borderId="35" xfId="3" applyNumberFormat="1" applyFont="1" applyBorder="1" applyAlignment="1" applyProtection="1">
      <alignment horizontal="right" vertical="center" wrapText="1"/>
      <protection locked="0"/>
    </xf>
    <xf numFmtId="0" fontId="16" fillId="0" borderId="0" xfId="0" applyFont="1" applyAlignment="1" applyProtection="1">
      <alignment vertical="center"/>
      <protection locked="0"/>
    </xf>
    <xf numFmtId="5" fontId="4" fillId="0" borderId="0" xfId="3" applyNumberFormat="1" applyFont="1" applyBorder="1" applyAlignment="1" applyProtection="1">
      <alignment horizontal="right" vertical="center" wrapText="1"/>
      <protection locked="0"/>
    </xf>
    <xf numFmtId="0" fontId="0" fillId="0" borderId="12" xfId="0" applyBorder="1" applyProtection="1">
      <protection locked="0"/>
    </xf>
    <xf numFmtId="0" fontId="2" fillId="0" borderId="14" xfId="0" applyFont="1" applyBorder="1" applyAlignment="1" applyProtection="1">
      <alignment horizontal="center" vertical="center" wrapText="1"/>
      <protection locked="0"/>
    </xf>
    <xf numFmtId="0" fontId="4" fillId="0" borderId="3" xfId="0" applyFont="1" applyBorder="1" applyAlignment="1" applyProtection="1">
      <alignment horizontal="center" vertical="center" wrapText="1"/>
      <protection locked="0"/>
    </xf>
    <xf numFmtId="0" fontId="2" fillId="6" borderId="16" xfId="0" applyFont="1" applyFill="1" applyBorder="1" applyAlignment="1" applyProtection="1">
      <alignment horizontal="center" vertical="center" wrapText="1"/>
      <protection locked="0"/>
    </xf>
    <xf numFmtId="0" fontId="2" fillId="6" borderId="2" xfId="0" applyFont="1" applyFill="1" applyBorder="1" applyAlignment="1" applyProtection="1">
      <alignment vertical="center" wrapText="1"/>
      <protection locked="0"/>
    </xf>
    <xf numFmtId="0" fontId="2" fillId="6" borderId="2" xfId="0" applyFont="1" applyFill="1" applyBorder="1" applyAlignment="1" applyProtection="1">
      <alignment horizontal="center" vertical="center" wrapText="1"/>
      <protection locked="0"/>
    </xf>
    <xf numFmtId="0" fontId="2" fillId="6" borderId="13" xfId="0" applyFont="1" applyFill="1" applyBorder="1" applyAlignment="1" applyProtection="1">
      <alignment horizontal="center" vertical="center" wrapText="1"/>
      <protection locked="0"/>
    </xf>
    <xf numFmtId="0" fontId="4" fillId="0" borderId="16" xfId="0" applyFont="1" applyBorder="1" applyAlignment="1" applyProtection="1">
      <alignment horizontal="center" vertical="center" wrapText="1"/>
      <protection locked="0"/>
    </xf>
    <xf numFmtId="0" fontId="4" fillId="0" borderId="2" xfId="0" applyFont="1" applyBorder="1" applyAlignment="1" applyProtection="1">
      <alignment vertical="center" wrapText="1"/>
      <protection locked="0"/>
    </xf>
    <xf numFmtId="166" fontId="4" fillId="4" borderId="2" xfId="1" applyNumberFormat="1" applyFont="1" applyFill="1" applyBorder="1" applyAlignment="1" applyProtection="1">
      <alignment horizontal="right" vertical="center"/>
      <protection locked="0"/>
    </xf>
    <xf numFmtId="171" fontId="4" fillId="0" borderId="2" xfId="3" applyNumberFormat="1" applyFont="1" applyBorder="1" applyAlignment="1" applyProtection="1">
      <alignment horizontal="right" vertical="center" wrapText="1"/>
      <protection locked="0"/>
    </xf>
    <xf numFmtId="171" fontId="4" fillId="0" borderId="13" xfId="3" applyNumberFormat="1" applyFont="1" applyBorder="1" applyAlignment="1" applyProtection="1">
      <alignment horizontal="right" vertical="center" wrapText="1"/>
      <protection locked="0"/>
    </xf>
    <xf numFmtId="0" fontId="2" fillId="0" borderId="2" xfId="0" applyFont="1" applyBorder="1" applyAlignment="1" applyProtection="1">
      <alignment horizontal="center" vertical="center" wrapText="1"/>
      <protection locked="0"/>
    </xf>
    <xf numFmtId="166" fontId="2" fillId="0" borderId="2" xfId="0" applyNumberFormat="1" applyFont="1" applyBorder="1" applyAlignment="1" applyProtection="1">
      <alignment horizontal="center" vertical="center" wrapText="1"/>
      <protection locked="0"/>
    </xf>
    <xf numFmtId="165" fontId="2" fillId="0" borderId="2" xfId="0" applyNumberFormat="1" applyFont="1" applyBorder="1" applyAlignment="1" applyProtection="1">
      <alignment horizontal="center" vertical="center" wrapText="1"/>
      <protection locked="0"/>
    </xf>
    <xf numFmtId="171" fontId="2" fillId="0" borderId="13" xfId="0" applyNumberFormat="1" applyFont="1" applyBorder="1" applyAlignment="1" applyProtection="1">
      <alignment horizontal="right" vertical="center" wrapText="1"/>
      <protection locked="0"/>
    </xf>
    <xf numFmtId="0" fontId="14" fillId="0" borderId="0" xfId="0" applyFont="1" applyProtection="1">
      <protection locked="0"/>
    </xf>
    <xf numFmtId="0" fontId="2" fillId="0" borderId="12" xfId="0" applyFont="1" applyBorder="1" applyAlignment="1" applyProtection="1">
      <alignment horizontal="center" vertical="center" wrapText="1"/>
      <protection locked="0"/>
    </xf>
    <xf numFmtId="0" fontId="2" fillId="0" borderId="0" xfId="0" applyFont="1" applyAlignment="1" applyProtection="1">
      <alignment horizontal="left" vertical="center" wrapText="1"/>
      <protection locked="0"/>
    </xf>
    <xf numFmtId="0" fontId="2" fillId="0" borderId="0" xfId="0" applyFont="1" applyAlignment="1" applyProtection="1">
      <alignment horizontal="center" vertical="center" wrapText="1"/>
      <protection locked="0"/>
    </xf>
    <xf numFmtId="0" fontId="2" fillId="0" borderId="50" xfId="0" applyFont="1" applyBorder="1" applyAlignment="1" applyProtection="1">
      <alignment horizontal="center" vertical="center" wrapText="1"/>
      <protection locked="0"/>
    </xf>
    <xf numFmtId="0" fontId="12" fillId="0" borderId="2" xfId="0" applyFont="1" applyBorder="1" applyAlignment="1" applyProtection="1">
      <alignment horizontal="center" vertical="center" wrapText="1"/>
      <protection locked="0"/>
    </xf>
    <xf numFmtId="0" fontId="12" fillId="0" borderId="5" xfId="0" applyFont="1" applyBorder="1" applyAlignment="1" applyProtection="1">
      <alignment vertical="center"/>
      <protection locked="0"/>
    </xf>
    <xf numFmtId="0" fontId="12" fillId="0" borderId="5" xfId="0" applyFont="1" applyBorder="1" applyAlignment="1" applyProtection="1">
      <alignment horizontal="center" vertical="center" wrapText="1"/>
      <protection locked="0"/>
    </xf>
    <xf numFmtId="0" fontId="2" fillId="0" borderId="6" xfId="0" applyFont="1" applyBorder="1" applyAlignment="1" applyProtection="1">
      <alignment vertical="center" wrapText="1"/>
      <protection locked="0"/>
    </xf>
    <xf numFmtId="0" fontId="2" fillId="0" borderId="4" xfId="0" applyFont="1" applyBorder="1" applyAlignment="1" applyProtection="1">
      <alignment vertical="center" wrapText="1"/>
      <protection locked="0"/>
    </xf>
    <xf numFmtId="0" fontId="2" fillId="0" borderId="5" xfId="0" applyFont="1" applyBorder="1" applyAlignment="1" applyProtection="1">
      <alignment vertical="center" wrapText="1"/>
      <protection locked="0"/>
    </xf>
    <xf numFmtId="9" fontId="4" fillId="4" borderId="32" xfId="1" applyFont="1" applyFill="1" applyBorder="1" applyAlignment="1" applyProtection="1">
      <alignment horizontal="center" vertical="center"/>
      <protection locked="0"/>
    </xf>
    <xf numFmtId="173" fontId="4" fillId="4" borderId="32" xfId="1" applyNumberFormat="1" applyFont="1" applyFill="1" applyBorder="1" applyAlignment="1" applyProtection="1">
      <alignment horizontal="right" vertical="center"/>
      <protection locked="0"/>
    </xf>
    <xf numFmtId="0" fontId="12" fillId="0" borderId="2" xfId="0" applyFont="1" applyBorder="1" applyAlignment="1" applyProtection="1">
      <alignment horizontal="center" vertical="top" wrapText="1"/>
      <protection locked="0"/>
    </xf>
    <xf numFmtId="0" fontId="16" fillId="0" borderId="0" xfId="0" applyFont="1" applyProtection="1">
      <protection locked="0"/>
    </xf>
    <xf numFmtId="0" fontId="4" fillId="0" borderId="42" xfId="0" applyFont="1" applyBorder="1" applyAlignment="1" applyProtection="1">
      <alignment vertical="center"/>
      <protection locked="0"/>
    </xf>
    <xf numFmtId="0" fontId="12" fillId="0" borderId="43" xfId="0" applyFont="1" applyBorder="1" applyAlignment="1" applyProtection="1">
      <alignment vertical="center"/>
      <protection locked="0"/>
    </xf>
    <xf numFmtId="0" fontId="12" fillId="0" borderId="6" xfId="0" applyFont="1" applyBorder="1" applyAlignment="1" applyProtection="1">
      <alignment horizontal="center" vertical="center" wrapText="1"/>
      <protection locked="0"/>
    </xf>
    <xf numFmtId="0" fontId="12" fillId="0" borderId="0" xfId="0" applyFont="1" applyAlignment="1" applyProtection="1">
      <alignment horizontal="center" vertical="center" wrapText="1"/>
      <protection locked="0"/>
    </xf>
    <xf numFmtId="0" fontId="4" fillId="0" borderId="0" xfId="0" applyFont="1" applyAlignment="1" applyProtection="1">
      <alignment vertical="center"/>
      <protection locked="0"/>
    </xf>
    <xf numFmtId="0" fontId="12" fillId="0" borderId="0" xfId="0" applyFont="1" applyAlignment="1" applyProtection="1">
      <alignment vertical="center"/>
      <protection locked="0"/>
    </xf>
    <xf numFmtId="9" fontId="4" fillId="0" borderId="0" xfId="1" applyFont="1" applyFill="1" applyBorder="1" applyAlignment="1" applyProtection="1">
      <alignment horizontal="center" vertical="center"/>
      <protection locked="0"/>
    </xf>
    <xf numFmtId="173" fontId="4" fillId="0" borderId="0" xfId="1" applyNumberFormat="1" applyFont="1" applyFill="1" applyBorder="1" applyAlignment="1" applyProtection="1">
      <alignment horizontal="right" vertical="center"/>
      <protection locked="0"/>
    </xf>
    <xf numFmtId="173" fontId="4" fillId="0" borderId="0" xfId="3" applyNumberFormat="1" applyFont="1" applyFill="1" applyBorder="1" applyAlignment="1" applyProtection="1">
      <alignment horizontal="right" vertical="center" wrapText="1"/>
      <protection locked="0"/>
    </xf>
    <xf numFmtId="0" fontId="2" fillId="0" borderId="0" xfId="0" applyFont="1" applyAlignment="1" applyProtection="1">
      <alignment horizontal="left"/>
      <protection locked="0"/>
    </xf>
    <xf numFmtId="0" fontId="4" fillId="0" borderId="0" xfId="0" applyFont="1" applyProtection="1">
      <protection locked="0"/>
    </xf>
    <xf numFmtId="0" fontId="4" fillId="0" borderId="0" xfId="0" applyFont="1" applyAlignment="1" applyProtection="1">
      <alignment horizontal="left" vertical="center"/>
      <protection locked="0"/>
    </xf>
    <xf numFmtId="0" fontId="21" fillId="0" borderId="0" xfId="0" applyFont="1" applyAlignment="1" applyProtection="1">
      <alignment horizontal="center" vertical="center" wrapText="1"/>
      <protection locked="0"/>
    </xf>
    <xf numFmtId="0" fontId="8" fillId="0" borderId="0" xfId="0" applyFont="1" applyAlignment="1" applyProtection="1">
      <alignment horizontal="left"/>
      <protection locked="0"/>
    </xf>
    <xf numFmtId="0" fontId="0" fillId="0" borderId="0" xfId="0" applyAlignment="1" applyProtection="1">
      <alignment horizontal="left"/>
      <protection locked="0"/>
    </xf>
    <xf numFmtId="1" fontId="44" fillId="4" borderId="2" xfId="0" applyNumberFormat="1" applyFont="1" applyFill="1" applyBorder="1" applyAlignment="1" applyProtection="1">
      <alignment horizontal="left" vertical="center" wrapText="1"/>
      <protection locked="0"/>
    </xf>
    <xf numFmtId="0" fontId="44" fillId="4" borderId="2" xfId="0" applyFont="1" applyFill="1" applyBorder="1" applyAlignment="1" applyProtection="1">
      <alignment horizontal="center" vertical="center" wrapText="1"/>
      <protection locked="0"/>
    </xf>
    <xf numFmtId="0" fontId="12" fillId="0" borderId="2" xfId="0" applyFont="1" applyBorder="1" applyAlignment="1">
      <alignment horizontal="left" vertical="center" wrapText="1"/>
    </xf>
    <xf numFmtId="0" fontId="2" fillId="2" borderId="21" xfId="0" applyFont="1" applyFill="1" applyBorder="1" applyAlignment="1">
      <alignment horizontal="left" wrapText="1"/>
    </xf>
    <xf numFmtId="0" fontId="2" fillId="2" borderId="4" xfId="0" applyFont="1" applyFill="1" applyBorder="1" applyAlignment="1">
      <alignment horizontal="left" wrapText="1"/>
    </xf>
    <xf numFmtId="0" fontId="2" fillId="2" borderId="23" xfId="0" applyFont="1" applyFill="1" applyBorder="1" applyAlignment="1">
      <alignment horizontal="left" wrapText="1"/>
    </xf>
    <xf numFmtId="0" fontId="17" fillId="0" borderId="18" xfId="0" applyFont="1" applyBorder="1" applyAlignment="1">
      <alignment horizontal="justify" vertical="top" wrapText="1"/>
    </xf>
    <xf numFmtId="0" fontId="17" fillId="0" borderId="1" xfId="0" applyFont="1" applyBorder="1" applyAlignment="1">
      <alignment horizontal="justify" vertical="top" wrapText="1"/>
    </xf>
    <xf numFmtId="0" fontId="17" fillId="0" borderId="15" xfId="0" applyFont="1" applyBorder="1" applyAlignment="1">
      <alignment horizontal="justify" vertical="top" wrapText="1"/>
    </xf>
    <xf numFmtId="0" fontId="17" fillId="0" borderId="12" xfId="0" applyFont="1" applyBorder="1" applyAlignment="1">
      <alignment horizontal="justify" vertical="top" wrapText="1"/>
    </xf>
    <xf numFmtId="0" fontId="17" fillId="0" borderId="0" xfId="0" applyFont="1" applyAlignment="1">
      <alignment horizontal="justify" vertical="top" wrapText="1"/>
    </xf>
    <xf numFmtId="0" fontId="17" fillId="0" borderId="19" xfId="0" applyFont="1" applyBorder="1" applyAlignment="1">
      <alignment horizontal="justify" vertical="top" wrapText="1"/>
    </xf>
    <xf numFmtId="0" fontId="17" fillId="0" borderId="14" xfId="0" applyFont="1" applyBorder="1" applyAlignment="1">
      <alignment horizontal="justify" vertical="top" wrapText="1"/>
    </xf>
    <xf numFmtId="0" fontId="17" fillId="0" borderId="3" xfId="0" applyFont="1" applyBorder="1" applyAlignment="1">
      <alignment horizontal="justify" vertical="top" wrapText="1"/>
    </xf>
    <xf numFmtId="0" fontId="17" fillId="0" borderId="17" xfId="0" applyFont="1" applyBorder="1" applyAlignment="1">
      <alignment horizontal="justify" vertical="top" wrapText="1"/>
    </xf>
    <xf numFmtId="0" fontId="18" fillId="0" borderId="24" xfId="0" applyFont="1" applyBorder="1" applyAlignment="1">
      <alignment horizontal="center" vertical="center" wrapText="1"/>
    </xf>
    <xf numFmtId="0" fontId="18" fillId="0" borderId="25" xfId="0" applyFont="1" applyBorder="1" applyAlignment="1">
      <alignment horizontal="center" vertical="center" wrapText="1"/>
    </xf>
    <xf numFmtId="0" fontId="18" fillId="0" borderId="26" xfId="0" applyFont="1" applyBorder="1" applyAlignment="1">
      <alignment horizontal="center" vertical="center" wrapText="1"/>
    </xf>
    <xf numFmtId="0" fontId="4" fillId="0" borderId="2" xfId="0" applyFont="1" applyBorder="1" applyAlignment="1">
      <alignment horizontal="left" vertical="center" wrapText="1"/>
    </xf>
    <xf numFmtId="0" fontId="10" fillId="5" borderId="16" xfId="0" applyFont="1" applyFill="1" applyBorder="1" applyAlignment="1">
      <alignment horizontal="center" vertical="center" wrapText="1"/>
    </xf>
    <xf numFmtId="0" fontId="10" fillId="5" borderId="2" xfId="0" applyFont="1" applyFill="1" applyBorder="1" applyAlignment="1">
      <alignment horizontal="center" vertical="center" wrapText="1"/>
    </xf>
    <xf numFmtId="0" fontId="10" fillId="5" borderId="13" xfId="0" applyFont="1" applyFill="1" applyBorder="1" applyAlignment="1">
      <alignment horizontal="center" vertical="center" wrapText="1"/>
    </xf>
    <xf numFmtId="0" fontId="2" fillId="6" borderId="2" xfId="0" applyFont="1" applyFill="1" applyBorder="1" applyAlignment="1">
      <alignment horizontal="center" vertical="center" wrapText="1"/>
    </xf>
    <xf numFmtId="0" fontId="2" fillId="0" borderId="21"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0" xfId="0" applyFont="1" applyAlignment="1">
      <alignment horizontal="center" vertical="center" wrapText="1"/>
    </xf>
    <xf numFmtId="0" fontId="2" fillId="0" borderId="14" xfId="0" applyFont="1" applyBorder="1" applyAlignment="1">
      <alignment horizontal="center" vertical="center" wrapText="1"/>
    </xf>
    <xf numFmtId="0" fontId="2" fillId="0" borderId="3"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13" xfId="0" applyFont="1" applyBorder="1" applyAlignment="1">
      <alignment horizontal="center" vertical="center" wrapText="1"/>
    </xf>
    <xf numFmtId="0" fontId="2" fillId="2" borderId="16"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4" fillId="0" borderId="2" xfId="0" applyFont="1" applyBorder="1" applyAlignment="1">
      <alignment horizontal="justify" vertical="center" wrapText="1"/>
    </xf>
    <xf numFmtId="0" fontId="4" fillId="0" borderId="13" xfId="0" applyFont="1" applyBorder="1" applyAlignment="1">
      <alignment horizontal="justify" vertical="center" wrapText="1"/>
    </xf>
    <xf numFmtId="14" fontId="5" fillId="4" borderId="4" xfId="0" applyNumberFormat="1" applyFont="1" applyFill="1" applyBorder="1" applyAlignment="1" applyProtection="1">
      <alignment horizontal="center" vertical="center"/>
      <protection locked="0" hidden="1"/>
    </xf>
    <xf numFmtId="14" fontId="5" fillId="4" borderId="5" xfId="0" applyNumberFormat="1" applyFont="1" applyFill="1" applyBorder="1" applyAlignment="1" applyProtection="1">
      <alignment horizontal="center" vertical="center"/>
      <protection locked="0" hidden="1"/>
    </xf>
    <xf numFmtId="14" fontId="6" fillId="4" borderId="4" xfId="4" applyNumberFormat="1" applyFill="1" applyBorder="1" applyAlignment="1" applyProtection="1">
      <alignment horizontal="center" vertical="center"/>
      <protection locked="0" hidden="1"/>
    </xf>
    <xf numFmtId="0" fontId="2" fillId="0" borderId="16" xfId="0" applyFont="1" applyBorder="1" applyAlignment="1">
      <alignment horizontal="center" vertical="center" wrapText="1"/>
    </xf>
    <xf numFmtId="0" fontId="2" fillId="0" borderId="2" xfId="0" applyFont="1" applyBorder="1" applyAlignment="1">
      <alignment horizontal="center" vertical="center" wrapText="1"/>
    </xf>
    <xf numFmtId="0" fontId="4" fillId="0" borderId="18" xfId="0" applyFont="1" applyBorder="1" applyAlignment="1">
      <alignment horizontal="left" vertical="justify" wrapText="1"/>
    </xf>
    <xf numFmtId="0" fontId="4" fillId="0" borderId="1" xfId="0" applyFont="1" applyBorder="1" applyAlignment="1">
      <alignment horizontal="left" vertical="justify" wrapText="1"/>
    </xf>
    <xf numFmtId="0" fontId="4" fillId="0" borderId="15" xfId="0" applyFont="1" applyBorder="1" applyAlignment="1">
      <alignment horizontal="left" vertical="justify" wrapText="1"/>
    </xf>
    <xf numFmtId="0" fontId="4" fillId="0" borderId="14" xfId="0" applyFont="1" applyBorder="1" applyAlignment="1">
      <alignment horizontal="left" vertical="justify" wrapText="1"/>
    </xf>
    <xf numFmtId="0" fontId="4" fillId="0" borderId="3" xfId="0" applyFont="1" applyBorder="1" applyAlignment="1">
      <alignment horizontal="left" vertical="justify" wrapText="1"/>
    </xf>
    <xf numFmtId="0" fontId="4" fillId="0" borderId="17" xfId="0" applyFont="1" applyBorder="1" applyAlignment="1">
      <alignment horizontal="left" vertical="justify" wrapText="1"/>
    </xf>
    <xf numFmtId="0" fontId="4" fillId="0" borderId="16" xfId="0" applyFont="1" applyBorder="1" applyAlignment="1">
      <alignment horizontal="left" vertical="justify" wrapText="1"/>
    </xf>
    <xf numFmtId="0" fontId="4" fillId="0" borderId="2" xfId="0" applyFont="1" applyBorder="1" applyAlignment="1">
      <alignment horizontal="left" vertical="justify" wrapText="1"/>
    </xf>
    <xf numFmtId="0" fontId="4" fillId="0" borderId="13" xfId="0" applyFont="1" applyBorder="1" applyAlignment="1">
      <alignment horizontal="left" vertical="justify" wrapText="1"/>
    </xf>
    <xf numFmtId="0" fontId="10" fillId="5" borderId="16" xfId="0" applyFont="1" applyFill="1" applyBorder="1" applyAlignment="1">
      <alignment horizontal="center" vertical="justify" wrapText="1"/>
    </xf>
    <xf numFmtId="0" fontId="10" fillId="5" borderId="2" xfId="0" applyFont="1" applyFill="1" applyBorder="1" applyAlignment="1">
      <alignment horizontal="center" vertical="justify" wrapText="1"/>
    </xf>
    <xf numFmtId="0" fontId="10" fillId="5" borderId="13" xfId="0" applyFont="1" applyFill="1" applyBorder="1" applyAlignment="1">
      <alignment horizontal="center" vertical="justify" wrapText="1"/>
    </xf>
    <xf numFmtId="165" fontId="2" fillId="4" borderId="6" xfId="3" applyNumberFormat="1" applyFont="1" applyFill="1" applyBorder="1" applyAlignment="1" applyProtection="1">
      <alignment horizontal="center" vertical="center" wrapText="1"/>
      <protection locked="0"/>
    </xf>
    <xf numFmtId="165" fontId="2" fillId="4" borderId="5" xfId="3" applyNumberFormat="1" applyFont="1" applyFill="1" applyBorder="1" applyAlignment="1" applyProtection="1">
      <alignment horizontal="center" vertical="center" wrapText="1"/>
      <protection locked="0"/>
    </xf>
    <xf numFmtId="0" fontId="16" fillId="0" borderId="16" xfId="0" applyFont="1" applyBorder="1" applyAlignment="1">
      <alignment horizontal="center" vertical="center"/>
    </xf>
    <xf numFmtId="0" fontId="16" fillId="0" borderId="2" xfId="0" applyFont="1" applyBorder="1" applyAlignment="1">
      <alignment horizontal="center" vertical="center"/>
    </xf>
    <xf numFmtId="0" fontId="25" fillId="2" borderId="2" xfId="0" applyFont="1" applyFill="1" applyBorder="1" applyAlignment="1">
      <alignment horizontal="left" vertical="center" wrapText="1"/>
    </xf>
    <xf numFmtId="0" fontId="17" fillId="2" borderId="42"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17" fillId="2" borderId="43" xfId="0" applyFont="1" applyFill="1" applyBorder="1" applyAlignment="1">
      <alignment horizontal="center" vertical="center" wrapText="1"/>
    </xf>
    <xf numFmtId="0" fontId="17" fillId="2" borderId="45"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17" fillId="2" borderId="38" xfId="0" applyFont="1" applyFill="1" applyBorder="1" applyAlignment="1">
      <alignment horizontal="center" vertical="center" wrapText="1"/>
    </xf>
    <xf numFmtId="0" fontId="17" fillId="0" borderId="6" xfId="0" applyFont="1" applyBorder="1" applyAlignment="1">
      <alignment horizontal="center" vertical="center"/>
    </xf>
    <xf numFmtId="0" fontId="17" fillId="0" borderId="4" xfId="0" applyFont="1" applyBorder="1" applyAlignment="1">
      <alignment horizontal="center" vertical="center"/>
    </xf>
    <xf numFmtId="0" fontId="17" fillId="0" borderId="5" xfId="0" applyFont="1" applyBorder="1" applyAlignment="1">
      <alignment horizontal="center" vertical="center"/>
    </xf>
    <xf numFmtId="0" fontId="5" fillId="4" borderId="6" xfId="0" applyFont="1" applyFill="1" applyBorder="1" applyAlignment="1" applyProtection="1">
      <alignment horizontal="center" vertical="center"/>
      <protection locked="0"/>
    </xf>
    <xf numFmtId="0" fontId="5" fillId="4" borderId="4" xfId="0" applyFont="1" applyFill="1" applyBorder="1" applyAlignment="1" applyProtection="1">
      <alignment horizontal="center" vertical="center"/>
      <protection locked="0"/>
    </xf>
    <xf numFmtId="0" fontId="5" fillId="4" borderId="5" xfId="0" applyFont="1" applyFill="1" applyBorder="1" applyAlignment="1" applyProtection="1">
      <alignment horizontal="center" vertical="center"/>
      <protection locked="0"/>
    </xf>
    <xf numFmtId="0" fontId="25" fillId="0" borderId="42" xfId="0" applyFont="1" applyBorder="1" applyAlignment="1">
      <alignment horizontal="center" vertical="center" wrapText="1"/>
    </xf>
    <xf numFmtId="0" fontId="25" fillId="0" borderId="1" xfId="0" applyFont="1" applyBorder="1" applyAlignment="1">
      <alignment horizontal="center" vertical="center" wrapText="1"/>
    </xf>
    <xf numFmtId="0" fontId="25" fillId="0" borderId="1" xfId="0" applyFont="1" applyBorder="1" applyAlignment="1">
      <alignment horizontal="center" vertical="center"/>
    </xf>
    <xf numFmtId="0" fontId="25" fillId="0" borderId="43" xfId="0" applyFont="1" applyBorder="1" applyAlignment="1">
      <alignment horizontal="center" vertical="center"/>
    </xf>
    <xf numFmtId="0" fontId="25" fillId="0" borderId="44" xfId="0" applyFont="1" applyBorder="1" applyAlignment="1">
      <alignment horizontal="center" vertical="center"/>
    </xf>
    <xf numFmtId="0" fontId="25" fillId="0" borderId="0" xfId="0" applyFont="1" applyAlignment="1">
      <alignment horizontal="center" vertical="center"/>
    </xf>
    <xf numFmtId="0" fontId="25" fillId="0" borderId="37" xfId="0" applyFont="1" applyBorder="1" applyAlignment="1">
      <alignment horizontal="center" vertical="center"/>
    </xf>
    <xf numFmtId="0" fontId="25" fillId="0" borderId="45" xfId="0" applyFont="1" applyBorder="1" applyAlignment="1">
      <alignment horizontal="center" vertical="center"/>
    </xf>
    <xf numFmtId="0" fontId="25" fillId="0" borderId="3" xfId="0" applyFont="1" applyBorder="1" applyAlignment="1">
      <alignment horizontal="center" vertical="center"/>
    </xf>
    <xf numFmtId="0" fontId="25" fillId="0" borderId="38" xfId="0" applyFont="1" applyBorder="1" applyAlignment="1">
      <alignment horizontal="center" vertical="center"/>
    </xf>
    <xf numFmtId="0" fontId="26" fillId="0" borderId="42" xfId="0" applyFont="1" applyBorder="1" applyAlignment="1">
      <alignment horizontal="center" vertical="center" wrapText="1"/>
    </xf>
    <xf numFmtId="0" fontId="26" fillId="0" borderId="43" xfId="0" applyFont="1" applyBorder="1" applyAlignment="1">
      <alignment horizontal="center" vertical="center"/>
    </xf>
    <xf numFmtId="0" fontId="26" fillId="0" borderId="44" xfId="0" applyFont="1" applyBorder="1" applyAlignment="1">
      <alignment horizontal="center" vertical="center"/>
    </xf>
    <xf numFmtId="0" fontId="26" fillId="0" borderId="37" xfId="0" applyFont="1" applyBorder="1" applyAlignment="1">
      <alignment horizontal="center" vertical="center"/>
    </xf>
    <xf numFmtId="0" fontId="26" fillId="0" borderId="45" xfId="0" applyFont="1" applyBorder="1" applyAlignment="1">
      <alignment horizontal="center" vertical="center"/>
    </xf>
    <xf numFmtId="0" fontId="26" fillId="0" borderId="38" xfId="0" applyFont="1" applyBorder="1" applyAlignment="1">
      <alignment horizontal="center" vertical="center"/>
    </xf>
    <xf numFmtId="0" fontId="2" fillId="5" borderId="2" xfId="0" applyFont="1" applyFill="1" applyBorder="1" applyAlignment="1">
      <alignment horizontal="center" vertical="center" wrapText="1"/>
    </xf>
    <xf numFmtId="0" fontId="17" fillId="0" borderId="1" xfId="0" applyFont="1" applyBorder="1" applyAlignment="1">
      <alignment horizontal="center" vertical="center" wrapText="1"/>
    </xf>
    <xf numFmtId="0" fontId="17" fillId="0" borderId="43" xfId="0" applyFont="1" applyBorder="1" applyAlignment="1">
      <alignment horizontal="center" vertical="center" wrapText="1"/>
    </xf>
    <xf numFmtId="168" fontId="27" fillId="4" borderId="42" xfId="0" applyNumberFormat="1" applyFont="1" applyFill="1" applyBorder="1" applyAlignment="1" applyProtection="1">
      <alignment horizontal="center" vertical="center" wrapText="1"/>
      <protection locked="0" hidden="1"/>
    </xf>
    <xf numFmtId="168" fontId="27" fillId="4" borderId="43" xfId="0" applyNumberFormat="1" applyFont="1" applyFill="1" applyBorder="1" applyAlignment="1" applyProtection="1">
      <alignment horizontal="center" vertical="center" wrapText="1"/>
      <protection locked="0" hidden="1"/>
    </xf>
    <xf numFmtId="0" fontId="2" fillId="2" borderId="2" xfId="0" applyFont="1" applyFill="1" applyBorder="1" applyAlignment="1">
      <alignment horizontal="left" vertical="center" wrapText="1"/>
    </xf>
    <xf numFmtId="0" fontId="17" fillId="0" borderId="2" xfId="0" applyFont="1" applyBorder="1" applyAlignment="1">
      <alignment horizontal="center" vertical="center"/>
    </xf>
    <xf numFmtId="0" fontId="5" fillId="4" borderId="2" xfId="0" applyFont="1" applyFill="1" applyBorder="1" applyAlignment="1" applyProtection="1">
      <alignment horizontal="center" vertical="center"/>
      <protection locked="0"/>
    </xf>
    <xf numFmtId="0" fontId="5" fillId="4" borderId="6" xfId="0" applyFont="1" applyFill="1" applyBorder="1" applyAlignment="1" applyProtection="1">
      <alignment horizontal="left" vertical="center"/>
      <protection locked="0"/>
    </xf>
    <xf numFmtId="0" fontId="5" fillId="4" borderId="4" xfId="0" applyFont="1" applyFill="1" applyBorder="1" applyAlignment="1" applyProtection="1">
      <alignment horizontal="left" vertical="center"/>
      <protection locked="0"/>
    </xf>
    <xf numFmtId="0" fontId="28" fillId="4" borderId="6" xfId="4" applyFont="1" applyFill="1" applyBorder="1" applyAlignment="1" applyProtection="1">
      <alignment horizontal="center" vertical="center"/>
      <protection locked="0"/>
    </xf>
    <xf numFmtId="0" fontId="25" fillId="0" borderId="2" xfId="0" applyFont="1" applyBorder="1" applyAlignment="1">
      <alignment horizontal="left" vertical="center"/>
    </xf>
    <xf numFmtId="49" fontId="5" fillId="4" borderId="2" xfId="0" applyNumberFormat="1" applyFont="1" applyFill="1" applyBorder="1" applyAlignment="1" applyProtection="1">
      <alignment horizontal="center" vertical="center"/>
      <protection locked="0"/>
    </xf>
    <xf numFmtId="0" fontId="5" fillId="0" borderId="2" xfId="0" applyFont="1" applyBorder="1" applyAlignment="1">
      <alignment horizontal="center" vertical="center"/>
    </xf>
    <xf numFmtId="0" fontId="5" fillId="0" borderId="6" xfId="0" applyFont="1" applyBorder="1" applyAlignment="1">
      <alignment horizontal="left" vertical="center"/>
    </xf>
    <xf numFmtId="0" fontId="5" fillId="0" borderId="4" xfId="0" applyFont="1" applyBorder="1" applyAlignment="1">
      <alignment horizontal="left" vertical="center"/>
    </xf>
    <xf numFmtId="0" fontId="5" fillId="0" borderId="5" xfId="0" applyFont="1" applyBorder="1" applyAlignment="1">
      <alignment horizontal="left" vertical="center"/>
    </xf>
    <xf numFmtId="0" fontId="17" fillId="0" borderId="2" xfId="0" applyFont="1" applyBorder="1" applyAlignment="1">
      <alignment horizontal="left" vertical="center"/>
    </xf>
    <xf numFmtId="0" fontId="25" fillId="2" borderId="2" xfId="0" applyFont="1" applyFill="1" applyBorder="1" applyAlignment="1">
      <alignment horizontal="center" vertical="center" wrapText="1"/>
    </xf>
    <xf numFmtId="0" fontId="25" fillId="2" borderId="42" xfId="0" applyFont="1" applyFill="1" applyBorder="1" applyAlignment="1">
      <alignment horizontal="left" vertical="center" wrapText="1"/>
    </xf>
    <xf numFmtId="0" fontId="25" fillId="2" borderId="1" xfId="0" applyFont="1" applyFill="1" applyBorder="1" applyAlignment="1">
      <alignment horizontal="left" vertical="center" wrapText="1"/>
    </xf>
    <xf numFmtId="0" fontId="25" fillId="2" borderId="43" xfId="0" applyFont="1" applyFill="1" applyBorder="1" applyAlignment="1">
      <alignment horizontal="left" vertical="center" wrapText="1"/>
    </xf>
    <xf numFmtId="0" fontId="25" fillId="2" borderId="45" xfId="0" applyFont="1" applyFill="1" applyBorder="1" applyAlignment="1">
      <alignment horizontal="left" vertical="center" wrapText="1"/>
    </xf>
    <xf numFmtId="0" fontId="25" fillId="2" borderId="3" xfId="0" applyFont="1" applyFill="1" applyBorder="1" applyAlignment="1">
      <alignment horizontal="left" vertical="center" wrapText="1"/>
    </xf>
    <xf numFmtId="0" fontId="25" fillId="2" borderId="38" xfId="0" applyFont="1" applyFill="1" applyBorder="1" applyAlignment="1">
      <alignment horizontal="left" vertical="center" wrapText="1"/>
    </xf>
    <xf numFmtId="0" fontId="17" fillId="0" borderId="2" xfId="0" applyFont="1" applyBorder="1" applyAlignment="1">
      <alignment horizontal="center" vertical="center" wrapText="1"/>
    </xf>
    <xf numFmtId="169" fontId="5" fillId="4" borderId="6" xfId="0" applyNumberFormat="1" applyFont="1" applyFill="1" applyBorder="1" applyAlignment="1" applyProtection="1">
      <alignment horizontal="center" vertical="center" wrapText="1"/>
      <protection locked="0"/>
    </xf>
    <xf numFmtId="169" fontId="5" fillId="4" borderId="4" xfId="0" applyNumberFormat="1" applyFont="1" applyFill="1" applyBorder="1" applyAlignment="1" applyProtection="1">
      <alignment horizontal="center" vertical="center" wrapText="1"/>
      <protection locked="0"/>
    </xf>
    <xf numFmtId="169" fontId="5" fillId="4" borderId="5" xfId="0" applyNumberFormat="1" applyFont="1" applyFill="1" applyBorder="1" applyAlignment="1" applyProtection="1">
      <alignment horizontal="center" vertical="center" wrapText="1"/>
      <protection locked="0"/>
    </xf>
    <xf numFmtId="169" fontId="17" fillId="0" borderId="6" xfId="0" applyNumberFormat="1" applyFont="1" applyBorder="1" applyAlignment="1">
      <alignment horizontal="center" vertical="center" wrapText="1"/>
    </xf>
    <xf numFmtId="169" fontId="17" fillId="0" borderId="4" xfId="0" applyNumberFormat="1" applyFont="1" applyBorder="1" applyAlignment="1">
      <alignment horizontal="center" vertical="center" wrapText="1"/>
    </xf>
    <xf numFmtId="169" fontId="17" fillId="0" borderId="5" xfId="0" applyNumberFormat="1" applyFont="1" applyBorder="1" applyAlignment="1">
      <alignment horizontal="center" vertical="center" wrapText="1"/>
    </xf>
    <xf numFmtId="0" fontId="2" fillId="2" borderId="6" xfId="0" applyFont="1" applyFill="1" applyBorder="1" applyAlignment="1">
      <alignment horizontal="left" vertical="center" wrapText="1"/>
    </xf>
    <xf numFmtId="0" fontId="2" fillId="2" borderId="4" xfId="0" applyFont="1" applyFill="1" applyBorder="1" applyAlignment="1">
      <alignment horizontal="left" vertical="center" wrapText="1"/>
    </xf>
    <xf numFmtId="0" fontId="2" fillId="2" borderId="5" xfId="0" applyFont="1" applyFill="1" applyBorder="1" applyAlignment="1">
      <alignment horizontal="left" vertical="center" wrapText="1"/>
    </xf>
    <xf numFmtId="0" fontId="17" fillId="0" borderId="42" xfId="0" applyFont="1" applyBorder="1" applyAlignment="1">
      <alignment horizontal="left" vertical="center"/>
    </xf>
    <xf numFmtId="0" fontId="17" fillId="0" borderId="1" xfId="0" applyFont="1" applyBorder="1" applyAlignment="1">
      <alignment horizontal="left" vertical="center"/>
    </xf>
    <xf numFmtId="0" fontId="17" fillId="0" borderId="43" xfId="0" applyFont="1" applyBorder="1" applyAlignment="1">
      <alignment horizontal="left" vertical="center"/>
    </xf>
    <xf numFmtId="0" fontId="25" fillId="0" borderId="2" xfId="0" applyFont="1" applyBorder="1" applyAlignment="1">
      <alignment horizontal="center" vertical="center"/>
    </xf>
    <xf numFmtId="0" fontId="25" fillId="0" borderId="43" xfId="0" applyFont="1" applyBorder="1" applyAlignment="1">
      <alignment horizontal="center" vertical="center" wrapText="1"/>
    </xf>
    <xf numFmtId="0" fontId="25" fillId="0" borderId="45" xfId="0" applyFont="1" applyBorder="1" applyAlignment="1">
      <alignment horizontal="center" vertical="center" wrapText="1"/>
    </xf>
    <xf numFmtId="0" fontId="25" fillId="0" borderId="3" xfId="0" applyFont="1" applyBorder="1" applyAlignment="1">
      <alignment horizontal="center" vertical="center" wrapText="1"/>
    </xf>
    <xf numFmtId="0" fontId="25" fillId="0" borderId="38" xfId="0" applyFont="1" applyBorder="1" applyAlignment="1">
      <alignment horizontal="center" vertical="center" wrapText="1"/>
    </xf>
    <xf numFmtId="0" fontId="25" fillId="0" borderId="2" xfId="0" applyFont="1" applyBorder="1" applyAlignment="1">
      <alignment horizontal="center" vertical="center" wrapText="1"/>
    </xf>
    <xf numFmtId="0" fontId="26" fillId="0" borderId="2" xfId="0" applyFont="1" applyBorder="1" applyAlignment="1">
      <alignment horizontal="center" vertical="center" wrapText="1"/>
    </xf>
    <xf numFmtId="0" fontId="17" fillId="0" borderId="2" xfId="0" applyFont="1" applyBorder="1" applyAlignment="1">
      <alignment vertical="center" wrapText="1"/>
    </xf>
    <xf numFmtId="0" fontId="17" fillId="0" borderId="42" xfId="0" applyFont="1" applyBorder="1" applyAlignment="1">
      <alignment horizontal="left" vertical="center" wrapText="1"/>
    </xf>
    <xf numFmtId="0" fontId="17" fillId="0" borderId="1" xfId="0" applyFont="1" applyBorder="1" applyAlignment="1">
      <alignment horizontal="left" vertical="center" wrapText="1"/>
    </xf>
    <xf numFmtId="0" fontId="17" fillId="0" borderId="43" xfId="0" applyFont="1" applyBorder="1" applyAlignment="1">
      <alignment horizontal="left" vertical="center" wrapText="1"/>
    </xf>
    <xf numFmtId="0" fontId="17" fillId="0" borderId="45" xfId="0" applyFont="1" applyBorder="1" applyAlignment="1">
      <alignment horizontal="left" vertical="center" wrapText="1"/>
    </xf>
    <xf numFmtId="0" fontId="17" fillId="0" borderId="3" xfId="0" applyFont="1" applyBorder="1" applyAlignment="1">
      <alignment horizontal="left" vertical="center" wrapText="1"/>
    </xf>
    <xf numFmtId="0" fontId="17" fillId="0" borderId="38" xfId="0" applyFont="1" applyBorder="1" applyAlignment="1">
      <alignment horizontal="left" vertical="center" wrapText="1"/>
    </xf>
    <xf numFmtId="0" fontId="17" fillId="0" borderId="44" xfId="0" applyFont="1" applyBorder="1" applyAlignment="1">
      <alignment horizontal="left" wrapText="1"/>
    </xf>
    <xf numFmtId="0" fontId="17" fillId="0" borderId="0" xfId="0" applyFont="1" applyAlignment="1">
      <alignment horizontal="left" wrapText="1"/>
    </xf>
    <xf numFmtId="0" fontId="17" fillId="0" borderId="37" xfId="0" applyFont="1" applyBorder="1" applyAlignment="1">
      <alignment horizontal="left" wrapText="1"/>
    </xf>
    <xf numFmtId="0" fontId="17" fillId="0" borderId="45" xfId="0" applyFont="1" applyBorder="1" applyAlignment="1">
      <alignment horizontal="left" wrapText="1"/>
    </xf>
    <xf numFmtId="0" fontId="17" fillId="0" borderId="3" xfId="0" applyFont="1" applyBorder="1" applyAlignment="1">
      <alignment horizontal="left" wrapText="1"/>
    </xf>
    <xf numFmtId="0" fontId="17" fillId="0" borderId="38" xfId="0" applyFont="1" applyBorder="1" applyAlignment="1">
      <alignment horizontal="left" wrapText="1"/>
    </xf>
    <xf numFmtId="0" fontId="17" fillId="0" borderId="44" xfId="0" applyFont="1" applyBorder="1" applyAlignment="1">
      <alignment horizontal="left" vertical="center" wrapText="1"/>
    </xf>
    <xf numFmtId="0" fontId="17" fillId="0" borderId="0" xfId="0" applyFont="1" applyAlignment="1">
      <alignment horizontal="left" vertical="center" wrapText="1"/>
    </xf>
    <xf numFmtId="0" fontId="17" fillId="0" borderId="37" xfId="0" applyFont="1" applyBorder="1" applyAlignment="1">
      <alignment horizontal="left" vertical="center" wrapText="1"/>
    </xf>
    <xf numFmtId="0" fontId="5" fillId="4" borderId="7" xfId="0" applyFont="1" applyFill="1" applyBorder="1" applyAlignment="1" applyProtection="1">
      <alignment horizontal="center" vertical="center"/>
      <protection locked="0"/>
    </xf>
    <xf numFmtId="0" fontId="5" fillId="4" borderId="46" xfId="0" applyFont="1" applyFill="1" applyBorder="1" applyAlignment="1" applyProtection="1">
      <alignment horizontal="center" vertical="center"/>
      <protection locked="0"/>
    </xf>
    <xf numFmtId="0" fontId="5" fillId="4" borderId="32" xfId="0" applyFont="1" applyFill="1" applyBorder="1" applyAlignment="1" applyProtection="1">
      <alignment horizontal="center" vertical="center"/>
      <protection locked="0"/>
    </xf>
    <xf numFmtId="0" fontId="17" fillId="0" borderId="42" xfId="0" applyFont="1" applyBorder="1" applyAlignment="1">
      <alignment vertical="center" wrapText="1"/>
    </xf>
    <xf numFmtId="0" fontId="17" fillId="0" borderId="1" xfId="0" applyFont="1" applyBorder="1" applyAlignment="1">
      <alignment vertical="center" wrapText="1"/>
    </xf>
    <xf numFmtId="0" fontId="17" fillId="0" borderId="43" xfId="0" applyFont="1" applyBorder="1" applyAlignment="1">
      <alignment vertical="center" wrapText="1"/>
    </xf>
    <xf numFmtId="0" fontId="17" fillId="0" borderId="44" xfId="0" applyFont="1" applyBorder="1" applyAlignment="1">
      <alignment vertical="center" wrapText="1"/>
    </xf>
    <xf numFmtId="0" fontId="17" fillId="0" borderId="0" xfId="0" applyFont="1" applyAlignment="1">
      <alignment vertical="center" wrapText="1"/>
    </xf>
    <xf numFmtId="0" fontId="17" fillId="0" borderId="37" xfId="0" applyFont="1" applyBorder="1" applyAlignment="1">
      <alignment vertical="center" wrapText="1"/>
    </xf>
    <xf numFmtId="0" fontId="17" fillId="0" borderId="45" xfId="0" applyFont="1" applyBorder="1" applyAlignment="1">
      <alignment vertical="center" wrapText="1"/>
    </xf>
    <xf numFmtId="0" fontId="17" fillId="0" borderId="3" xfId="0" applyFont="1" applyBorder="1" applyAlignment="1">
      <alignment vertical="center" wrapText="1"/>
    </xf>
    <xf numFmtId="0" fontId="17" fillId="0" borderId="38" xfId="0" applyFont="1" applyBorder="1" applyAlignment="1">
      <alignment vertical="center" wrapText="1"/>
    </xf>
    <xf numFmtId="0" fontId="17" fillId="0" borderId="42" xfId="0" applyFont="1" applyBorder="1" applyAlignment="1">
      <alignment horizontal="center" vertical="center"/>
    </xf>
    <xf numFmtId="0" fontId="17" fillId="0" borderId="1" xfId="0" applyFont="1" applyBorder="1" applyAlignment="1">
      <alignment horizontal="center" vertical="center"/>
    </xf>
    <xf numFmtId="0" fontId="17" fillId="0" borderId="43" xfId="0" applyFont="1" applyBorder="1" applyAlignment="1">
      <alignment horizontal="center" vertical="center"/>
    </xf>
    <xf numFmtId="0" fontId="17" fillId="0" borderId="44" xfId="0" applyFont="1" applyBorder="1" applyAlignment="1">
      <alignment horizontal="center" vertical="center"/>
    </xf>
    <xf numFmtId="0" fontId="17" fillId="0" borderId="0" xfId="0" applyFont="1" applyAlignment="1">
      <alignment horizontal="center" vertical="center"/>
    </xf>
    <xf numFmtId="0" fontId="17" fillId="0" borderId="37" xfId="0" applyFont="1" applyBorder="1" applyAlignment="1">
      <alignment horizontal="center" vertical="center"/>
    </xf>
    <xf numFmtId="0" fontId="17" fillId="0" borderId="45" xfId="0" applyFont="1" applyBorder="1" applyAlignment="1">
      <alignment horizontal="center" vertical="center"/>
    </xf>
    <xf numFmtId="0" fontId="17" fillId="0" borderId="3" xfId="0" applyFont="1" applyBorder="1" applyAlignment="1">
      <alignment horizontal="center" vertical="center"/>
    </xf>
    <xf numFmtId="0" fontId="17" fillId="0" borderId="38" xfId="0" applyFont="1" applyBorder="1" applyAlignment="1">
      <alignment horizontal="center" vertical="center"/>
    </xf>
    <xf numFmtId="9" fontId="5" fillId="4" borderId="42" xfId="0" applyNumberFormat="1" applyFont="1" applyFill="1" applyBorder="1" applyAlignment="1" applyProtection="1">
      <alignment horizontal="center" vertical="center" wrapText="1"/>
      <protection locked="0"/>
    </xf>
    <xf numFmtId="9" fontId="5" fillId="4" borderId="1" xfId="0" applyNumberFormat="1" applyFont="1" applyFill="1" applyBorder="1" applyAlignment="1" applyProtection="1">
      <alignment horizontal="center" vertical="center" wrapText="1"/>
      <protection locked="0"/>
    </xf>
    <xf numFmtId="9" fontId="5" fillId="4" borderId="43" xfId="0" applyNumberFormat="1" applyFont="1" applyFill="1" applyBorder="1" applyAlignment="1" applyProtection="1">
      <alignment horizontal="center" vertical="center" wrapText="1"/>
      <protection locked="0"/>
    </xf>
    <xf numFmtId="9" fontId="5" fillId="4" borderId="44" xfId="0" applyNumberFormat="1" applyFont="1" applyFill="1" applyBorder="1" applyAlignment="1" applyProtection="1">
      <alignment horizontal="center" vertical="center" wrapText="1"/>
      <protection locked="0"/>
    </xf>
    <xf numFmtId="9" fontId="5" fillId="4" borderId="0" xfId="0" applyNumberFormat="1" applyFont="1" applyFill="1" applyAlignment="1" applyProtection="1">
      <alignment horizontal="center" vertical="center" wrapText="1"/>
      <protection locked="0"/>
    </xf>
    <xf numFmtId="9" fontId="5" fillId="4" borderId="37" xfId="0" applyNumberFormat="1" applyFont="1" applyFill="1" applyBorder="1" applyAlignment="1" applyProtection="1">
      <alignment horizontal="center" vertical="center" wrapText="1"/>
      <protection locked="0"/>
    </xf>
    <xf numFmtId="9" fontId="5" fillId="4" borderId="45" xfId="0" applyNumberFormat="1" applyFont="1" applyFill="1" applyBorder="1" applyAlignment="1" applyProtection="1">
      <alignment horizontal="center" vertical="center" wrapText="1"/>
      <protection locked="0"/>
    </xf>
    <xf numFmtId="9" fontId="5" fillId="4" borderId="3" xfId="0" applyNumberFormat="1" applyFont="1" applyFill="1" applyBorder="1" applyAlignment="1" applyProtection="1">
      <alignment horizontal="center" vertical="center" wrapText="1"/>
      <protection locked="0"/>
    </xf>
    <xf numFmtId="9" fontId="5" fillId="4" borderId="38" xfId="0" applyNumberFormat="1" applyFont="1" applyFill="1" applyBorder="1" applyAlignment="1" applyProtection="1">
      <alignment horizontal="center" vertical="center" wrapText="1"/>
      <protection locked="0"/>
    </xf>
    <xf numFmtId="0" fontId="32" fillId="0" borderId="6" xfId="0" applyFont="1" applyBorder="1" applyAlignment="1">
      <alignment horizontal="justify" vertical="center" wrapText="1"/>
    </xf>
    <xf numFmtId="0" fontId="32" fillId="0" borderId="4" xfId="0" applyFont="1" applyBorder="1" applyAlignment="1">
      <alignment horizontal="justify" vertical="center" wrapText="1"/>
    </xf>
    <xf numFmtId="0" fontId="32" fillId="0" borderId="5" xfId="0" applyFont="1" applyBorder="1" applyAlignment="1">
      <alignment horizontal="justify" vertical="center" wrapText="1"/>
    </xf>
    <xf numFmtId="0" fontId="33" fillId="0" borderId="6" xfId="0" applyFont="1" applyBorder="1" applyAlignment="1">
      <alignment horizontal="center" vertical="center"/>
    </xf>
    <xf numFmtId="0" fontId="33" fillId="0" borderId="4" xfId="0" applyFont="1" applyBorder="1" applyAlignment="1">
      <alignment horizontal="center" vertical="center"/>
    </xf>
    <xf numFmtId="0" fontId="25" fillId="0" borderId="6" xfId="0" applyFont="1" applyBorder="1" applyAlignment="1">
      <alignment horizontal="justify" vertical="center" wrapText="1"/>
    </xf>
    <xf numFmtId="0" fontId="25" fillId="0" borderId="4" xfId="0" applyFont="1" applyBorder="1" applyAlignment="1">
      <alignment horizontal="justify" vertical="center" wrapText="1"/>
    </xf>
    <xf numFmtId="0" fontId="25" fillId="0" borderId="5" xfId="0" applyFont="1" applyBorder="1" applyAlignment="1">
      <alignment horizontal="justify" vertical="center" wrapText="1"/>
    </xf>
    <xf numFmtId="0" fontId="21" fillId="0" borderId="2" xfId="0" applyFont="1" applyBorder="1" applyAlignment="1" applyProtection="1">
      <alignment horizontal="center" vertical="center" wrapText="1"/>
      <protection locked="0"/>
    </xf>
    <xf numFmtId="0" fontId="3" fillId="0" borderId="2" xfId="0" applyFont="1" applyBorder="1" applyAlignment="1" applyProtection="1">
      <alignment horizontal="center" vertical="center" wrapText="1"/>
      <protection locked="0"/>
    </xf>
    <xf numFmtId="0" fontId="2" fillId="8" borderId="7" xfId="0" applyFont="1" applyFill="1" applyBorder="1" applyAlignment="1" applyProtection="1">
      <alignment horizontal="center" vertical="center" wrapText="1"/>
      <protection locked="0"/>
    </xf>
    <xf numFmtId="0" fontId="2" fillId="0" borderId="2" xfId="0" applyFont="1" applyBorder="1" applyAlignment="1" applyProtection="1">
      <alignment horizontal="left" vertical="center"/>
      <protection locked="0"/>
    </xf>
    <xf numFmtId="0" fontId="4" fillId="0" borderId="2" xfId="0" applyFont="1" applyBorder="1" applyAlignment="1" applyProtection="1">
      <alignment horizontal="left" vertical="center" wrapText="1"/>
      <protection locked="0"/>
    </xf>
    <xf numFmtId="0" fontId="3" fillId="2" borderId="47" xfId="0" applyFont="1" applyFill="1" applyBorder="1" applyAlignment="1" applyProtection="1">
      <alignment horizontal="center" vertical="center" wrapText="1"/>
      <protection locked="0"/>
    </xf>
    <xf numFmtId="0" fontId="3" fillId="2" borderId="48" xfId="0" applyFont="1" applyFill="1" applyBorder="1" applyAlignment="1" applyProtection="1">
      <alignment horizontal="center" vertical="center" wrapText="1"/>
      <protection locked="0"/>
    </xf>
    <xf numFmtId="0" fontId="3" fillId="2" borderId="49" xfId="0" applyFont="1" applyFill="1" applyBorder="1" applyAlignment="1" applyProtection="1">
      <alignment horizontal="center" vertical="center" wrapText="1"/>
      <protection locked="0"/>
    </xf>
    <xf numFmtId="0" fontId="2" fillId="8" borderId="2" xfId="0" applyFont="1" applyFill="1" applyBorder="1" applyAlignment="1" applyProtection="1">
      <alignment horizontal="center" vertical="center" wrapText="1"/>
      <protection locked="0"/>
    </xf>
    <xf numFmtId="0" fontId="3" fillId="0" borderId="33" xfId="0" applyFont="1" applyBorder="1" applyAlignment="1" applyProtection="1">
      <alignment horizontal="center" vertical="center"/>
      <protection locked="0"/>
    </xf>
    <xf numFmtId="0" fontId="3" fillId="0" borderId="34" xfId="0" applyFont="1" applyBorder="1" applyAlignment="1" applyProtection="1">
      <alignment horizontal="center" vertical="center"/>
      <protection locked="0"/>
    </xf>
    <xf numFmtId="0" fontId="3" fillId="0" borderId="35" xfId="0" applyFont="1" applyBorder="1" applyAlignment="1" applyProtection="1">
      <alignment horizontal="center" vertical="center"/>
      <protection locked="0"/>
    </xf>
    <xf numFmtId="0" fontId="16" fillId="5" borderId="2" xfId="0" applyFont="1" applyFill="1" applyBorder="1" applyAlignment="1" applyProtection="1">
      <alignment horizontal="center" vertical="center"/>
      <protection locked="0"/>
    </xf>
    <xf numFmtId="0" fontId="16" fillId="5" borderId="13" xfId="0" applyFont="1" applyFill="1" applyBorder="1" applyAlignment="1" applyProtection="1">
      <alignment horizontal="center" vertical="center"/>
      <protection locked="0"/>
    </xf>
    <xf numFmtId="0" fontId="2" fillId="0" borderId="21" xfId="0" applyFont="1" applyBorder="1" applyAlignment="1" applyProtection="1">
      <alignment horizontal="center" vertical="center" wrapText="1"/>
      <protection locked="0"/>
    </xf>
    <xf numFmtId="0" fontId="2" fillId="0" borderId="4" xfId="0" applyFont="1" applyBorder="1" applyAlignment="1" applyProtection="1">
      <alignment horizontal="center" vertical="center" wrapText="1"/>
      <protection locked="0"/>
    </xf>
    <xf numFmtId="0" fontId="3" fillId="0" borderId="42" xfId="0" applyFont="1" applyBorder="1" applyAlignment="1">
      <alignment horizontal="center" vertical="center" wrapText="1"/>
    </xf>
    <xf numFmtId="0" fontId="3" fillId="0" borderId="1" xfId="0" applyFont="1" applyBorder="1" applyAlignment="1">
      <alignment horizontal="center" vertical="center" wrapText="1"/>
    </xf>
    <xf numFmtId="0" fontId="3" fillId="0" borderId="44" xfId="0" applyFont="1" applyBorder="1" applyAlignment="1">
      <alignment horizontal="center" vertical="center" wrapText="1"/>
    </xf>
    <xf numFmtId="0" fontId="3" fillId="0" borderId="0" xfId="0" applyFont="1" applyAlignment="1">
      <alignment horizontal="center" vertical="center" wrapText="1"/>
    </xf>
    <xf numFmtId="0" fontId="3" fillId="0" borderId="45" xfId="0" applyFont="1" applyBorder="1" applyAlignment="1">
      <alignment horizontal="center" vertical="center" wrapText="1"/>
    </xf>
    <xf numFmtId="0" fontId="3" fillId="0" borderId="3" xfId="0" applyFont="1" applyBorder="1" applyAlignment="1">
      <alignment horizontal="center" vertical="center" wrapText="1"/>
    </xf>
    <xf numFmtId="0" fontId="30" fillId="0" borderId="2" xfId="0" applyFont="1" applyBorder="1" applyAlignment="1">
      <alignment horizontal="center" vertical="center" wrapText="1"/>
    </xf>
    <xf numFmtId="49" fontId="44" fillId="4" borderId="6" xfId="0" applyNumberFormat="1" applyFont="1" applyFill="1" applyBorder="1" applyAlignment="1" applyProtection="1">
      <alignment horizontal="left" vertical="center" wrapText="1"/>
      <protection locked="0"/>
    </xf>
    <xf numFmtId="49" fontId="44" fillId="4" borderId="5" xfId="0" applyNumberFormat="1" applyFont="1" applyFill="1" applyBorder="1" applyAlignment="1" applyProtection="1">
      <alignment horizontal="left" vertical="center" wrapText="1"/>
      <protection locked="0"/>
    </xf>
    <xf numFmtId="1" fontId="44" fillId="4" borderId="6" xfId="0" applyNumberFormat="1" applyFont="1" applyFill="1" applyBorder="1" applyAlignment="1" applyProtection="1">
      <alignment horizontal="left" vertical="center" wrapText="1"/>
      <protection locked="0"/>
    </xf>
    <xf numFmtId="1" fontId="44" fillId="4" borderId="5" xfId="0" applyNumberFormat="1" applyFont="1" applyFill="1" applyBorder="1" applyAlignment="1" applyProtection="1">
      <alignment horizontal="left" vertical="center" wrapText="1"/>
      <protection locked="0"/>
    </xf>
    <xf numFmtId="0" fontId="4" fillId="0" borderId="42" xfId="0" applyFont="1" applyBorder="1" applyAlignment="1">
      <alignment horizontal="left" vertical="center" wrapText="1"/>
    </xf>
    <xf numFmtId="0" fontId="4" fillId="0" borderId="1" xfId="0" applyFont="1" applyBorder="1" applyAlignment="1">
      <alignment horizontal="left" vertical="center" wrapText="1"/>
    </xf>
    <xf numFmtId="0" fontId="4" fillId="0" borderId="43" xfId="0" applyFont="1" applyBorder="1" applyAlignment="1">
      <alignment horizontal="left" vertical="center" wrapText="1"/>
    </xf>
    <xf numFmtId="0" fontId="4" fillId="0" borderId="45" xfId="0" applyFont="1" applyBorder="1" applyAlignment="1">
      <alignment horizontal="left" vertical="center" wrapText="1"/>
    </xf>
    <xf numFmtId="0" fontId="4" fillId="0" borderId="3" xfId="0" applyFont="1" applyBorder="1" applyAlignment="1">
      <alignment horizontal="left" vertical="center" wrapText="1"/>
    </xf>
    <xf numFmtId="0" fontId="4" fillId="0" borderId="38" xfId="0" applyFont="1" applyBorder="1" applyAlignment="1">
      <alignment horizontal="left" vertical="center" wrapText="1"/>
    </xf>
    <xf numFmtId="0" fontId="13" fillId="0" borderId="2" xfId="0" applyFont="1" applyBorder="1" applyAlignment="1">
      <alignment horizontal="left" vertical="center" wrapText="1"/>
    </xf>
    <xf numFmtId="0" fontId="21" fillId="8" borderId="6" xfId="0" applyFont="1" applyFill="1" applyBorder="1" applyAlignment="1" applyProtection="1">
      <alignment horizontal="center" vertical="center" wrapText="1"/>
      <protection locked="0"/>
    </xf>
    <xf numFmtId="0" fontId="21" fillId="8" borderId="5" xfId="0" applyFont="1" applyFill="1" applyBorder="1" applyAlignment="1" applyProtection="1">
      <alignment horizontal="center" vertical="center" wrapText="1"/>
      <protection locked="0"/>
    </xf>
    <xf numFmtId="14" fontId="5" fillId="4" borderId="2" xfId="0" applyNumberFormat="1" applyFont="1" applyFill="1" applyBorder="1" applyAlignment="1" applyProtection="1">
      <alignment horizontal="center" vertical="center"/>
      <protection locked="0" hidden="1"/>
    </xf>
    <xf numFmtId="165" fontId="2" fillId="4" borderId="2" xfId="3" applyNumberFormat="1" applyFont="1" applyFill="1" applyBorder="1" applyAlignment="1" applyProtection="1">
      <alignment horizontal="center" vertical="center" wrapText="1"/>
      <protection locked="0"/>
    </xf>
    <xf numFmtId="14" fontId="6" fillId="4" borderId="2" xfId="4" applyNumberFormat="1" applyFill="1" applyBorder="1" applyAlignment="1" applyProtection="1">
      <alignment horizontal="center" vertical="center"/>
      <protection locked="0" hidden="1"/>
    </xf>
    <xf numFmtId="0" fontId="2" fillId="0" borderId="36" xfId="0" applyFont="1" applyBorder="1" applyAlignment="1">
      <alignment horizontal="center" vertical="center" wrapText="1"/>
    </xf>
    <xf numFmtId="0" fontId="2" fillId="0" borderId="37" xfId="0" applyFont="1" applyBorder="1" applyAlignment="1">
      <alignment horizontal="center" vertical="center" wrapText="1"/>
    </xf>
    <xf numFmtId="0" fontId="2" fillId="0" borderId="38" xfId="0" applyFont="1" applyBorder="1" applyAlignment="1">
      <alignment horizontal="center" vertical="center" wrapText="1"/>
    </xf>
    <xf numFmtId="0" fontId="2" fillId="0" borderId="39" xfId="0" applyFont="1" applyBorder="1" applyAlignment="1">
      <alignment horizontal="center" vertical="center" wrapText="1"/>
    </xf>
    <xf numFmtId="0" fontId="2" fillId="0" borderId="40" xfId="0" applyFont="1" applyBorder="1" applyAlignment="1">
      <alignment horizontal="center" vertical="center" wrapText="1"/>
    </xf>
    <xf numFmtId="0" fontId="2" fillId="0" borderId="41"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2" xfId="0" applyFont="1" applyBorder="1" applyAlignment="1">
      <alignment horizontal="center" vertical="center" wrapText="1"/>
    </xf>
    <xf numFmtId="0" fontId="3" fillId="0" borderId="13" xfId="0" applyFont="1" applyBorder="1" applyAlignment="1">
      <alignment horizontal="center" vertical="center" wrapText="1"/>
    </xf>
    <xf numFmtId="0" fontId="4" fillId="0" borderId="13" xfId="0" applyFont="1" applyBorder="1" applyAlignment="1">
      <alignment horizontal="left" vertical="center" wrapText="1"/>
    </xf>
    <xf numFmtId="0" fontId="3" fillId="0" borderId="21" xfId="0" applyFont="1" applyBorder="1" applyAlignment="1">
      <alignment horizontal="center" vertical="center" wrapText="1"/>
    </xf>
    <xf numFmtId="0" fontId="3" fillId="0" borderId="4" xfId="0" applyFont="1" applyBorder="1" applyAlignment="1">
      <alignment horizontal="center" vertical="center" wrapText="1"/>
    </xf>
    <xf numFmtId="0" fontId="3" fillId="0" borderId="23" xfId="0" applyFont="1" applyBorder="1" applyAlignment="1">
      <alignment horizontal="center" vertical="center" wrapText="1"/>
    </xf>
    <xf numFmtId="0" fontId="16" fillId="5" borderId="2" xfId="0" applyFont="1" applyFill="1" applyBorder="1" applyAlignment="1">
      <alignment horizontal="center" vertical="center"/>
    </xf>
    <xf numFmtId="0" fontId="21" fillId="0" borderId="16" xfId="0" applyFont="1" applyBorder="1" applyAlignment="1">
      <alignment horizontal="left" vertical="justify" wrapText="1"/>
    </xf>
    <xf numFmtId="0" fontId="13" fillId="0" borderId="2" xfId="0" applyFont="1" applyBorder="1" applyAlignment="1">
      <alignment horizontal="left" vertical="justify" wrapText="1"/>
    </xf>
    <xf numFmtId="0" fontId="13" fillId="0" borderId="13" xfId="0" applyFont="1" applyBorder="1" applyAlignment="1">
      <alignment horizontal="left" vertical="justify" wrapText="1"/>
    </xf>
    <xf numFmtId="0" fontId="21" fillId="2" borderId="16" xfId="0" applyFont="1" applyFill="1" applyBorder="1" applyAlignment="1" applyProtection="1">
      <alignment horizontal="center" vertical="center" wrapText="1"/>
      <protection hidden="1"/>
    </xf>
    <xf numFmtId="0" fontId="21" fillId="2" borderId="2" xfId="0" applyFont="1" applyFill="1" applyBorder="1" applyAlignment="1" applyProtection="1">
      <alignment horizontal="center" vertical="center" wrapText="1"/>
      <protection hidden="1"/>
    </xf>
    <xf numFmtId="0" fontId="10" fillId="5" borderId="33" xfId="0" applyFont="1" applyFill="1" applyBorder="1" applyAlignment="1">
      <alignment horizontal="center" vertical="justify" wrapText="1"/>
    </xf>
    <xf numFmtId="0" fontId="10" fillId="5" borderId="34" xfId="0" applyFont="1" applyFill="1" applyBorder="1" applyAlignment="1">
      <alignment horizontal="center" vertical="justify" wrapText="1"/>
    </xf>
    <xf numFmtId="0" fontId="10" fillId="5" borderId="35" xfId="0" applyFont="1" applyFill="1" applyBorder="1" applyAlignment="1">
      <alignment horizontal="center" vertical="justify" wrapText="1"/>
    </xf>
    <xf numFmtId="0" fontId="2" fillId="6" borderId="14" xfId="0" applyFont="1" applyFill="1" applyBorder="1" applyAlignment="1">
      <alignment horizontal="center" vertical="center" wrapText="1"/>
    </xf>
    <xf numFmtId="0" fontId="2" fillId="6" borderId="38" xfId="0" applyFont="1" applyFill="1" applyBorder="1" applyAlignment="1">
      <alignment horizontal="center" vertical="center" wrapText="1"/>
    </xf>
    <xf numFmtId="0" fontId="24" fillId="0" borderId="2" xfId="0" applyFont="1" applyBorder="1" applyAlignment="1">
      <alignment horizontal="left" vertical="center" wrapText="1"/>
    </xf>
    <xf numFmtId="0" fontId="12" fillId="0" borderId="6" xfId="0" applyFont="1" applyBorder="1" applyAlignment="1">
      <alignment horizontal="left" vertical="center" wrapText="1"/>
    </xf>
    <xf numFmtId="0" fontId="12" fillId="0" borderId="4" xfId="0" applyFont="1" applyBorder="1" applyAlignment="1">
      <alignment horizontal="left" vertical="center" wrapText="1"/>
    </xf>
    <xf numFmtId="0" fontId="12" fillId="0" borderId="5" xfId="0" applyFont="1" applyBorder="1" applyAlignment="1">
      <alignment horizontal="left" vertical="center" wrapText="1"/>
    </xf>
    <xf numFmtId="0" fontId="17" fillId="0" borderId="18" xfId="0" applyFont="1" applyBorder="1" applyAlignment="1">
      <alignment horizontal="justify" vertical="center" wrapText="1"/>
    </xf>
    <xf numFmtId="0" fontId="17" fillId="0" borderId="1" xfId="0" applyFont="1" applyBorder="1" applyAlignment="1">
      <alignment horizontal="justify" vertical="center" wrapText="1"/>
    </xf>
    <xf numFmtId="0" fontId="17" fillId="0" borderId="15" xfId="0" applyFont="1" applyBorder="1" applyAlignment="1">
      <alignment horizontal="justify" vertical="center" wrapText="1"/>
    </xf>
    <xf numFmtId="0" fontId="17" fillId="0" borderId="12" xfId="0" applyFont="1" applyBorder="1" applyAlignment="1">
      <alignment horizontal="justify" vertical="center" wrapText="1"/>
    </xf>
    <xf numFmtId="0" fontId="17" fillId="0" borderId="0" xfId="0" applyFont="1" applyAlignment="1">
      <alignment horizontal="justify" vertical="center" wrapText="1"/>
    </xf>
    <xf numFmtId="0" fontId="17" fillId="0" borderId="19" xfId="0" applyFont="1" applyBorder="1" applyAlignment="1">
      <alignment horizontal="justify" vertical="center" wrapText="1"/>
    </xf>
    <xf numFmtId="0" fontId="18" fillId="0" borderId="33" xfId="0" applyFont="1" applyBorder="1" applyAlignment="1">
      <alignment horizontal="center" vertical="center" wrapText="1"/>
    </xf>
    <xf numFmtId="0" fontId="18" fillId="0" borderId="34" xfId="0" applyFont="1" applyBorder="1" applyAlignment="1">
      <alignment horizontal="center" vertical="center" wrapText="1"/>
    </xf>
    <xf numFmtId="0" fontId="18" fillId="0" borderId="35" xfId="0" applyFont="1" applyBorder="1" applyAlignment="1">
      <alignment horizontal="center" vertical="center" wrapText="1"/>
    </xf>
    <xf numFmtId="0" fontId="24" fillId="0" borderId="6" xfId="0" applyFont="1" applyBorder="1" applyAlignment="1">
      <alignment horizontal="left" vertical="center" wrapText="1"/>
    </xf>
    <xf numFmtId="0" fontId="24" fillId="0" borderId="4" xfId="0" applyFont="1" applyBorder="1" applyAlignment="1">
      <alignment horizontal="left" vertical="center" wrapText="1"/>
    </xf>
    <xf numFmtId="0" fontId="24" fillId="0" borderId="5" xfId="0" applyFont="1" applyBorder="1" applyAlignment="1">
      <alignment horizontal="left" vertical="center" wrapText="1"/>
    </xf>
    <xf numFmtId="0" fontId="17" fillId="0" borderId="14" xfId="0" applyFont="1" applyBorder="1" applyAlignment="1">
      <alignment horizontal="justify" vertical="center" wrapText="1"/>
    </xf>
    <xf numFmtId="0" fontId="17" fillId="0" borderId="3" xfId="0" applyFont="1" applyBorder="1" applyAlignment="1">
      <alignment horizontal="justify" vertical="center" wrapText="1"/>
    </xf>
    <xf numFmtId="0" fontId="17" fillId="0" borderId="17" xfId="0" applyFont="1" applyBorder="1" applyAlignment="1">
      <alignment horizontal="justify" vertical="center" wrapText="1"/>
    </xf>
    <xf numFmtId="0" fontId="12" fillId="7" borderId="2" xfId="0" applyFont="1" applyFill="1" applyBorder="1" applyAlignment="1">
      <alignment horizontal="left" vertical="center" wrapText="1"/>
    </xf>
    <xf numFmtId="0" fontId="2" fillId="0" borderId="6" xfId="0" applyFont="1" applyBorder="1" applyAlignment="1">
      <alignment horizontal="center" vertical="center" wrapText="1"/>
    </xf>
    <xf numFmtId="0" fontId="16" fillId="5" borderId="6" xfId="0" applyFont="1" applyFill="1" applyBorder="1" applyAlignment="1">
      <alignment horizontal="center" vertical="center"/>
    </xf>
    <xf numFmtId="0" fontId="16" fillId="5" borderId="4" xfId="0" applyFont="1" applyFill="1" applyBorder="1" applyAlignment="1">
      <alignment horizontal="center" vertical="center"/>
    </xf>
    <xf numFmtId="0" fontId="16" fillId="5" borderId="23" xfId="0" applyFont="1" applyFill="1" applyBorder="1" applyAlignment="1">
      <alignment horizontal="center" vertical="center"/>
    </xf>
    <xf numFmtId="0" fontId="2" fillId="4" borderId="2" xfId="3" applyNumberFormat="1" applyFont="1" applyFill="1" applyBorder="1" applyAlignment="1" applyProtection="1">
      <alignment horizontal="center" vertical="center" wrapText="1"/>
      <protection locked="0"/>
    </xf>
    <xf numFmtId="0" fontId="13" fillId="0" borderId="16" xfId="0" applyFont="1" applyBorder="1" applyAlignment="1">
      <alignment horizontal="left" vertical="justify" wrapText="1"/>
    </xf>
    <xf numFmtId="0" fontId="2" fillId="0" borderId="27" xfId="0" applyFont="1" applyBorder="1" applyAlignment="1">
      <alignment horizontal="center" vertical="center" wrapText="1"/>
    </xf>
    <xf numFmtId="0" fontId="2" fillId="0" borderId="28" xfId="0" applyFont="1" applyBorder="1" applyAlignment="1">
      <alignment horizontal="center" vertical="center" wrapText="1"/>
    </xf>
    <xf numFmtId="0" fontId="3" fillId="0" borderId="5" xfId="0" applyFont="1" applyBorder="1" applyAlignment="1">
      <alignment horizontal="center" vertical="center" wrapText="1"/>
    </xf>
  </cellXfs>
  <cellStyles count="16">
    <cellStyle name="Hipervínculo" xfId="4" builtinId="8"/>
    <cellStyle name="Millares 2" xfId="7" xr:uid="{00000000-0005-0000-0000-000001000000}"/>
    <cellStyle name="Moneda 2" xfId="3" xr:uid="{00000000-0005-0000-0000-000002000000}"/>
    <cellStyle name="Moneda 2 2" xfId="6" xr:uid="{00000000-0005-0000-0000-000003000000}"/>
    <cellStyle name="Moneda 2 2 2" xfId="13" xr:uid="{00000000-0005-0000-0000-000004000000}"/>
    <cellStyle name="Moneda 2 3" xfId="12" xr:uid="{00000000-0005-0000-0000-000005000000}"/>
    <cellStyle name="Moneda 3" xfId="5" xr:uid="{00000000-0005-0000-0000-000006000000}"/>
    <cellStyle name="Normal" xfId="0" builtinId="0"/>
    <cellStyle name="Normal 2" xfId="14" xr:uid="{00000000-0005-0000-0000-000008000000}"/>
    <cellStyle name="Normal 2 2" xfId="8" xr:uid="{00000000-0005-0000-0000-000009000000}"/>
    <cellStyle name="Normal 2 2 2" xfId="11" xr:uid="{00000000-0005-0000-0000-00000A000000}"/>
    <cellStyle name="Normal 2 3" xfId="15" xr:uid="{00000000-0005-0000-0000-00000B000000}"/>
    <cellStyle name="Normal 28" xfId="9" xr:uid="{00000000-0005-0000-0000-00000C000000}"/>
    <cellStyle name="Normal 3" xfId="10" xr:uid="{00000000-0005-0000-0000-00000D000000}"/>
    <cellStyle name="Normal 5" xfId="2" xr:uid="{00000000-0005-0000-0000-00000E000000}"/>
    <cellStyle name="Porcentaje" xfId="1" builtinId="5"/>
  </cellStyles>
  <dxfs count="3">
    <dxf>
      <font>
        <color rgb="FF9C0006"/>
      </font>
      <fill>
        <patternFill>
          <bgColor rgb="FFFFC7CE"/>
        </patternFill>
      </fill>
    </dxf>
    <dxf>
      <fill>
        <patternFill>
          <bgColor theme="0"/>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externalLink" Target="externalLinks/externalLink7.xml"/><Relationship Id="rId18" Type="http://schemas.openxmlformats.org/officeDocument/2006/relationships/externalLink" Target="externalLinks/externalLink12.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15.xml"/><Relationship Id="rId7" Type="http://schemas.openxmlformats.org/officeDocument/2006/relationships/externalLink" Target="externalLinks/externalLink1.xml"/><Relationship Id="rId12" Type="http://schemas.openxmlformats.org/officeDocument/2006/relationships/externalLink" Target="externalLinks/externalLink6.xml"/><Relationship Id="rId17" Type="http://schemas.openxmlformats.org/officeDocument/2006/relationships/externalLink" Target="externalLinks/externalLink11.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10.xml"/><Relationship Id="rId20" Type="http://schemas.openxmlformats.org/officeDocument/2006/relationships/externalLink" Target="externalLinks/externalLink14.xml"/><Relationship Id="rId29"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5.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externalLink" Target="externalLinks/externalLink9.xml"/><Relationship Id="rId23" Type="http://schemas.openxmlformats.org/officeDocument/2006/relationships/theme" Target="theme/theme1.xml"/><Relationship Id="rId28" Type="http://schemas.openxmlformats.org/officeDocument/2006/relationships/customXml" Target="../customXml/item2.xml"/><Relationship Id="rId10" Type="http://schemas.openxmlformats.org/officeDocument/2006/relationships/externalLink" Target="externalLinks/externalLink4.xml"/><Relationship Id="rId19" Type="http://schemas.openxmlformats.org/officeDocument/2006/relationships/externalLink" Target="externalLinks/externalLink13.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externalLink" Target="externalLinks/externalLink8.xml"/><Relationship Id="rId22" Type="http://schemas.openxmlformats.org/officeDocument/2006/relationships/externalLink" Target="externalLinks/externalLink16.xml"/><Relationship Id="rId27"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127747</xdr:colOff>
      <xdr:row>0</xdr:row>
      <xdr:rowOff>98051</xdr:rowOff>
    </xdr:from>
    <xdr:to>
      <xdr:col>1</xdr:col>
      <xdr:colOff>771121</xdr:colOff>
      <xdr:row>4</xdr:row>
      <xdr:rowOff>21851</xdr:rowOff>
    </xdr:to>
    <xdr:pic>
      <xdr:nvPicPr>
        <xdr:cNvPr id="2" name="45 Imagen" descr="LOGO-ICBF">
          <a:extLst>
            <a:ext uri="{FF2B5EF4-FFF2-40B4-BE49-F238E27FC236}">
              <a16:creationId xmlns:a16="http://schemas.microsoft.com/office/drawing/2014/main" id="{EB7575E6-A9B9-4E9B-9BFC-79CEDCBEB952}"/>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08722" y="98051"/>
          <a:ext cx="646549" cy="685800"/>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204073</xdr:colOff>
      <xdr:row>1</xdr:row>
      <xdr:rowOff>99392</xdr:rowOff>
    </xdr:from>
    <xdr:to>
      <xdr:col>4</xdr:col>
      <xdr:colOff>207065</xdr:colOff>
      <xdr:row>3</xdr:row>
      <xdr:rowOff>107672</xdr:rowOff>
    </xdr:to>
    <xdr:pic>
      <xdr:nvPicPr>
        <xdr:cNvPr id="2" name="Imagen 1" descr="LOGO-ICBF">
          <a:extLst>
            <a:ext uri="{FF2B5EF4-FFF2-40B4-BE49-F238E27FC236}">
              <a16:creationId xmlns:a16="http://schemas.microsoft.com/office/drawing/2014/main" id="{CA40852A-AE1D-4AE9-9BE5-FE6F4DF0D24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75523" y="175592"/>
          <a:ext cx="669742" cy="4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254748</xdr:colOff>
      <xdr:row>0</xdr:row>
      <xdr:rowOff>174251</xdr:rowOff>
    </xdr:from>
    <xdr:to>
      <xdr:col>0</xdr:col>
      <xdr:colOff>831396</xdr:colOff>
      <xdr:row>4</xdr:row>
      <xdr:rowOff>25400</xdr:rowOff>
    </xdr:to>
    <xdr:pic>
      <xdr:nvPicPr>
        <xdr:cNvPr id="2" name="45 Imagen" descr="LOGO-ICBF">
          <a:extLst>
            <a:ext uri="{FF2B5EF4-FFF2-40B4-BE49-F238E27FC236}">
              <a16:creationId xmlns:a16="http://schemas.microsoft.com/office/drawing/2014/main" id="{425D50BB-A63C-4540-8BD5-BE015D121942}"/>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54748" y="174251"/>
          <a:ext cx="576648" cy="613149"/>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127747</xdr:colOff>
      <xdr:row>0</xdr:row>
      <xdr:rowOff>98051</xdr:rowOff>
    </xdr:from>
    <xdr:to>
      <xdr:col>1</xdr:col>
      <xdr:colOff>771121</xdr:colOff>
      <xdr:row>4</xdr:row>
      <xdr:rowOff>21851</xdr:rowOff>
    </xdr:to>
    <xdr:pic>
      <xdr:nvPicPr>
        <xdr:cNvPr id="2" name="45 Imagen" descr="LOGO-ICBF">
          <a:extLst>
            <a:ext uri="{FF2B5EF4-FFF2-40B4-BE49-F238E27FC236}">
              <a16:creationId xmlns:a16="http://schemas.microsoft.com/office/drawing/2014/main" id="{C0D14A15-6C4C-44D8-B3FD-ABC0EC661CD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08722" y="98051"/>
          <a:ext cx="643374" cy="685800"/>
        </a:xfrm>
        <a:prstGeom prst="rect">
          <a:avLst/>
        </a:prstGeom>
        <a:noFill/>
        <a:ln w="9525">
          <a:noFill/>
          <a:miter lim="800000"/>
          <a:headEnd/>
          <a:tailEnd/>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127747</xdr:colOff>
      <xdr:row>0</xdr:row>
      <xdr:rowOff>98051</xdr:rowOff>
    </xdr:from>
    <xdr:to>
      <xdr:col>1</xdr:col>
      <xdr:colOff>771121</xdr:colOff>
      <xdr:row>4</xdr:row>
      <xdr:rowOff>21851</xdr:rowOff>
    </xdr:to>
    <xdr:pic>
      <xdr:nvPicPr>
        <xdr:cNvPr id="2" name="45 Imagen" descr="LOGO-ICBF">
          <a:extLst>
            <a:ext uri="{FF2B5EF4-FFF2-40B4-BE49-F238E27FC236}">
              <a16:creationId xmlns:a16="http://schemas.microsoft.com/office/drawing/2014/main" id="{7F556A08-1A34-4F88-A59F-9F2281A76317}"/>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08722" y="98051"/>
          <a:ext cx="643374" cy="685800"/>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MEX97.XLS"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2015_09_ICBF_GT_v.3-20_meses.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INPEC\imprimir\Ajustado_Modelo_de_costos_INPEC_10_01_2013.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72.16.9.31\ArchivosICBF\Users\Engree.Duica\AppData\Local\Microsoft\Windows\Temporary%20Internet%20Files\Content.Outlook\E4EMGSL4\EQUIPOS%20DE%20METROLOGIA\EQUIPOS%20METROLOGIA%20-%20SDI%20020713.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DIRECCION%20TECNICA%20ICBF\Archivos%20FONADE\COSTEO%20DIAGNOSTICOS.xlsm"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icbfgob.sharepoint.com/sites/FS_DAB/Documentos%20compartidos/03_ESC/01_FORMATOS/03_INTERNOS/03_SDC/05_SDC_EJEMPLO.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carpetaspublicas/C4/C3/Normatividad%20Relativa%20al%20SGC/Document%20Library/F02.PR02.PN05%20(SEGUIMIENTO_%20AC).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172.16.9.30\Disco%20local%20(F)\Datos\2012\ANTEPROYECTO\INGRESOS\BASE%20PND%202011-2014%20-%20PR%20SOCIAL%20feb%2010.xlsx" TargetMode="External"/></Relationships>
</file>

<file path=xl/externalLinks/_rels/externalLink9.xml.rels><?xml version="1.0" encoding="UTF-8" standalone="yes"?>
<Relationships xmlns="http://schemas.openxmlformats.org/package/2006/relationships"><Relationship Id="rId1" Type="http://schemas.microsoft.com/office/2006/relationships/xlExternalLinkPath/xlPathMissing" Target="Servicios%20de%20Outsourcing%20ICBF%20v2.0%2007092015%20_%2020%20meses.xlsm" TargetMode="External"/></Relationships>
</file>

<file path=xl/externalLinks/_rels/externalLink10.xml.rels><?xml version="1.0" encoding="UTF-8" standalone="yes"?>
<Relationships xmlns="http://schemas.openxmlformats.org/package/2006/relationships"><Relationship Id="rId1" Type="http://schemas.microsoft.com/office/2006/relationships/xlExternalLinkPath/xlPathMissing" Target="DATO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172.16.9.31\archivosicbf\Direcci&#243;n%20de%20Abastecimiento\Equipo%20de%20Estudios%20de%20Sector%20y%20Costos\6.%20ESTUDIOS%20DEFINITIVOS\2014\DIR%20DE%20GESTION%20HUMANA\EXAMENES%20MEDICOS%20OCUPACIONALES\EXAMENES%20MEDICOS-%20140213%20-CC2S.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ICBF\DOCUMENTOS\1.%20DIRECCI&#211;N%20DE%20ABASTECIMIENTO\PROCESOS%202015\INTERVENTORIA%20CONT.%20OBRA%20No.1718\INTERVENTORIA%20CONT.%20OBRA%20No.1718%20-%20150616%20-%20EC.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ICBF\DOCUMENTOS\1.%20DIRECCI&#211;N%20DE%20ABASTECIMIENTO\PROCESOS%202017\EVALUACI&#211;N%20SRPA\04-EDC-EV-SRPA-160706.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D:\Documents%20and%20Settings\diego.quintanilla\Escritorio\ICBF\Direcci&#243;n%20de%20Logistica%20y%20Abastecimiento\Encuesta%20Nacional%20de%20Juventud\E.C.%20Encuesta%20Nacional%20de%20Juventud.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172.16.9.31\ArchivosICBF\Users\Engree.Duica\AppData\Local\Microsoft\Windows\Temporary%20Internet%20Files\Content.Outlook\E4EMGSL4\DEVUELTOS\EQUIPOS%20DE%20METROLOGIA\SDI\EQUIPOS%20METROLOGIA%20-%20SDI%20020713.xlsx"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D:\CONSOLIDADO_GENERAL_SEDES_PAE_1502201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umptions"/>
      <sheetName val="MEX95IB"/>
      <sheetName val="Public"/>
      <sheetName val="MEX97"/>
      <sheetName val="Calculo"/>
      <sheetName val="Hoja1"/>
      <sheetName val="Global Catalog"/>
      <sheetName val="Programación"/>
      <sheetName val="MobileDataOutput"/>
      <sheetName val="MobileDemandOutput"/>
      <sheetName val="Media Output"/>
      <sheetName val="Ukraine Data"/>
      <sheetName val="Global Category"/>
      <sheetName val="Investing Motive &amp; Business Uni"/>
      <sheetName val="Technical Classification"/>
      <sheetName val="TABLAS"/>
      <sheetName val="Exp"/>
      <sheetName val="Cover"/>
      <sheetName val="Puerto"/>
      <sheetName val="Input"/>
      <sheetName val="Costanera"/>
      <sheetName val="Eletrobras"/>
      <sheetName val="Tractebel"/>
      <sheetName val="Cesp"/>
      <sheetName val="Tiete"/>
      <sheetName val="MPX"/>
      <sheetName val="Endesa"/>
      <sheetName val="Colbun"/>
      <sheetName val="Gener"/>
      <sheetName val="E.CL"/>
      <sheetName val="Isagen"/>
      <sheetName val="Edegel"/>
      <sheetName val="Costos"/>
      <sheetName val="Balancete Gerencial"/>
      <sheetName val="RawData"/>
      <sheetName val="Datos"/>
      <sheetName val="Global_Catalog"/>
      <sheetName val="Media_Output"/>
      <sheetName val="Ukraine_Data"/>
      <sheetName val="Global_Category"/>
      <sheetName val="Investing_Motive_&amp;_Business_Uni"/>
      <sheetName val="Technical_Classification"/>
      <sheetName val="dates "/>
      <sheetName val="%"/>
      <sheetName val="Summary"/>
      <sheetName val="08 mkt$ "/>
      <sheetName val="1994-skatt"/>
      <sheetName val="synthgraph DCF"/>
      <sheetName val="KENLBOPK"/>
      <sheetName val="AW"/>
      <sheetName val="RSG"/>
      <sheetName val="Transaction"/>
      <sheetName val="ReplaceExistingSites"/>
      <sheetName val="Media_Output3"/>
      <sheetName val="synthgraph_DCF2"/>
      <sheetName val="Media_Output1"/>
      <sheetName val="synthgraph_DCF"/>
      <sheetName val="FINANCE"/>
      <sheetName val="Media_Output2"/>
      <sheetName val="synthgraph_DCF1"/>
      <sheetName val="Media_Output4"/>
      <sheetName val="synthgraph_DCF3"/>
      <sheetName val="ELSA - Data Sheet"/>
      <sheetName val="HongKongResidential"/>
      <sheetName val="HongKongBusiness"/>
      <sheetName val="HongKongTotal"/>
      <sheetName val="Indonesia Residential"/>
      <sheetName val="Indonesia Business"/>
      <sheetName val="Indonesia Total"/>
      <sheetName val="Japan Residential"/>
      <sheetName val="Japan Business"/>
      <sheetName val="Japan Total"/>
      <sheetName val="DoT"/>
      <sheetName val="Index"/>
      <sheetName val="Tables"/>
      <sheetName val="Breakdown"/>
      <sheetName val="Listas"/>
      <sheetName val="Hoja4"/>
      <sheetName val="Summary Sheet (AT-2017-019)"/>
      <sheetName val="Hoja2"/>
      <sheetName val="Controles"/>
      <sheetName val="TC"/>
      <sheetName val="Sheet1"/>
      <sheetName val="SAFIB"/>
      <sheetName val="Telcel"/>
      <sheetName val="Supplier"/>
      <sheetName val="SOC.INSTRUMENTALES"/>
      <sheetName val="Apoio"/>
      <sheetName val="BB"/>
      <sheetName val="Variables"/>
      <sheetName val="BD"/>
      <sheetName val="MEX95IB_x0000_抺_x0013_ニӤ_x0000__x0000__x0000_珿抺_x0013_Ӥ_x0000_鸕粀抺_x0013__x001c_翻璆_x0013_珿"/>
      <sheetName val="MEX95IB_x0000_抺_x0013_ニӤ_x0000__x0000__x0000_珿抺_x0013_Ӥ_x0000_鸪粀抺_x0013__x001c_翻璆_x0013_珿"/>
      <sheetName val="Reconciliation"/>
      <sheetName val="Calcs and Matrix"/>
      <sheetName val="CEDBUDGET"/>
      <sheetName val="Paràmetro Paìs"/>
      <sheetName val="Sheet4"/>
      <sheetName val="MEX95IB"/>
      <sheetName val="Pre pago"/>
      <sheetName val="STOCK"/>
      <sheetName val="Technology Inputs"/>
      <sheetName val="Drop-down"/>
      <sheetName val="Performance Report"/>
      <sheetName val="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refreshError="1"/>
      <sheetData sheetId="58" refreshError="1"/>
      <sheetData sheetId="59" refreshError="1"/>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sheetData sheetId="99" refreshError="1"/>
      <sheetData sheetId="100" refreshError="1"/>
      <sheetData sheetId="101" refreshError="1"/>
      <sheetData sheetId="102" refreshError="1"/>
      <sheetData sheetId="103" refreshError="1"/>
      <sheetData sheetId="10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de Cambios"/>
      <sheetName val="VALIDACION"/>
      <sheetName val="HOJA DE CONTROL"/>
      <sheetName val="ANALISIS OFFSHORE"/>
      <sheetName val="-OTROS PRECIO-"/>
      <sheetName val="PRICING"/>
      <sheetName val="COT ESCENARIO 1"/>
      <sheetName val="DATOS ENTRADA"/>
      <sheetName val="PARÁMETROS"/>
      <sheetName val="RESUMEN"/>
      <sheetName val="DASHBOARD"/>
      <sheetName val="Cash Flow (COP)"/>
      <sheetName val="DETALLE INGRESOS"/>
      <sheetName val="DETALLE COSTES"/>
      <sheetName val="COSTES SSPP"/>
      <sheetName val="COSTES NO SSPP"/>
      <sheetName val="HW&amp;SW"/>
      <sheetName val="Costes SIEM - Firewalls"/>
      <sheetName val="TRANSICIÓN"/>
      <sheetName val="SERVICIOS - AT"/>
      <sheetName val="SERVICIOS - GU MICRO"/>
      <sheetName val="SERVICIOS - GU CAU"/>
      <sheetName val="SERVICIOS - GT"/>
      <sheetName val="SERVICIOS - FLEX-iT"/>
      <sheetName val="PIRÁMIDES"/>
      <sheetName val="LINEA BASE"/>
      <sheetName val="CONFIGURACIÓN"/>
      <sheetName val="TASAS"/>
      <sheetName val="DATOS MAESTROS"/>
      <sheetName val="NOTAS"/>
      <sheetName val="CALENDARIO"/>
      <sheetName val="mex95ib"/>
      <sheetName val="hoja índice"/>
    </sheetNames>
    <sheetDataSet>
      <sheetData sheetId="0">
        <row r="8">
          <cell r="C8">
            <v>18</v>
          </cell>
        </row>
      </sheetData>
      <sheetData sheetId="1">
        <row r="1">
          <cell r="E1">
            <v>3300</v>
          </cell>
        </row>
      </sheetData>
      <sheetData sheetId="2">
        <row r="1">
          <cell r="E1">
            <v>3300</v>
          </cell>
        </row>
      </sheetData>
      <sheetData sheetId="3">
        <row r="24">
          <cell r="B24" t="str">
            <v>INVERSIONES</v>
          </cell>
        </row>
      </sheetData>
      <sheetData sheetId="4">
        <row r="314">
          <cell r="C314" t="str">
            <v>Centro de cómputo</v>
          </cell>
        </row>
      </sheetData>
      <sheetData sheetId="5">
        <row r="13">
          <cell r="B13" t="str">
            <v>ESPAÑA</v>
          </cell>
        </row>
      </sheetData>
      <sheetData sheetId="6">
        <row r="7">
          <cell r="D7" t="str">
            <v>DD - Director III (16 - DIII) - 197,99</v>
          </cell>
        </row>
      </sheetData>
      <sheetData sheetId="7" refreshError="1">
        <row r="1">
          <cell r="E1">
            <v>3300</v>
          </cell>
        </row>
        <row r="2">
          <cell r="E2">
            <v>3450</v>
          </cell>
        </row>
      </sheetData>
      <sheetData sheetId="8" refreshError="1">
        <row r="20">
          <cell r="D20">
            <v>0.1</v>
          </cell>
        </row>
        <row r="70">
          <cell r="C70">
            <v>0.05</v>
          </cell>
        </row>
        <row r="71">
          <cell r="C71">
            <v>0.05</v>
          </cell>
        </row>
        <row r="72">
          <cell r="C72">
            <v>0.05</v>
          </cell>
        </row>
        <row r="73">
          <cell r="C73">
            <v>0.05</v>
          </cell>
        </row>
        <row r="74">
          <cell r="C74">
            <v>0.05</v>
          </cell>
        </row>
        <row r="75">
          <cell r="C75">
            <v>0.05</v>
          </cell>
        </row>
        <row r="76">
          <cell r="C76">
            <v>0.05</v>
          </cell>
        </row>
        <row r="77">
          <cell r="C77">
            <v>0.05</v>
          </cell>
        </row>
        <row r="78">
          <cell r="C78">
            <v>0.05</v>
          </cell>
        </row>
        <row r="79">
          <cell r="C79">
            <v>0.05</v>
          </cell>
        </row>
        <row r="80">
          <cell r="D80">
            <v>5.0000000000000017E-2</v>
          </cell>
        </row>
      </sheetData>
      <sheetData sheetId="9">
        <row r="20">
          <cell r="D20">
            <v>0.1</v>
          </cell>
        </row>
      </sheetData>
      <sheetData sheetId="10" refreshError="1">
        <row r="8">
          <cell r="C8">
            <v>18</v>
          </cell>
        </row>
        <row r="20">
          <cell r="D20">
            <v>0.1</v>
          </cell>
        </row>
      </sheetData>
      <sheetData sheetId="11" refreshError="1">
        <row r="1">
          <cell r="E1">
            <v>3300</v>
          </cell>
        </row>
        <row r="10">
          <cell r="D10">
            <v>30</v>
          </cell>
        </row>
        <row r="68">
          <cell r="O68">
            <v>0.35000000000000014</v>
          </cell>
        </row>
      </sheetData>
      <sheetData sheetId="12">
        <row r="1">
          <cell r="E1">
            <v>3300</v>
          </cell>
        </row>
      </sheetData>
      <sheetData sheetId="13">
        <row r="24">
          <cell r="B24" t="str">
            <v>INVERSIONES</v>
          </cell>
        </row>
      </sheetData>
      <sheetData sheetId="14">
        <row r="314">
          <cell r="C314" t="str">
            <v>Centro de cómputo</v>
          </cell>
        </row>
      </sheetData>
      <sheetData sheetId="15" refreshError="1">
        <row r="13">
          <cell r="B13" t="str">
            <v>ESPAÑA</v>
          </cell>
        </row>
        <row r="24">
          <cell r="B24" t="str">
            <v>INVERSIONES</v>
          </cell>
        </row>
        <row r="25">
          <cell r="B25" t="str">
            <v>MTO. HW &amp; SW</v>
          </cell>
        </row>
        <row r="26">
          <cell r="B26" t="str">
            <v>GESTIÓN</v>
          </cell>
        </row>
        <row r="27">
          <cell r="B27" t="str">
            <v>GENERALES</v>
          </cell>
        </row>
        <row r="28">
          <cell r="B28" t="str">
            <v>COMUNICACIONES</v>
          </cell>
        </row>
        <row r="29">
          <cell r="B29" t="str">
            <v>ALCANCE SERVICIO</v>
          </cell>
        </row>
        <row r="30">
          <cell r="B30" t="str">
            <v>PUESTO TRABAJO</v>
          </cell>
        </row>
        <row r="31">
          <cell r="B31" t="str">
            <v>COMERCIALES</v>
          </cell>
        </row>
        <row r="32">
          <cell r="B32" t="str">
            <v>FLEX-IT</v>
          </cell>
        </row>
        <row r="33">
          <cell r="B33" t="str">
            <v>SERVICIOS 3os</v>
          </cell>
        </row>
      </sheetData>
      <sheetData sheetId="16" refreshError="1">
        <row r="7">
          <cell r="D7" t="str">
            <v>DD - Director III (16 - DIII) - 197,99</v>
          </cell>
        </row>
        <row r="314">
          <cell r="C314" t="str">
            <v>Centro de cómputo</v>
          </cell>
        </row>
        <row r="315">
          <cell r="C315" t="str">
            <v>Servidores</v>
          </cell>
        </row>
        <row r="316">
          <cell r="C316" t="str">
            <v>Seguridad</v>
          </cell>
        </row>
        <row r="317">
          <cell r="C317" t="str">
            <v>SOC</v>
          </cell>
        </row>
        <row r="318">
          <cell r="C318" t="str">
            <v>Almacenamiento y Backup</v>
          </cell>
        </row>
        <row r="319">
          <cell r="C319" t="str">
            <v>Correo electrónico y Lync</v>
          </cell>
        </row>
        <row r="320">
          <cell r="C320" t="str">
            <v>Aplicaciones y BBDD</v>
          </cell>
        </row>
        <row r="321">
          <cell r="C321" t="str">
            <v>Gestión y monitoreo</v>
          </cell>
        </row>
        <row r="322">
          <cell r="C322" t="str">
            <v>Redes de área local LAN y WAN</v>
          </cell>
        </row>
        <row r="323">
          <cell r="C323" t="str">
            <v>Internet móvil</v>
          </cell>
        </row>
        <row r="324">
          <cell r="C324" t="str">
            <v>REPARTO</v>
          </cell>
        </row>
      </sheetData>
      <sheetData sheetId="17">
        <row r="70">
          <cell r="C70">
            <v>0.05</v>
          </cell>
        </row>
      </sheetData>
      <sheetData sheetId="18">
        <row r="8">
          <cell r="C8">
            <v>18</v>
          </cell>
        </row>
      </sheetData>
      <sheetData sheetId="19">
        <row r="7">
          <cell r="D7" t="str">
            <v>DD - Director III (16 - DIII) - 197,99</v>
          </cell>
        </row>
      </sheetData>
      <sheetData sheetId="20">
        <row r="13">
          <cell r="B13" t="str">
            <v>ESPAÑA</v>
          </cell>
        </row>
      </sheetData>
      <sheetData sheetId="21"/>
      <sheetData sheetId="22">
        <row r="8">
          <cell r="C8">
            <v>18</v>
          </cell>
        </row>
      </sheetData>
      <sheetData sheetId="23">
        <row r="7">
          <cell r="D7" t="str">
            <v>DD - Director III (16 - DIII) - 197,99</v>
          </cell>
        </row>
      </sheetData>
      <sheetData sheetId="24">
        <row r="13">
          <cell r="B13" t="str">
            <v>ESPAÑA</v>
          </cell>
        </row>
      </sheetData>
      <sheetData sheetId="25">
        <row r="6">
          <cell r="B6" t="str">
            <v>2013ENERO</v>
          </cell>
        </row>
      </sheetData>
      <sheetData sheetId="26" refreshError="1">
        <row r="8">
          <cell r="C8">
            <v>18</v>
          </cell>
        </row>
        <row r="9">
          <cell r="C9">
            <v>42370</v>
          </cell>
          <cell r="F9">
            <v>2016</v>
          </cell>
        </row>
        <row r="10">
          <cell r="C10">
            <v>42916</v>
          </cell>
        </row>
        <row r="12">
          <cell r="C12">
            <v>9</v>
          </cell>
        </row>
        <row r="17">
          <cell r="D17">
            <v>12</v>
          </cell>
          <cell r="E17">
            <v>0</v>
          </cell>
        </row>
        <row r="18">
          <cell r="E18">
            <v>6</v>
          </cell>
          <cell r="F18">
            <v>0</v>
          </cell>
        </row>
        <row r="19">
          <cell r="F19">
            <v>0</v>
          </cell>
          <cell r="G19">
            <v>0</v>
          </cell>
        </row>
        <row r="20">
          <cell r="G20">
            <v>0</v>
          </cell>
          <cell r="H20">
            <v>0</v>
          </cell>
        </row>
        <row r="21">
          <cell r="H21">
            <v>0</v>
          </cell>
          <cell r="I21">
            <v>0</v>
          </cell>
        </row>
        <row r="22">
          <cell r="I22">
            <v>0</v>
          </cell>
          <cell r="J22">
            <v>0</v>
          </cell>
        </row>
        <row r="23">
          <cell r="J23">
            <v>0</v>
          </cell>
          <cell r="K23">
            <v>0</v>
          </cell>
        </row>
        <row r="24">
          <cell r="K24">
            <v>0</v>
          </cell>
          <cell r="L24">
            <v>0</v>
          </cell>
        </row>
        <row r="25">
          <cell r="L25">
            <v>0</v>
          </cell>
          <cell r="M25">
            <v>0</v>
          </cell>
        </row>
        <row r="26">
          <cell r="M26">
            <v>0</v>
          </cell>
          <cell r="N26">
            <v>0</v>
          </cell>
        </row>
        <row r="29">
          <cell r="D29">
            <v>12</v>
          </cell>
          <cell r="E29">
            <v>6</v>
          </cell>
          <cell r="F29">
            <v>0</v>
          </cell>
          <cell r="G29">
            <v>0</v>
          </cell>
          <cell r="H29">
            <v>0</v>
          </cell>
          <cell r="I29">
            <v>0</v>
          </cell>
          <cell r="J29">
            <v>0</v>
          </cell>
          <cell r="K29">
            <v>0</v>
          </cell>
          <cell r="L29">
            <v>0</v>
          </cell>
          <cell r="M29">
            <v>0</v>
          </cell>
          <cell r="N29">
            <v>0</v>
          </cell>
        </row>
        <row r="47">
          <cell r="B47" t="str">
            <v>COLOMBIA</v>
          </cell>
          <cell r="C47">
            <v>2200</v>
          </cell>
        </row>
        <row r="48">
          <cell r="C48">
            <v>0</v>
          </cell>
        </row>
        <row r="49">
          <cell r="C49">
            <v>0</v>
          </cell>
        </row>
        <row r="50">
          <cell r="C50">
            <v>0</v>
          </cell>
        </row>
        <row r="51">
          <cell r="C51">
            <v>0</v>
          </cell>
        </row>
        <row r="52">
          <cell r="C52">
            <v>0</v>
          </cell>
        </row>
        <row r="53">
          <cell r="C53">
            <v>0</v>
          </cell>
        </row>
      </sheetData>
      <sheetData sheetId="27" refreshError="1">
        <row r="7">
          <cell r="D7" t="str">
            <v>DD - Director III (16 - DIII) - 197,99</v>
          </cell>
        </row>
        <row r="8">
          <cell r="D8" t="str">
            <v>DX - Director II - 7 (15 - DII) - 160,27</v>
          </cell>
        </row>
        <row r="9">
          <cell r="D9" t="str">
            <v>DP - Director II - 6 (15 - DII) - 116,65</v>
          </cell>
        </row>
        <row r="10">
          <cell r="D10" t="str">
            <v>D0 - Director II - 5 (15 - DII) - 106,78</v>
          </cell>
        </row>
        <row r="11">
          <cell r="D11" t="str">
            <v>DC - Director II - 4 (15 - DII) - 97,97</v>
          </cell>
        </row>
        <row r="12">
          <cell r="D12" t="str">
            <v>DB - Director I - 5 (14 - DI) - 94,28</v>
          </cell>
        </row>
        <row r="13">
          <cell r="D13" t="str">
            <v>GX - Gerente III - 8 (13 - GIII) - 94,26</v>
          </cell>
        </row>
        <row r="14">
          <cell r="D14" t="str">
            <v>D7 - Director II - 3 (15 - DII) - 89,11</v>
          </cell>
        </row>
        <row r="15">
          <cell r="D15" t="str">
            <v>GI - Gerente II - 6 (12 - GII) - 87,99</v>
          </cell>
        </row>
        <row r="16">
          <cell r="D16" t="str">
            <v>DJ - DIRECTOR I - 4.5 (14 - DI) - 87,17</v>
          </cell>
        </row>
        <row r="17">
          <cell r="D17" t="str">
            <v>D2 - Director II - 2.5 (15 - DII) - 82,16</v>
          </cell>
        </row>
        <row r="18">
          <cell r="D18" t="str">
            <v>GY - Gerente III - 7 (13 - GIII) - 80,67</v>
          </cell>
        </row>
        <row r="19">
          <cell r="D19" t="str">
            <v>DZ - Director I - 4 (14 - DI) - 80,06</v>
          </cell>
        </row>
        <row r="20">
          <cell r="D20" t="str">
            <v>DE - Director II - 2 (15 - DII) - 78,57</v>
          </cell>
        </row>
        <row r="21">
          <cell r="D21" t="str">
            <v>DK - DIRECTOR I - 3.5 (14 - DI) - 75,89</v>
          </cell>
        </row>
        <row r="22">
          <cell r="D22" t="str">
            <v>G0 - Gerente III - 6 (13 - GIII) - 73,34</v>
          </cell>
        </row>
        <row r="23">
          <cell r="D23" t="str">
            <v>DW - Director II - 1.5 (15 - DII) - 71,89</v>
          </cell>
        </row>
        <row r="24">
          <cell r="D24" t="str">
            <v>DA - Director I - 3 (14 - DI) - 71,71</v>
          </cell>
        </row>
        <row r="25">
          <cell r="D25" t="str">
            <v>TX - Técnico III - 21 (10 - TIII-3) - 69,76</v>
          </cell>
        </row>
        <row r="26">
          <cell r="D26" t="str">
            <v>GZ - Gerente III - 5 (13 - GIII) - 67,91</v>
          </cell>
        </row>
        <row r="27">
          <cell r="D27" t="str">
            <v>DY - Director I - 2.5 (14 - DI) - 66,76</v>
          </cell>
        </row>
        <row r="28">
          <cell r="D28" t="str">
            <v>G5 - Gerente I - 3 (11 - GI) - 64,7</v>
          </cell>
        </row>
        <row r="29">
          <cell r="D29" t="str">
            <v>DG - Director II - 1 (15 - DII) - 63,9</v>
          </cell>
        </row>
        <row r="30">
          <cell r="D30" t="str">
            <v>GG - Gerente II - 5 (12 - GII) - 63,9</v>
          </cell>
        </row>
        <row r="31">
          <cell r="D31" t="str">
            <v>G1 - Gerente III - 4 (13 - GIII) - 63,51</v>
          </cell>
        </row>
        <row r="32">
          <cell r="D32" t="str">
            <v>CG - Consultor II - 5 (7 - TII-3) - 62,85</v>
          </cell>
        </row>
        <row r="33">
          <cell r="D33" t="str">
            <v>DF - Director I - 2 (14 - DI) - 62,85</v>
          </cell>
        </row>
        <row r="34">
          <cell r="D34" t="str">
            <v>T0 - Técnico III - 20 (10 - TIII-3) - 62,46</v>
          </cell>
        </row>
        <row r="35">
          <cell r="D35" t="str">
            <v>GB - Gerente III - 3 (13 - GIII) - 59,08</v>
          </cell>
        </row>
        <row r="36">
          <cell r="D36" t="str">
            <v>DI - Director I - 1.5 (14 - DI) - 58,54</v>
          </cell>
        </row>
        <row r="37">
          <cell r="D37" t="str">
            <v>C0 - Consultor III - 9 (10 - TIII-3) - 57,61</v>
          </cell>
        </row>
        <row r="38">
          <cell r="D38" t="str">
            <v>GL - Gerente II - 4.1 ( 12 - GII ) - 57,61</v>
          </cell>
        </row>
        <row r="39">
          <cell r="D39" t="str">
            <v>T1 - Técnico III - 19 (10 - TIII-3) - 55,28</v>
          </cell>
        </row>
        <row r="40">
          <cell r="D40" t="str">
            <v>GC - Gerente I - 5 (11 - GI) - 54,47</v>
          </cell>
        </row>
        <row r="41">
          <cell r="D41" t="str">
            <v>RF - Técnico II - 10 (7 - TII-3) - 54,47</v>
          </cell>
        </row>
        <row r="42">
          <cell r="D42" t="str">
            <v>GM - Gerente III - 2.5 (13 - GIII) - 54,43</v>
          </cell>
        </row>
        <row r="43">
          <cell r="D43" t="str">
            <v>G2 - Gerente II - 4 (12 - GII) - 54,32</v>
          </cell>
        </row>
        <row r="44">
          <cell r="D44" t="str">
            <v>DH - Director I - 1 (14 - DI) - 53,42</v>
          </cell>
        </row>
        <row r="45">
          <cell r="D45" t="str">
            <v>T2 - Técnico III - 18 (10 - TIII-3) - 52,84</v>
          </cell>
        </row>
        <row r="46">
          <cell r="D46" t="str">
            <v>SM - Soporte II - 8 (5 - TII-1) - 51,33</v>
          </cell>
        </row>
        <row r="47">
          <cell r="D47" t="str">
            <v>G9 - Gerente II - 3.5 (12 - GII) - 50,84</v>
          </cell>
        </row>
        <row r="48">
          <cell r="D48" t="str">
            <v>T3 - Técnico III - 17 (10 - TIII-3) - 50,49</v>
          </cell>
        </row>
        <row r="49">
          <cell r="D49" t="str">
            <v>GH - Gerente III - 2 (13 - GIII) - 50,28</v>
          </cell>
        </row>
        <row r="50">
          <cell r="D50" t="str">
            <v>GO - Gerente I - 4.5 (11 -GI) - 49,3</v>
          </cell>
        </row>
        <row r="51">
          <cell r="D51" t="str">
            <v>T4 - Técnico III - 16 (10 - TIII-3) - 48,43</v>
          </cell>
        </row>
        <row r="52">
          <cell r="D52" t="str">
            <v>GE - Gerente II - 3 (12 - GII) - 48,19</v>
          </cell>
        </row>
        <row r="53">
          <cell r="D53" t="str">
            <v>G6 - Gerente III - 1.5 (13 - GIII) - 47,24</v>
          </cell>
        </row>
        <row r="54">
          <cell r="D54" t="str">
            <v>T5 - Técnico III - 15 (10 - TIII-3) - 46,47</v>
          </cell>
        </row>
        <row r="55">
          <cell r="D55" t="str">
            <v>C1 - Consultor III - 8 (10 - TIII-3) - 46,26</v>
          </cell>
        </row>
        <row r="56">
          <cell r="D56" t="str">
            <v>G3 - Gerente I - 4 (11 - GI) - 45,26</v>
          </cell>
        </row>
        <row r="57">
          <cell r="D57" t="str">
            <v>T6 - Técnico III - 14 (10 - TIII-3) - 44,65</v>
          </cell>
        </row>
        <row r="58">
          <cell r="D58" t="str">
            <v>G7 - Gerente II - 2.5 (12 - GII) - 44,16</v>
          </cell>
        </row>
        <row r="59">
          <cell r="D59" t="str">
            <v>RA - Técnico II - 9 (7 - TII-3) - 44</v>
          </cell>
        </row>
        <row r="60">
          <cell r="D60" t="str">
            <v>T7 - Técnico III - 13 (10 - TIII-3) - 43,02</v>
          </cell>
        </row>
        <row r="61">
          <cell r="D61" t="str">
            <v>CX - Consultor III - 7 (10 - TIII-3) - 42,64</v>
          </cell>
        </row>
        <row r="62">
          <cell r="D62" t="str">
            <v>GD - Gerente III - 1 (13 - GIII) - 42,43</v>
          </cell>
        </row>
        <row r="63">
          <cell r="D63" t="str">
            <v>G8 - Grente I - 3.5 (11 - GI) - 42,11</v>
          </cell>
        </row>
        <row r="64">
          <cell r="D64" t="str">
            <v>SN - Soporte I - 7 (2 - SOPII) - 42,11</v>
          </cell>
        </row>
        <row r="65">
          <cell r="D65" t="str">
            <v>T8 - Técnico III - 12 (10 - TIII-3) - 41,59</v>
          </cell>
        </row>
        <row r="66">
          <cell r="D66" t="str">
            <v>GF - Gerente II - 2 (12 - GII) - 40,85</v>
          </cell>
        </row>
        <row r="67">
          <cell r="D67" t="str">
            <v>T9 - Técnico III - 11 (10 - TIII-3) - 40,28</v>
          </cell>
        </row>
        <row r="68">
          <cell r="D68" t="str">
            <v>C8 - Consultor II - 4.5 (7 - TII-3) - 40,05</v>
          </cell>
        </row>
        <row r="69">
          <cell r="D69" t="str">
            <v>G4 - Gerente I - 3 (11 - GI) - 39,14</v>
          </cell>
        </row>
        <row r="70">
          <cell r="D70" t="str">
            <v>C2 - Consultor III - 6 (10 - TIII-3) - 39,12</v>
          </cell>
        </row>
        <row r="71">
          <cell r="D71" t="str">
            <v>R1 - Técnico III - 10 (10 - TIII-3) - 38,98</v>
          </cell>
        </row>
        <row r="72">
          <cell r="D72" t="str">
            <v>S0 - Soporte IV - V - 7 (10 - TIII-3) - 38,24</v>
          </cell>
        </row>
        <row r="73">
          <cell r="D73" t="str">
            <v>RI - Tecnico II - 8.5 (7 - TII-3) - 38</v>
          </cell>
        </row>
        <row r="74">
          <cell r="D74" t="str">
            <v>GP - GERENTE II - 1.5 (12 - GIi) - 37,71</v>
          </cell>
        </row>
        <row r="75">
          <cell r="D75" t="str">
            <v>R2 - Técnico III - 9 (10 - TIII-3) - 37,64</v>
          </cell>
        </row>
        <row r="76">
          <cell r="D76" t="str">
            <v>C9 - CONSULTOR III - 5.5 (9 - TIII-2) - 37,12</v>
          </cell>
        </row>
        <row r="77">
          <cell r="D77" t="str">
            <v>CN - CONSULTOR II - 4.45 (7 - TII-3) - 36,97</v>
          </cell>
        </row>
        <row r="78">
          <cell r="D78" t="str">
            <v>SG - Soporte III - 6 (6 - TII-2) - 36,66</v>
          </cell>
        </row>
        <row r="79">
          <cell r="D79" t="str">
            <v>SI - Soporte II - 7 (4 - TI-2) - 36,66</v>
          </cell>
        </row>
        <row r="80">
          <cell r="D80" t="str">
            <v>R3 - Técnico III - 8 (10 - TIII-3) - 36,23</v>
          </cell>
        </row>
        <row r="81">
          <cell r="D81" t="str">
            <v>GN - Gerente I - 2.5 (11 - GI) - 35,95</v>
          </cell>
        </row>
        <row r="82">
          <cell r="D82" t="str">
            <v>CY - Consultor III - 5 (9 - TIII-2) - 35,12</v>
          </cell>
        </row>
        <row r="83">
          <cell r="D83" t="str">
            <v>C7 - Consultor I - 5 (4 - TI-2) - 34,92</v>
          </cell>
        </row>
        <row r="84">
          <cell r="D84" t="str">
            <v>R4 - Técnico III - 7 (9 - TIII-2) - 34,78</v>
          </cell>
        </row>
        <row r="85">
          <cell r="D85" t="str">
            <v>GQ - GERENTE I - 2.5 (11 - GI) - 34,73</v>
          </cell>
        </row>
        <row r="86">
          <cell r="D86" t="str">
            <v>GJ - Gerente II - 1 (12 - GII) - 34,57</v>
          </cell>
        </row>
        <row r="87">
          <cell r="D87" t="str">
            <v>C6 - Consultor II - 4.4 (7 -TII-3) - 33,89</v>
          </cell>
        </row>
        <row r="88">
          <cell r="D88" t="str">
            <v>GA - Gerente I - 2 (11 - GI) - 33,52</v>
          </cell>
        </row>
        <row r="89">
          <cell r="D89" t="str">
            <v>RD - Técnico II - 8 (7 - TII-3) - 33,52</v>
          </cell>
        </row>
        <row r="90">
          <cell r="D90" t="str">
            <v>R5 - Técnico III - 6 (9 - TIII-2) - 33,3</v>
          </cell>
        </row>
        <row r="91">
          <cell r="D91" t="str">
            <v>SA - Soporte IV - V - 6 (10 - TIII-3) - 33,26</v>
          </cell>
        </row>
        <row r="92">
          <cell r="D92" t="str">
            <v>CJ - CONSULTOR III - 4.5 (8 - TIII-1) - 33,19</v>
          </cell>
        </row>
        <row r="93">
          <cell r="D93" t="str">
            <v>R6 - Técnico III - 5 (8 - TIII-1) - 31,61</v>
          </cell>
        </row>
        <row r="94">
          <cell r="D94" t="str">
            <v>RJ - TECNICO II - 7.5 (7 - TII-3) - 31,43</v>
          </cell>
        </row>
        <row r="95">
          <cell r="D95" t="str">
            <v>C3 - Consultor III - 4 (8 - TIII-1) - 31,26</v>
          </cell>
        </row>
        <row r="96">
          <cell r="D96" t="str">
            <v>CO - CONSULTOR II - 4.2 (7 - TII-3) - 31,09</v>
          </cell>
        </row>
        <row r="97">
          <cell r="D97" t="str">
            <v>S1 - Soporte IV - V - 5 (9 - TIII-2) - 29,97</v>
          </cell>
        </row>
        <row r="98">
          <cell r="D98" t="str">
            <v>R7 - Técnico III - 4 (8 - TIII-1) - 29,85</v>
          </cell>
        </row>
        <row r="99">
          <cell r="D99" t="str">
            <v>R8 - Técnico II - 7 (7 - TII-3) - 29,33</v>
          </cell>
        </row>
        <row r="100">
          <cell r="D100" t="str">
            <v>CK - CONSULTOR III - 3.5 (8 - TIII-1) - 29,31</v>
          </cell>
        </row>
        <row r="101">
          <cell r="D101" t="str">
            <v>S8 - Soporte I - 6.5 (2 -SOPII) - 28,76</v>
          </cell>
        </row>
        <row r="102">
          <cell r="D102" t="str">
            <v>GK - Gerente I - 1 (11 - GI) - 28,49</v>
          </cell>
        </row>
        <row r="103">
          <cell r="D103" t="str">
            <v>CR - CONSULTOR I - 4.5 (4 - TII-2) - 28,46</v>
          </cell>
        </row>
        <row r="104">
          <cell r="D104" t="str">
            <v>CD - Consultor II - 4 (7 - TII-3) - 28,28</v>
          </cell>
        </row>
        <row r="105">
          <cell r="D105" t="str">
            <v>R9 - TECNICO III - 3.5 (8 - TIII-1) - 28,28</v>
          </cell>
        </row>
        <row r="106">
          <cell r="D106" t="str">
            <v>SU - Soporte II - 6 (4 - TI-2) - 28,28</v>
          </cell>
        </row>
        <row r="107">
          <cell r="D107" t="str">
            <v>SR - Soporte III - 5 (6 - TII-2) - 27,76</v>
          </cell>
        </row>
        <row r="108">
          <cell r="D108" t="str">
            <v>PP - TECNICO II - 6.5 (6 - TII-2) - 27,74</v>
          </cell>
        </row>
        <row r="109">
          <cell r="D109" t="str">
            <v>CZ - Consultor III - 3 (8 - TIII-1) - 27,35</v>
          </cell>
        </row>
        <row r="110">
          <cell r="D110" t="str">
            <v>SB - Soporte IV - V - 4 (9 - TIII-2) - 27,29</v>
          </cell>
        </row>
        <row r="111">
          <cell r="D111" t="str">
            <v>RC - Técnico III - 3 (8 - TIII-1) - 26,71</v>
          </cell>
        </row>
        <row r="112">
          <cell r="D112" t="str">
            <v>SP - Soporte I - 6 (2 - SOPII) - 26,6</v>
          </cell>
        </row>
        <row r="113">
          <cell r="D113" t="str">
            <v>P0 - Técnico II - 6 (6 - TII-2) - 26,16</v>
          </cell>
        </row>
        <row r="114">
          <cell r="D114" t="str">
            <v>CP - CONSULTOR II - 3.5 (6 - TII-2) - 25,93</v>
          </cell>
        </row>
        <row r="115">
          <cell r="D115" t="str">
            <v>S2 - Soporte IV - V - 3 (8 - TIII-1) - 24,89</v>
          </cell>
        </row>
        <row r="116">
          <cell r="D116" t="str">
            <v>RR - TECNICO III - 2.5 (8 - TIII-1) - 24,88</v>
          </cell>
        </row>
        <row r="117">
          <cell r="D117" t="str">
            <v>CL - CONSULTOR III - 2.5 (8 - TIII-1) - 24,67</v>
          </cell>
        </row>
        <row r="118">
          <cell r="D118" t="str">
            <v>SZ - Soporte III - 4.5 (5 - TII-1) - 24,65</v>
          </cell>
        </row>
        <row r="119">
          <cell r="D119" t="str">
            <v>P1 - Técnico II - 5 (6 - TII-2) - 24,47</v>
          </cell>
        </row>
        <row r="120">
          <cell r="D120" t="str">
            <v>STI13 - Colaborativos Experto - 24,14</v>
          </cell>
        </row>
        <row r="121">
          <cell r="D121" t="str">
            <v>ST - Soporte II - 5 (4 - TI-2) - 24,09</v>
          </cell>
        </row>
        <row r="122">
          <cell r="D122" t="str">
            <v>C4 - Consultor II - 3 (6 - TII-2) - 23,57</v>
          </cell>
        </row>
        <row r="123">
          <cell r="D123" t="str">
            <v>RB - Técnico III - 2 (8 - TIII-1) - 23,05</v>
          </cell>
        </row>
        <row r="124">
          <cell r="D124" t="str">
            <v>S3 - Soporte III - 4 (5 - TII-1) - 23,05</v>
          </cell>
        </row>
        <row r="125">
          <cell r="D125" t="str">
            <v>P2 - Técnico II - 4 (5 - TII-1) - 22,94</v>
          </cell>
        </row>
        <row r="126">
          <cell r="D126" t="str">
            <v>SC - Soporte IV - V - 2 (8 - TIII-1) - 22,77</v>
          </cell>
        </row>
        <row r="127">
          <cell r="D127" t="str">
            <v>CB - Consultor I - 4 (4 - TI-2) - 22</v>
          </cell>
        </row>
        <row r="128">
          <cell r="D128" t="str">
            <v>CE - Consultor III - 2 (8 - TIII-1) - 22</v>
          </cell>
        </row>
        <row r="129">
          <cell r="D129" t="str">
            <v>PA - Técnico I - 5 (4 - TI-2) - 22</v>
          </cell>
        </row>
        <row r="130">
          <cell r="D130" t="str">
            <v>P9 - TECNICO II - 3.5 (5 - TII-1) - 21,69</v>
          </cell>
        </row>
        <row r="131">
          <cell r="D131" t="str">
            <v>CW - CONSULTOR II - 2.5 (5 - TII-1) - 21,21</v>
          </cell>
        </row>
        <row r="132">
          <cell r="D132" t="str">
            <v>SJ - Soporte I - 5 (2 - SOPII) - 21,16</v>
          </cell>
        </row>
        <row r="133">
          <cell r="D133" t="str">
            <v>CS - CONSULTOR I - 3.5 ( (4 - TI-2) - 20,95</v>
          </cell>
        </row>
        <row r="134">
          <cell r="D134" t="str">
            <v>RH - TECNICO III - 1.5 (8 - TIII-1) - 20,69</v>
          </cell>
        </row>
        <row r="135">
          <cell r="D135" t="str">
            <v>SY - Soporte III - 3.5 (5 - TII-1) - 20,54</v>
          </cell>
        </row>
        <row r="136">
          <cell r="D136" t="str">
            <v>P3 - Técnico II - 3 (5 - TII-1) - 20,43</v>
          </cell>
        </row>
        <row r="137">
          <cell r="D137" t="str">
            <v>SX - Soporte II - 4.5 (3 - TI-1) - 20,33</v>
          </cell>
        </row>
        <row r="138">
          <cell r="D138" t="str">
            <v>P4 - Técnico I - 4 (4 - TI-2) - 20,23</v>
          </cell>
        </row>
        <row r="139">
          <cell r="D139" t="str">
            <v>C5 - Consultor I - 3 (4 - TI-2) - 19,9</v>
          </cell>
        </row>
        <row r="140">
          <cell r="D140" t="str">
            <v>CM - CONSULTOR III - 1.5 (8 - TIII-1) - 19,38</v>
          </cell>
        </row>
        <row r="141">
          <cell r="D141" t="str">
            <v>SD - Soporte III - 3 (5 - TII-1) - 19,35</v>
          </cell>
        </row>
        <row r="142">
          <cell r="D142" t="str">
            <v>SE - Soporte II - 4 (3 - TI-1) - 19,17</v>
          </cell>
        </row>
        <row r="143">
          <cell r="D143" t="str">
            <v>STI10 - Operación Senior - 18,96</v>
          </cell>
        </row>
        <row r="144">
          <cell r="D144" t="str">
            <v>P5 - Técnico I - 3 (3 - TI-1) - 18,92</v>
          </cell>
        </row>
        <row r="145">
          <cell r="D145" t="str">
            <v>CC - Consultor II - 2 (5 - TII-1) - 18,86</v>
          </cell>
        </row>
        <row r="146">
          <cell r="D146" t="str">
            <v>STI14 - Colaborativos Senior - 18,52</v>
          </cell>
        </row>
        <row r="147">
          <cell r="D147" t="str">
            <v>PD - TECNICO II - 2.5 (5 - TII-1) - 18,49</v>
          </cell>
        </row>
        <row r="148">
          <cell r="D148" t="str">
            <v>CT - CONSULTOR I - 2.5 (3 - TI-1) - 18,33</v>
          </cell>
        </row>
        <row r="149">
          <cell r="D149" t="str">
            <v>RE - Técnico III - 1 (8 - TIII-1) - 18,33</v>
          </cell>
        </row>
        <row r="150">
          <cell r="D150" t="str">
            <v>SO - Soporte I - 4 (2 - SOPII) - 18,13</v>
          </cell>
        </row>
        <row r="151">
          <cell r="D151" t="str">
            <v>S4 - Soporte III - 2 (5 - TII-1) - 18,02</v>
          </cell>
        </row>
        <row r="152">
          <cell r="D152" t="str">
            <v>SF - Soporte IV - V - 1 (8 - TIII-1) - 17,81</v>
          </cell>
        </row>
        <row r="153">
          <cell r="D153" t="str">
            <v>CQ - CONSULTOR II - 1.5 (5 - TII-1) - 17,73</v>
          </cell>
        </row>
        <row r="154">
          <cell r="D154" t="str">
            <v>P8 - Tencico I - 2.5 (3 - TI-1) - 17,46</v>
          </cell>
        </row>
        <row r="155">
          <cell r="D155" t="str">
            <v>SW - Soporte II - 3.5 (3 - TI-1) - 17,46</v>
          </cell>
        </row>
        <row r="156">
          <cell r="D156" t="str">
            <v>STI7 - Micro Senior - 17,28</v>
          </cell>
        </row>
        <row r="157">
          <cell r="D157" t="str">
            <v>CA - Consultor I - 2 (3 - TI-1) - 16,76</v>
          </cell>
        </row>
        <row r="158">
          <cell r="D158" t="str">
            <v>CF - Consultor III - 1 (8 - TIII-1) - 16,76</v>
          </cell>
        </row>
        <row r="159">
          <cell r="D159" t="str">
            <v>CH - Consultor II - 1 (5 - TII-1) - 16,61</v>
          </cell>
        </row>
        <row r="160">
          <cell r="D160" t="str">
            <v>PB - Técnico II - 2 (5 - TII-1) - 16,56</v>
          </cell>
        </row>
        <row r="161">
          <cell r="D161" t="str">
            <v>SS - Soporte I - 3 (2 - SOPII) - 16,56</v>
          </cell>
        </row>
        <row r="162">
          <cell r="D162" t="str">
            <v>P6 - Técnico I - 2 (3 - TI-1) - 15,95</v>
          </cell>
        </row>
        <row r="163">
          <cell r="D163" t="str">
            <v>S5 - Soporte II - 3 (3 - TI-1) - 15,95</v>
          </cell>
        </row>
        <row r="164">
          <cell r="D164" t="str">
            <v>SH - Soporte III - 1 (5 - TII-1) - 15,71</v>
          </cell>
        </row>
        <row r="165">
          <cell r="D165" t="str">
            <v>STI1 - CAU Senior - 15,38</v>
          </cell>
        </row>
        <row r="166">
          <cell r="D166" t="str">
            <v>STI4 - Implantación Senior - 15</v>
          </cell>
        </row>
        <row r="167">
          <cell r="D167" t="str">
            <v>STI15 - Colaborativos Medio - 15</v>
          </cell>
        </row>
        <row r="168">
          <cell r="D168" t="str">
            <v>PE - TECNICO II - 1.5 (5 - TII-1) - 14,56</v>
          </cell>
        </row>
        <row r="169">
          <cell r="D169" t="str">
            <v>SK - Soporte I - 2 (1 - SOPI) - 14,46</v>
          </cell>
        </row>
        <row r="170">
          <cell r="D170" t="str">
            <v>CV - CONSULTOR I - 1.5 (3 - TI-1) - 14,4</v>
          </cell>
        </row>
        <row r="171">
          <cell r="D171" t="str">
            <v>S6 - Soporte II - 2 (3 - TI-1) - 14,24</v>
          </cell>
        </row>
        <row r="172">
          <cell r="D172" t="str">
            <v>PF - TECNICO I - 1.5 (3 - TI-1) - 14,21</v>
          </cell>
        </row>
        <row r="173">
          <cell r="D173" t="str">
            <v>STI5 - Implantación Medio - 14</v>
          </cell>
        </row>
        <row r="174">
          <cell r="D174" t="str">
            <v>STI11 - Operación Medio - 14</v>
          </cell>
        </row>
        <row r="175">
          <cell r="D175" t="str">
            <v>STI8 - Micro Medio - 13</v>
          </cell>
        </row>
        <row r="176">
          <cell r="D176" t="str">
            <v>PC - Técnico II - 1 (5 - TII-1) - 12,57</v>
          </cell>
        </row>
        <row r="177">
          <cell r="D177" t="str">
            <v>P7 - Técnico I - 1 (3 - TI-1) - 12,47</v>
          </cell>
        </row>
        <row r="178">
          <cell r="D178" t="str">
            <v>SL - Soporte I - 1 (1 - SOPI) - 12,15</v>
          </cell>
        </row>
        <row r="179">
          <cell r="D179" t="str">
            <v>S7 - Soporte II - 1 (3 - TI-1) - 12,06</v>
          </cell>
        </row>
        <row r="180">
          <cell r="D180" t="str">
            <v>CI - Consultor I - 1 (3 - TI-1) - 12,05</v>
          </cell>
        </row>
        <row r="181">
          <cell r="D181" t="str">
            <v>STI2 - CAU Medio - 12</v>
          </cell>
        </row>
        <row r="182">
          <cell r="D182" t="str">
            <v>STI6 - Implantación Junior - 11,3</v>
          </cell>
        </row>
        <row r="183">
          <cell r="D183" t="str">
            <v>STI12 - Operación Junior - 11,3</v>
          </cell>
        </row>
        <row r="184">
          <cell r="D184" t="str">
            <v>STI3 - CAU Junior - 10</v>
          </cell>
        </row>
        <row r="185">
          <cell r="D185" t="str">
            <v>STI9 - Micro Junior - 10</v>
          </cell>
        </row>
        <row r="186">
          <cell r="D186" t="str">
            <v>W0 - Tasa Regularizacion - 0,01</v>
          </cell>
        </row>
        <row r="187">
          <cell r="D187" t="str">
            <v>N1 - 0</v>
          </cell>
        </row>
        <row r="188">
          <cell r="D188" t="str">
            <v>N2 - 0</v>
          </cell>
        </row>
        <row r="189">
          <cell r="D189" t="str">
            <v>N3 - 0</v>
          </cell>
        </row>
        <row r="190">
          <cell r="D190" t="str">
            <v>N4 - 0</v>
          </cell>
        </row>
        <row r="191">
          <cell r="D191" t="str">
            <v>N5 - 0</v>
          </cell>
        </row>
        <row r="192">
          <cell r="D192" t="str">
            <v>N6 - 0</v>
          </cell>
        </row>
        <row r="193">
          <cell r="D193" t="str">
            <v>N7 - 0</v>
          </cell>
        </row>
        <row r="194">
          <cell r="D194" t="str">
            <v>N8 - 0</v>
          </cell>
        </row>
        <row r="195">
          <cell r="D195" t="str">
            <v>N9 - 0</v>
          </cell>
        </row>
        <row r="196">
          <cell r="D196" t="str">
            <v>N10 - 0</v>
          </cell>
        </row>
        <row r="197">
          <cell r="D197" t="str">
            <v>N11 - 0</v>
          </cell>
        </row>
        <row r="198">
          <cell r="D198" t="str">
            <v>N12 - 0</v>
          </cell>
        </row>
        <row r="330">
          <cell r="B330" t="str">
            <v>Director</v>
          </cell>
        </row>
        <row r="331">
          <cell r="B331" t="str">
            <v xml:space="preserve">Gestor /Gerente B </v>
          </cell>
        </row>
        <row r="332">
          <cell r="B332" t="str">
            <v xml:space="preserve">Gestor/Gerente A </v>
          </cell>
        </row>
        <row r="333">
          <cell r="B333" t="str">
            <v xml:space="preserve">Ingeniero Software Senior B </v>
          </cell>
        </row>
        <row r="334">
          <cell r="B334" t="str">
            <v xml:space="preserve">Ingeniero Software Senior A </v>
          </cell>
        </row>
        <row r="335">
          <cell r="B335" t="str">
            <v xml:space="preserve">Ingeniero de Software B </v>
          </cell>
        </row>
        <row r="336">
          <cell r="B336" t="str">
            <v xml:space="preserve">Ingeniero de Software A </v>
          </cell>
        </row>
        <row r="337">
          <cell r="B337" t="str">
            <v xml:space="preserve">Técnico de Software Senior B </v>
          </cell>
        </row>
        <row r="338">
          <cell r="B338" t="str">
            <v xml:space="preserve">Técnico de Software Senior A </v>
          </cell>
        </row>
        <row r="339">
          <cell r="B339" t="str">
            <v xml:space="preserve">Técnico de Software II B </v>
          </cell>
        </row>
        <row r="340">
          <cell r="B340" t="str">
            <v xml:space="preserve">Técnico de Software II A </v>
          </cell>
        </row>
        <row r="341">
          <cell r="B341" t="str">
            <v xml:space="preserve">Técnico de Software I B </v>
          </cell>
        </row>
        <row r="342">
          <cell r="B342" t="str">
            <v xml:space="preserve">Técnico de Software I A </v>
          </cell>
        </row>
        <row r="343">
          <cell r="B343" t="str">
            <v>Soporte CSP - Julian Camarillo</v>
          </cell>
        </row>
        <row r="344">
          <cell r="B344" t="str">
            <v>Administrativo</v>
          </cell>
        </row>
        <row r="345">
          <cell r="B345" t="str">
            <v>DADireccion I</v>
          </cell>
        </row>
        <row r="346">
          <cell r="B346" t="str">
            <v>DBDireccioón</v>
          </cell>
        </row>
        <row r="347">
          <cell r="B347" t="str">
            <v>GWGerente VII</v>
          </cell>
        </row>
        <row r="348">
          <cell r="B348" t="str">
            <v>GMGerente VI</v>
          </cell>
        </row>
        <row r="349">
          <cell r="B349" t="str">
            <v>GXGerente V</v>
          </cell>
        </row>
        <row r="350">
          <cell r="B350" t="str">
            <v>GYGerente IV</v>
          </cell>
        </row>
        <row r="351">
          <cell r="B351" t="str">
            <v>G0Gerente III</v>
          </cell>
        </row>
        <row r="352">
          <cell r="B352" t="str">
            <v>GZGerente II</v>
          </cell>
        </row>
        <row r="353">
          <cell r="B353" t="str">
            <v>G1Gerente I</v>
          </cell>
        </row>
        <row r="354">
          <cell r="B354" t="str">
            <v>GBGestor de Proyecto V</v>
          </cell>
        </row>
        <row r="355">
          <cell r="B355" t="str">
            <v>G2Gestor de Proyecto IV</v>
          </cell>
        </row>
        <row r="356">
          <cell r="B356" t="str">
            <v>GEGestor de Proyecto III</v>
          </cell>
        </row>
        <row r="357">
          <cell r="B357" t="str">
            <v>G3Gestor de Proyecto II</v>
          </cell>
        </row>
        <row r="358">
          <cell r="B358" t="str">
            <v>G4Gestor de Proyecto I</v>
          </cell>
        </row>
        <row r="359">
          <cell r="B359" t="str">
            <v>CVConsultor Principal III</v>
          </cell>
        </row>
        <row r="360">
          <cell r="B360" t="str">
            <v>CWConsultor Principal II</v>
          </cell>
        </row>
        <row r="361">
          <cell r="B361" t="str">
            <v>C0Consultor Principal I</v>
          </cell>
        </row>
        <row r="362">
          <cell r="B362" t="str">
            <v>C1Consultor Senior III</v>
          </cell>
        </row>
        <row r="363">
          <cell r="B363" t="str">
            <v>CXConsultor Senior II</v>
          </cell>
        </row>
        <row r="364">
          <cell r="B364" t="str">
            <v>C2Consultor Senior I</v>
          </cell>
        </row>
        <row r="365">
          <cell r="B365" t="str">
            <v>CYConsultor II</v>
          </cell>
        </row>
        <row r="366">
          <cell r="B366" t="str">
            <v>C3Consultor I</v>
          </cell>
        </row>
        <row r="367">
          <cell r="B367" t="str">
            <v>CZConsultor Junior II</v>
          </cell>
        </row>
        <row r="368">
          <cell r="B368" t="str">
            <v>C4Consultor Junior I</v>
          </cell>
        </row>
        <row r="369">
          <cell r="B369" t="str">
            <v>C5Consultor Trainee</v>
          </cell>
        </row>
        <row r="370">
          <cell r="B370" t="str">
            <v>TXLider de Proyecto VII- Ingeniero IV</v>
          </cell>
        </row>
        <row r="371">
          <cell r="B371" t="str">
            <v>T0Lider de Proyecto VI- Ingeniero Principal III</v>
          </cell>
        </row>
        <row r="372">
          <cell r="B372" t="str">
            <v>T1Lider de Proyecto V- Ingeniero Principal II</v>
          </cell>
        </row>
        <row r="373">
          <cell r="B373" t="str">
            <v>T2Lider de Proyecto IV- Ingeniero Principal I</v>
          </cell>
        </row>
        <row r="374">
          <cell r="B374" t="str">
            <v>T3Lider de Proyecto III- Ingeniero Senior IV</v>
          </cell>
        </row>
        <row r="375">
          <cell r="B375" t="str">
            <v>T4Lider de Proyecto II- Ingeniero Senior III</v>
          </cell>
        </row>
        <row r="376">
          <cell r="B376" t="str">
            <v>T5Lider de Proyecto I- Ingeniero Senior II</v>
          </cell>
        </row>
        <row r="377">
          <cell r="B377" t="str">
            <v>T6Programador Senior IV- Ingeniero Senior I</v>
          </cell>
        </row>
        <row r="378">
          <cell r="B378" t="str">
            <v>T7Programador Senior III- Ingeniero XI</v>
          </cell>
        </row>
        <row r="379">
          <cell r="B379" t="str">
            <v>T8Programador Senior II- Ingeniero X</v>
          </cell>
        </row>
        <row r="380">
          <cell r="B380" t="str">
            <v>T9Programador Senior I- Ingeniero IX</v>
          </cell>
        </row>
        <row r="381">
          <cell r="B381" t="str">
            <v>R1Programador VI- Ingeniero VIII</v>
          </cell>
        </row>
        <row r="382">
          <cell r="B382" t="str">
            <v>R2Programador V- Ingeniero VII</v>
          </cell>
        </row>
        <row r="383">
          <cell r="B383" t="str">
            <v>R3Programador IV- Ingeniero VI</v>
          </cell>
        </row>
        <row r="384">
          <cell r="B384" t="str">
            <v>R4Programador III- Ingeniero V</v>
          </cell>
        </row>
        <row r="385">
          <cell r="B385" t="str">
            <v>R5Programador II- Ingeniero IV</v>
          </cell>
        </row>
        <row r="386">
          <cell r="B386" t="str">
            <v>R6Programador I- Ingeniero III</v>
          </cell>
        </row>
        <row r="387">
          <cell r="B387" t="str">
            <v>R7Programador Junior VII- Ingeniero II</v>
          </cell>
        </row>
        <row r="388">
          <cell r="B388" t="str">
            <v>R8Programador Junior VI- Ingeniero I</v>
          </cell>
        </row>
        <row r="389">
          <cell r="B389" t="str">
            <v>P0Programador Junior V- Ingeniero Junior III</v>
          </cell>
        </row>
        <row r="390">
          <cell r="B390" t="str">
            <v>P1Programador Junior IV- Ingeniero Junior II</v>
          </cell>
        </row>
        <row r="391">
          <cell r="B391" t="str">
            <v>P2Programador Junior III- Ingeniero Junior I</v>
          </cell>
        </row>
        <row r="392">
          <cell r="B392" t="str">
            <v>P3Programador Junior II- Ingeniero Trainee II</v>
          </cell>
        </row>
        <row r="393">
          <cell r="B393" t="str">
            <v>P4Programador Junior I- Ingeniero Trainee I</v>
          </cell>
        </row>
        <row r="394">
          <cell r="B394" t="str">
            <v>P5Programador Trainee II</v>
          </cell>
        </row>
        <row r="395">
          <cell r="B395" t="str">
            <v>P6Programador Trainee I</v>
          </cell>
        </row>
        <row r="396">
          <cell r="B396" t="str">
            <v>S0Técnico Soporte Senior</v>
          </cell>
        </row>
        <row r="397">
          <cell r="B397" t="str">
            <v xml:space="preserve">SATécnico Soporte </v>
          </cell>
        </row>
        <row r="398">
          <cell r="B398" t="str">
            <v>S1Operador de Sistemas VIII</v>
          </cell>
        </row>
        <row r="399">
          <cell r="B399" t="str">
            <v>SBOperador de Sistemas VII</v>
          </cell>
        </row>
        <row r="400">
          <cell r="B400" t="str">
            <v>S2Operador de Sistemas VI</v>
          </cell>
        </row>
        <row r="401">
          <cell r="B401" t="str">
            <v>SCOperador de Sistemas V</v>
          </cell>
        </row>
        <row r="402">
          <cell r="B402" t="str">
            <v>S3Operador de Sistemas IV</v>
          </cell>
        </row>
        <row r="403">
          <cell r="B403" t="str">
            <v>SDOperador de Sistemas III</v>
          </cell>
        </row>
        <row r="404">
          <cell r="B404" t="str">
            <v>S4Operador de Sistemas II</v>
          </cell>
        </row>
        <row r="405">
          <cell r="B405" t="str">
            <v>SEOperador de Sistemas I</v>
          </cell>
        </row>
        <row r="406">
          <cell r="B406" t="str">
            <v>S5Soporte Auxiliar II</v>
          </cell>
        </row>
        <row r="407">
          <cell r="B407" t="str">
            <v>S6Soporte Auxiliar I</v>
          </cell>
        </row>
        <row r="408">
          <cell r="B408" t="str">
            <v>Y1Supervisor IV</v>
          </cell>
        </row>
        <row r="409">
          <cell r="B409" t="str">
            <v>Y2Supervisor III</v>
          </cell>
        </row>
        <row r="410">
          <cell r="B410" t="str">
            <v>Y3Supervisor II</v>
          </cell>
        </row>
        <row r="411">
          <cell r="B411" t="str">
            <v>Y4Supervisor I</v>
          </cell>
        </row>
        <row r="412">
          <cell r="B412" t="str">
            <v>O9Operador VII</v>
          </cell>
        </row>
        <row r="413">
          <cell r="B413" t="str">
            <v>O8Operador VI</v>
          </cell>
        </row>
        <row r="414">
          <cell r="B414" t="str">
            <v>O7Operador V</v>
          </cell>
        </row>
        <row r="415">
          <cell r="B415" t="str">
            <v>O6Operador IV</v>
          </cell>
        </row>
        <row r="416">
          <cell r="B416" t="str">
            <v>O5Operador III</v>
          </cell>
        </row>
        <row r="417">
          <cell r="B417" t="str">
            <v>O4Operador II</v>
          </cell>
        </row>
        <row r="418">
          <cell r="B418" t="str">
            <v>O3Operador I</v>
          </cell>
        </row>
        <row r="419">
          <cell r="B419" t="str">
            <v>O2Documentalista Senior</v>
          </cell>
        </row>
        <row r="420">
          <cell r="B420" t="str">
            <v xml:space="preserve">O1Documentalista </v>
          </cell>
        </row>
        <row r="421">
          <cell r="B421" t="str">
            <v>O0Documentalista Junior</v>
          </cell>
        </row>
        <row r="422">
          <cell r="B422" t="str">
            <v>Q1Auxiliar III - Salario Mínimo</v>
          </cell>
        </row>
        <row r="423">
          <cell r="B423" t="str">
            <v>Q2Auxiliar II - Aprendiz Etapa Productiva</v>
          </cell>
        </row>
        <row r="424">
          <cell r="B424" t="str">
            <v>Q3Auxiliar I - Aprendiz Etapa Lectiva</v>
          </cell>
        </row>
        <row r="425">
          <cell r="B425" t="str">
            <v>XTPereira - Lider de Proyecto VII- Ingeniero IV</v>
          </cell>
        </row>
        <row r="426">
          <cell r="B426" t="str">
            <v>0TPereira - Lider de Proyecto VI- Ingeniero Principal III</v>
          </cell>
        </row>
        <row r="427">
          <cell r="B427" t="str">
            <v>1TPereira - Lider de Proyecto V- Ingeniero Principal II</v>
          </cell>
        </row>
        <row r="428">
          <cell r="B428" t="str">
            <v>2TPereira - Lider de Proyecto IV- Ingeniero Principal I</v>
          </cell>
        </row>
        <row r="429">
          <cell r="B429" t="str">
            <v>3TPereira - Lider de Proyecto III- Ingeniero Senior IV</v>
          </cell>
        </row>
        <row r="430">
          <cell r="B430" t="str">
            <v>4TPereira - Lider de Proyecto II- Ingeniero Senior III</v>
          </cell>
        </row>
        <row r="431">
          <cell r="B431" t="str">
            <v>5TPereira - Lider de Proyecto I- Ingeniero Senior II</v>
          </cell>
        </row>
        <row r="432">
          <cell r="B432" t="str">
            <v>6TPereira - Programador Senior IV- Ingeniero Senior I</v>
          </cell>
        </row>
        <row r="433">
          <cell r="B433" t="str">
            <v>7TPereira - Programador Senior III- Ingeniero XI</v>
          </cell>
        </row>
        <row r="434">
          <cell r="B434" t="str">
            <v>8TPereira - Programador Senior II- Ingeniero X</v>
          </cell>
        </row>
        <row r="435">
          <cell r="B435" t="str">
            <v>9TPereira - Programador Senior I- Ingeniero IX</v>
          </cell>
        </row>
        <row r="436">
          <cell r="B436" t="str">
            <v>1RPereira - Programador VI- Ingeniero VIII</v>
          </cell>
        </row>
        <row r="437">
          <cell r="B437" t="str">
            <v>2RPereira - Programador V- Ingeniero VII</v>
          </cell>
        </row>
        <row r="438">
          <cell r="B438" t="str">
            <v>3RPereira - Programador IV- Ingeniero VI</v>
          </cell>
        </row>
        <row r="439">
          <cell r="B439" t="str">
            <v>4RPereira - Programador III- Ingeniero V</v>
          </cell>
        </row>
        <row r="440">
          <cell r="B440" t="str">
            <v>5RPereira - Programador II- Ingeniero IV</v>
          </cell>
        </row>
        <row r="441">
          <cell r="B441" t="str">
            <v>6RPereira - Programador I- Ingeniero III</v>
          </cell>
        </row>
        <row r="442">
          <cell r="B442" t="str">
            <v>7RPereira - Programador Junior VII- Ingeniero II</v>
          </cell>
        </row>
        <row r="443">
          <cell r="B443" t="str">
            <v>8RPereira - Programador Junior VI- Ingeniero I</v>
          </cell>
        </row>
        <row r="444">
          <cell r="B444" t="str">
            <v>0PPereira - Programador Junior V- Ingeniero Junior III</v>
          </cell>
        </row>
        <row r="445">
          <cell r="B445" t="str">
            <v>1PPereira - Programador Junior IV- Ingeniero Junior II</v>
          </cell>
        </row>
        <row r="446">
          <cell r="B446" t="str">
            <v>2PPereira - Programador Junior III- Ingeniero Junior I</v>
          </cell>
        </row>
        <row r="447">
          <cell r="B447" t="str">
            <v>3PPereira - Programador Junior II- Ingeniero Trainee II</v>
          </cell>
        </row>
        <row r="448">
          <cell r="B448" t="str">
            <v>4PPereira - Programador Junior I- Ingeniero Trainee I</v>
          </cell>
        </row>
        <row r="449">
          <cell r="B449" t="str">
            <v>5PPereira - Programador Trainee II</v>
          </cell>
        </row>
        <row r="450">
          <cell r="B450" t="str">
            <v>6PPereira - Programador Trainee I</v>
          </cell>
        </row>
      </sheetData>
      <sheetData sheetId="28" refreshError="1">
        <row r="13">
          <cell r="B13" t="str">
            <v>ESPAÑA</v>
          </cell>
        </row>
        <row r="14">
          <cell r="B14" t="str">
            <v>ESPAÑA -ISL</v>
          </cell>
        </row>
        <row r="15">
          <cell r="B15" t="str">
            <v>ALEMANIA</v>
          </cell>
        </row>
        <row r="16">
          <cell r="B16" t="str">
            <v>ARGENTINA ISL</v>
          </cell>
        </row>
        <row r="17">
          <cell r="B17" t="str">
            <v>BRASIL ISL</v>
          </cell>
        </row>
        <row r="18">
          <cell r="B18" t="str">
            <v>CHILE</v>
          </cell>
        </row>
        <row r="19">
          <cell r="B19" t="str">
            <v>COLOMBIA</v>
          </cell>
        </row>
        <row r="20">
          <cell r="B20" t="str">
            <v>FILIPINAS ISL</v>
          </cell>
        </row>
        <row r="21">
          <cell r="B21" t="str">
            <v>INDIA</v>
          </cell>
        </row>
        <row r="22">
          <cell r="B22" t="str">
            <v>ITALIA</v>
          </cell>
        </row>
        <row r="23">
          <cell r="B23" t="str">
            <v>MÉXICO ISL</v>
          </cell>
        </row>
        <row r="24">
          <cell r="B24" t="str">
            <v>ESLOVAQUIA ISL</v>
          </cell>
        </row>
        <row r="25">
          <cell r="B25" t="str">
            <v>PANAMÁ</v>
          </cell>
        </row>
        <row r="26">
          <cell r="B26" t="str">
            <v>PERÚ</v>
          </cell>
        </row>
        <row r="27">
          <cell r="B27" t="str">
            <v>REP CHEQUIA</v>
          </cell>
        </row>
        <row r="28">
          <cell r="B28" t="str">
            <v>UK</v>
          </cell>
        </row>
        <row r="29">
          <cell r="B29" t="str">
            <v>VENEZUELA</v>
          </cell>
        </row>
        <row r="30">
          <cell r="B30" t="str">
            <v>CSP JULIAN CAMARILLO</v>
          </cell>
        </row>
        <row r="31">
          <cell r="B31" t="str">
            <v>KENIA</v>
          </cell>
        </row>
        <row r="32">
          <cell r="B32" t="str">
            <v>OTROS #3</v>
          </cell>
        </row>
        <row r="33">
          <cell r="B33" t="str">
            <v>OTROS #4</v>
          </cell>
        </row>
        <row r="34">
          <cell r="B34" t="str">
            <v>OTROS #5</v>
          </cell>
        </row>
        <row r="35">
          <cell r="B35" t="str">
            <v>OTROS #6</v>
          </cell>
        </row>
        <row r="36">
          <cell r="B36" t="str">
            <v>OTROS #7</v>
          </cell>
        </row>
        <row r="37">
          <cell r="B37" t="str">
            <v>OTROS #8</v>
          </cell>
        </row>
        <row r="38">
          <cell r="B38" t="str">
            <v>OTROS #9</v>
          </cell>
        </row>
        <row r="39">
          <cell r="B39" t="str">
            <v>OTROS #10</v>
          </cell>
        </row>
      </sheetData>
      <sheetData sheetId="29">
        <row r="6">
          <cell r="B6" t="str">
            <v>2013ENERO</v>
          </cell>
        </row>
      </sheetData>
      <sheetData sheetId="30" refreshError="1">
        <row r="6">
          <cell r="B6" t="str">
            <v>2013ENERO</v>
          </cell>
          <cell r="C6">
            <v>31</v>
          </cell>
          <cell r="D6">
            <v>2</v>
          </cell>
          <cell r="E6">
            <v>8</v>
          </cell>
          <cell r="F6">
            <v>21</v>
          </cell>
          <cell r="G6">
            <v>9</v>
          </cell>
          <cell r="H6">
            <v>189</v>
          </cell>
        </row>
        <row r="7">
          <cell r="B7" t="str">
            <v>2013FEBRERO</v>
          </cell>
          <cell r="C7">
            <v>28</v>
          </cell>
          <cell r="D7">
            <v>0</v>
          </cell>
          <cell r="E7">
            <v>8</v>
          </cell>
          <cell r="F7">
            <v>20</v>
          </cell>
          <cell r="G7">
            <v>9</v>
          </cell>
          <cell r="H7">
            <v>180</v>
          </cell>
        </row>
        <row r="8">
          <cell r="B8" t="str">
            <v>2013MARZO</v>
          </cell>
          <cell r="C8">
            <v>31</v>
          </cell>
          <cell r="D8">
            <v>3</v>
          </cell>
          <cell r="E8">
            <v>10</v>
          </cell>
          <cell r="F8">
            <v>18</v>
          </cell>
          <cell r="G8">
            <v>9</v>
          </cell>
          <cell r="H8">
            <v>162</v>
          </cell>
        </row>
        <row r="9">
          <cell r="B9" t="str">
            <v>2013ABRIL</v>
          </cell>
          <cell r="C9">
            <v>30</v>
          </cell>
          <cell r="D9">
            <v>0</v>
          </cell>
          <cell r="E9">
            <v>8</v>
          </cell>
          <cell r="F9">
            <v>22</v>
          </cell>
          <cell r="G9">
            <v>9</v>
          </cell>
          <cell r="H9">
            <v>198</v>
          </cell>
        </row>
        <row r="10">
          <cell r="B10" t="str">
            <v xml:space="preserve">2013MAYO       </v>
          </cell>
          <cell r="C10">
            <v>31</v>
          </cell>
          <cell r="D10">
            <v>2</v>
          </cell>
          <cell r="E10">
            <v>8</v>
          </cell>
          <cell r="F10">
            <v>21</v>
          </cell>
          <cell r="G10">
            <v>9</v>
          </cell>
          <cell r="H10">
            <v>189</v>
          </cell>
        </row>
        <row r="11">
          <cell r="B11" t="str">
            <v>2013JUNIO</v>
          </cell>
          <cell r="C11">
            <v>30</v>
          </cell>
          <cell r="D11">
            <v>2</v>
          </cell>
          <cell r="E11">
            <v>10</v>
          </cell>
          <cell r="F11">
            <v>18</v>
          </cell>
          <cell r="G11">
            <v>9</v>
          </cell>
          <cell r="H11">
            <v>162</v>
          </cell>
        </row>
        <row r="12">
          <cell r="B12" t="str">
            <v>2013JULIO</v>
          </cell>
          <cell r="C12">
            <v>31</v>
          </cell>
          <cell r="D12">
            <v>1</v>
          </cell>
          <cell r="E12">
            <v>8</v>
          </cell>
          <cell r="F12">
            <v>22</v>
          </cell>
          <cell r="G12">
            <v>9</v>
          </cell>
          <cell r="H12">
            <v>198</v>
          </cell>
        </row>
        <row r="13">
          <cell r="B13" t="str">
            <v>2013AGOSTO</v>
          </cell>
          <cell r="C13">
            <v>31</v>
          </cell>
          <cell r="D13">
            <v>2</v>
          </cell>
          <cell r="E13">
            <v>9</v>
          </cell>
          <cell r="F13">
            <v>20</v>
          </cell>
          <cell r="G13">
            <v>9</v>
          </cell>
          <cell r="H13">
            <v>180</v>
          </cell>
        </row>
        <row r="14">
          <cell r="B14" t="str">
            <v>2013SEPTIEMBRE</v>
          </cell>
          <cell r="C14">
            <v>30</v>
          </cell>
          <cell r="D14">
            <v>0</v>
          </cell>
          <cell r="E14">
            <v>9</v>
          </cell>
          <cell r="F14">
            <v>21</v>
          </cell>
          <cell r="G14">
            <v>9</v>
          </cell>
          <cell r="H14">
            <v>189</v>
          </cell>
        </row>
        <row r="15">
          <cell r="B15" t="str">
            <v>2013OCTUBRE</v>
          </cell>
          <cell r="C15">
            <v>31</v>
          </cell>
          <cell r="D15">
            <v>1</v>
          </cell>
          <cell r="E15">
            <v>8</v>
          </cell>
          <cell r="F15">
            <v>22</v>
          </cell>
          <cell r="G15">
            <v>9</v>
          </cell>
          <cell r="H15">
            <v>198</v>
          </cell>
        </row>
        <row r="16">
          <cell r="B16" t="str">
            <v>2013NOVIEMBRE</v>
          </cell>
          <cell r="C16">
            <v>30</v>
          </cell>
          <cell r="D16">
            <v>2</v>
          </cell>
          <cell r="E16">
            <v>9</v>
          </cell>
          <cell r="F16">
            <v>19</v>
          </cell>
          <cell r="G16">
            <v>9</v>
          </cell>
          <cell r="H16">
            <v>171</v>
          </cell>
        </row>
        <row r="17">
          <cell r="B17" t="str">
            <v xml:space="preserve">2013DICIEMBRE   </v>
          </cell>
          <cell r="C17">
            <v>31</v>
          </cell>
          <cell r="D17">
            <v>1</v>
          </cell>
          <cell r="E17">
            <v>9</v>
          </cell>
          <cell r="F17">
            <v>21</v>
          </cell>
          <cell r="G17">
            <v>9</v>
          </cell>
          <cell r="H17">
            <v>189</v>
          </cell>
        </row>
        <row r="18">
          <cell r="B18" t="str">
            <v>2014ENERO</v>
          </cell>
          <cell r="C18">
            <v>31</v>
          </cell>
          <cell r="D18">
            <v>2</v>
          </cell>
          <cell r="E18">
            <v>8</v>
          </cell>
          <cell r="F18">
            <v>21</v>
          </cell>
          <cell r="G18">
            <v>9</v>
          </cell>
          <cell r="H18">
            <v>189</v>
          </cell>
        </row>
        <row r="19">
          <cell r="B19" t="str">
            <v>2014FEBRERO</v>
          </cell>
          <cell r="C19">
            <v>28</v>
          </cell>
          <cell r="D19">
            <v>0</v>
          </cell>
          <cell r="E19">
            <v>8</v>
          </cell>
          <cell r="F19">
            <v>20</v>
          </cell>
          <cell r="G19">
            <v>9</v>
          </cell>
          <cell r="H19">
            <v>180</v>
          </cell>
        </row>
        <row r="20">
          <cell r="B20" t="str">
            <v>2014MARZO</v>
          </cell>
          <cell r="C20">
            <v>31</v>
          </cell>
          <cell r="D20">
            <v>1</v>
          </cell>
          <cell r="E20">
            <v>10</v>
          </cell>
          <cell r="F20">
            <v>20</v>
          </cell>
          <cell r="G20">
            <v>9</v>
          </cell>
          <cell r="H20">
            <v>180</v>
          </cell>
        </row>
        <row r="21">
          <cell r="B21" t="str">
            <v>2014ABRIL</v>
          </cell>
          <cell r="C21">
            <v>30</v>
          </cell>
          <cell r="D21">
            <v>2</v>
          </cell>
          <cell r="E21">
            <v>8</v>
          </cell>
          <cell r="F21">
            <v>20</v>
          </cell>
          <cell r="G21">
            <v>9</v>
          </cell>
          <cell r="H21">
            <v>180</v>
          </cell>
        </row>
        <row r="22">
          <cell r="B22" t="str">
            <v>2014MAYO</v>
          </cell>
          <cell r="C22">
            <v>31</v>
          </cell>
          <cell r="D22">
            <v>1</v>
          </cell>
          <cell r="E22">
            <v>9</v>
          </cell>
          <cell r="F22">
            <v>21</v>
          </cell>
          <cell r="G22">
            <v>9</v>
          </cell>
          <cell r="H22">
            <v>189</v>
          </cell>
        </row>
        <row r="23">
          <cell r="B23" t="str">
            <v>2014JUNIO</v>
          </cell>
          <cell r="C23">
            <v>30</v>
          </cell>
          <cell r="D23">
            <v>3</v>
          </cell>
          <cell r="E23">
            <v>9</v>
          </cell>
          <cell r="F23">
            <v>18</v>
          </cell>
          <cell r="G23">
            <v>9</v>
          </cell>
          <cell r="H23">
            <v>162</v>
          </cell>
        </row>
        <row r="24">
          <cell r="B24" t="str">
            <v>2014JULIO</v>
          </cell>
          <cell r="C24">
            <v>31</v>
          </cell>
          <cell r="D24">
            <v>0</v>
          </cell>
          <cell r="E24">
            <v>8</v>
          </cell>
          <cell r="F24">
            <v>23</v>
          </cell>
          <cell r="G24">
            <v>9</v>
          </cell>
          <cell r="H24">
            <v>207</v>
          </cell>
        </row>
        <row r="25">
          <cell r="B25" t="str">
            <v>2014AGOSTO</v>
          </cell>
          <cell r="C25">
            <v>31</v>
          </cell>
          <cell r="D25">
            <v>2</v>
          </cell>
          <cell r="E25">
            <v>10</v>
          </cell>
          <cell r="F25">
            <v>19</v>
          </cell>
          <cell r="G25">
            <v>9</v>
          </cell>
          <cell r="H25">
            <v>171</v>
          </cell>
        </row>
        <row r="26">
          <cell r="B26" t="str">
            <v>2014SEPTIEMBRE</v>
          </cell>
          <cell r="C26">
            <v>30</v>
          </cell>
          <cell r="D26">
            <v>0</v>
          </cell>
          <cell r="E26">
            <v>8</v>
          </cell>
          <cell r="F26">
            <v>22</v>
          </cell>
          <cell r="G26">
            <v>9</v>
          </cell>
          <cell r="H26">
            <v>198</v>
          </cell>
        </row>
        <row r="27">
          <cell r="B27" t="str">
            <v>2014OCTUBRE</v>
          </cell>
          <cell r="C27">
            <v>31</v>
          </cell>
          <cell r="D27">
            <v>1</v>
          </cell>
          <cell r="E27">
            <v>8</v>
          </cell>
          <cell r="F27">
            <v>22</v>
          </cell>
          <cell r="G27">
            <v>9</v>
          </cell>
          <cell r="H27">
            <v>198</v>
          </cell>
        </row>
        <row r="28">
          <cell r="B28" t="str">
            <v>2014NOVIEMBRE</v>
          </cell>
          <cell r="C28">
            <v>30</v>
          </cell>
          <cell r="D28">
            <v>2</v>
          </cell>
          <cell r="E28">
            <v>10</v>
          </cell>
          <cell r="F28">
            <v>18</v>
          </cell>
          <cell r="G28">
            <v>9</v>
          </cell>
          <cell r="H28">
            <v>162</v>
          </cell>
        </row>
        <row r="29">
          <cell r="B29" t="str">
            <v>2014DICIEMBRE</v>
          </cell>
          <cell r="C29">
            <v>31</v>
          </cell>
          <cell r="D29">
            <v>2</v>
          </cell>
          <cell r="E29">
            <v>8</v>
          </cell>
          <cell r="F29">
            <v>21</v>
          </cell>
          <cell r="G29">
            <v>9</v>
          </cell>
          <cell r="H29">
            <v>189</v>
          </cell>
        </row>
        <row r="30">
          <cell r="B30" t="str">
            <v>2015ENERO</v>
          </cell>
          <cell r="C30">
            <v>31</v>
          </cell>
          <cell r="D30">
            <v>2</v>
          </cell>
          <cell r="E30">
            <v>9</v>
          </cell>
          <cell r="F30">
            <v>20</v>
          </cell>
          <cell r="G30">
            <v>9</v>
          </cell>
          <cell r="H30">
            <v>180</v>
          </cell>
        </row>
        <row r="31">
          <cell r="B31" t="str">
            <v>2015FEBRERO</v>
          </cell>
          <cell r="C31">
            <v>28</v>
          </cell>
          <cell r="D31">
            <v>0</v>
          </cell>
          <cell r="E31">
            <v>8</v>
          </cell>
          <cell r="F31">
            <v>20</v>
          </cell>
          <cell r="G31">
            <v>9</v>
          </cell>
          <cell r="H31">
            <v>180</v>
          </cell>
        </row>
        <row r="32">
          <cell r="B32" t="str">
            <v>2015MARZO</v>
          </cell>
          <cell r="C32">
            <v>31</v>
          </cell>
          <cell r="D32">
            <v>1</v>
          </cell>
          <cell r="E32">
            <v>9</v>
          </cell>
          <cell r="F32">
            <v>21</v>
          </cell>
          <cell r="G32">
            <v>9</v>
          </cell>
          <cell r="H32">
            <v>189</v>
          </cell>
        </row>
        <row r="33">
          <cell r="B33" t="str">
            <v>2015ABRIL</v>
          </cell>
          <cell r="C33">
            <v>30</v>
          </cell>
          <cell r="D33">
            <v>2</v>
          </cell>
          <cell r="E33">
            <v>8</v>
          </cell>
          <cell r="F33">
            <v>20</v>
          </cell>
          <cell r="G33">
            <v>9</v>
          </cell>
          <cell r="H33">
            <v>180</v>
          </cell>
        </row>
        <row r="34">
          <cell r="B34" t="str">
            <v>2015MAYO</v>
          </cell>
          <cell r="C34">
            <v>31</v>
          </cell>
          <cell r="D34">
            <v>2</v>
          </cell>
          <cell r="E34">
            <v>10</v>
          </cell>
          <cell r="F34">
            <v>19</v>
          </cell>
          <cell r="G34">
            <v>9</v>
          </cell>
          <cell r="H34">
            <v>171</v>
          </cell>
        </row>
        <row r="35">
          <cell r="B35" t="str">
            <v>2015JUNIO</v>
          </cell>
          <cell r="C35">
            <v>30</v>
          </cell>
          <cell r="D35">
            <v>3</v>
          </cell>
          <cell r="E35">
            <v>8</v>
          </cell>
          <cell r="F35">
            <v>19</v>
          </cell>
          <cell r="G35">
            <v>9</v>
          </cell>
          <cell r="H35">
            <v>171</v>
          </cell>
        </row>
        <row r="36">
          <cell r="B36" t="str">
            <v>2015JULIO</v>
          </cell>
          <cell r="C36">
            <v>31</v>
          </cell>
          <cell r="D36">
            <v>1</v>
          </cell>
          <cell r="E36">
            <v>8</v>
          </cell>
          <cell r="F36">
            <v>22</v>
          </cell>
          <cell r="G36">
            <v>9</v>
          </cell>
          <cell r="H36">
            <v>198</v>
          </cell>
        </row>
        <row r="37">
          <cell r="B37" t="str">
            <v>2015AGOSTO</v>
          </cell>
          <cell r="C37">
            <v>31</v>
          </cell>
          <cell r="D37">
            <v>2</v>
          </cell>
          <cell r="E37">
            <v>10</v>
          </cell>
          <cell r="F37">
            <v>19</v>
          </cell>
          <cell r="G37">
            <v>9</v>
          </cell>
          <cell r="H37">
            <v>171</v>
          </cell>
        </row>
        <row r="38">
          <cell r="B38" t="str">
            <v>2015SEPTIEMBRE</v>
          </cell>
          <cell r="C38">
            <v>30</v>
          </cell>
          <cell r="D38">
            <v>0</v>
          </cell>
          <cell r="E38">
            <v>8</v>
          </cell>
          <cell r="F38">
            <v>22</v>
          </cell>
          <cell r="G38">
            <v>9</v>
          </cell>
          <cell r="H38">
            <v>198</v>
          </cell>
        </row>
        <row r="39">
          <cell r="B39" t="str">
            <v>2015OCTUBRE</v>
          </cell>
          <cell r="C39">
            <v>31</v>
          </cell>
          <cell r="D39">
            <v>1</v>
          </cell>
          <cell r="E39">
            <v>9</v>
          </cell>
          <cell r="F39">
            <v>21</v>
          </cell>
          <cell r="G39">
            <v>9</v>
          </cell>
          <cell r="H39">
            <v>189</v>
          </cell>
        </row>
        <row r="40">
          <cell r="B40" t="str">
            <v>2015NOVIEMBRE</v>
          </cell>
          <cell r="C40">
            <v>30</v>
          </cell>
          <cell r="D40">
            <v>2</v>
          </cell>
          <cell r="E40">
            <v>9</v>
          </cell>
          <cell r="F40">
            <v>19</v>
          </cell>
          <cell r="G40">
            <v>9</v>
          </cell>
          <cell r="H40">
            <v>171</v>
          </cell>
        </row>
        <row r="41">
          <cell r="B41" t="str">
            <v>2015DICIEMBRE</v>
          </cell>
          <cell r="C41">
            <v>31</v>
          </cell>
          <cell r="D41">
            <v>2</v>
          </cell>
          <cell r="E41">
            <v>8</v>
          </cell>
          <cell r="F41">
            <v>21</v>
          </cell>
          <cell r="G41">
            <v>9</v>
          </cell>
          <cell r="H41">
            <v>189</v>
          </cell>
        </row>
        <row r="42">
          <cell r="B42" t="str">
            <v>2016ENERO</v>
          </cell>
          <cell r="C42">
            <v>31</v>
          </cell>
          <cell r="D42">
            <v>2</v>
          </cell>
          <cell r="E42">
            <v>10</v>
          </cell>
          <cell r="F42">
            <v>19</v>
          </cell>
          <cell r="G42">
            <v>9</v>
          </cell>
          <cell r="H42">
            <v>171</v>
          </cell>
        </row>
        <row r="43">
          <cell r="B43" t="str">
            <v>2016FEBRERO</v>
          </cell>
          <cell r="C43">
            <v>29</v>
          </cell>
          <cell r="D43">
            <v>0</v>
          </cell>
          <cell r="E43">
            <v>8</v>
          </cell>
          <cell r="F43">
            <v>21</v>
          </cell>
          <cell r="G43">
            <v>9</v>
          </cell>
          <cell r="H43">
            <v>189</v>
          </cell>
        </row>
        <row r="44">
          <cell r="B44" t="str">
            <v>2016MARZO</v>
          </cell>
          <cell r="C44">
            <v>31</v>
          </cell>
          <cell r="D44">
            <v>3</v>
          </cell>
          <cell r="E44">
            <v>8</v>
          </cell>
          <cell r="F44">
            <v>20</v>
          </cell>
          <cell r="G44">
            <v>9</v>
          </cell>
          <cell r="H44">
            <v>180</v>
          </cell>
        </row>
        <row r="45">
          <cell r="B45" t="str">
            <v>2016ABRIL</v>
          </cell>
          <cell r="C45">
            <v>30</v>
          </cell>
          <cell r="D45">
            <v>0</v>
          </cell>
          <cell r="E45">
            <v>8</v>
          </cell>
          <cell r="F45">
            <v>22</v>
          </cell>
          <cell r="G45">
            <v>9</v>
          </cell>
          <cell r="H45">
            <v>198</v>
          </cell>
        </row>
        <row r="46">
          <cell r="B46" t="str">
            <v>2016MAYO</v>
          </cell>
          <cell r="C46">
            <v>31</v>
          </cell>
          <cell r="D46">
            <v>2</v>
          </cell>
          <cell r="E46">
            <v>9</v>
          </cell>
          <cell r="F46">
            <v>20</v>
          </cell>
          <cell r="G46">
            <v>9</v>
          </cell>
          <cell r="H46">
            <v>180</v>
          </cell>
        </row>
        <row r="47">
          <cell r="B47" t="str">
            <v>2016JUNIO</v>
          </cell>
          <cell r="C47">
            <v>30</v>
          </cell>
          <cell r="D47">
            <v>1</v>
          </cell>
          <cell r="E47">
            <v>8</v>
          </cell>
          <cell r="F47">
            <v>21</v>
          </cell>
          <cell r="G47">
            <v>9</v>
          </cell>
          <cell r="H47">
            <v>189</v>
          </cell>
        </row>
        <row r="48">
          <cell r="B48" t="str">
            <v>2016JULIO</v>
          </cell>
          <cell r="C48">
            <v>31</v>
          </cell>
          <cell r="D48">
            <v>2</v>
          </cell>
          <cell r="E48">
            <v>10</v>
          </cell>
          <cell r="F48">
            <v>19</v>
          </cell>
          <cell r="G48">
            <v>9</v>
          </cell>
          <cell r="H48">
            <v>171</v>
          </cell>
        </row>
        <row r="49">
          <cell r="B49" t="str">
            <v>2016AGOSTO</v>
          </cell>
          <cell r="C49">
            <v>31</v>
          </cell>
          <cell r="D49">
            <v>1</v>
          </cell>
          <cell r="E49">
            <v>8</v>
          </cell>
          <cell r="F49">
            <v>22</v>
          </cell>
          <cell r="G49">
            <v>9</v>
          </cell>
          <cell r="H49">
            <v>198</v>
          </cell>
        </row>
        <row r="50">
          <cell r="B50" t="str">
            <v>2016SEPTIEMBRE</v>
          </cell>
          <cell r="C50">
            <v>30</v>
          </cell>
          <cell r="D50">
            <v>0</v>
          </cell>
          <cell r="E50">
            <v>8</v>
          </cell>
          <cell r="F50">
            <v>22</v>
          </cell>
          <cell r="G50">
            <v>9</v>
          </cell>
          <cell r="H50">
            <v>198</v>
          </cell>
        </row>
        <row r="51">
          <cell r="B51" t="str">
            <v>2016OCTUBRE</v>
          </cell>
          <cell r="C51">
            <v>31</v>
          </cell>
          <cell r="D51">
            <v>1</v>
          </cell>
          <cell r="E51">
            <v>10</v>
          </cell>
          <cell r="F51">
            <v>20</v>
          </cell>
          <cell r="G51">
            <v>9</v>
          </cell>
          <cell r="H51">
            <v>180</v>
          </cell>
        </row>
        <row r="52">
          <cell r="B52" t="str">
            <v>2016NOVIEMBRE</v>
          </cell>
          <cell r="C52">
            <v>30</v>
          </cell>
          <cell r="D52">
            <v>2</v>
          </cell>
          <cell r="E52">
            <v>8</v>
          </cell>
          <cell r="F52">
            <v>20</v>
          </cell>
          <cell r="G52">
            <v>9</v>
          </cell>
          <cell r="H52">
            <v>180</v>
          </cell>
        </row>
        <row r="53">
          <cell r="B53" t="str">
            <v>2016DICIEMBRE</v>
          </cell>
          <cell r="C53">
            <v>31</v>
          </cell>
          <cell r="D53">
            <v>1</v>
          </cell>
          <cell r="E53">
            <v>9</v>
          </cell>
          <cell r="F53">
            <v>21</v>
          </cell>
          <cell r="G53">
            <v>9</v>
          </cell>
          <cell r="H53">
            <v>189</v>
          </cell>
        </row>
        <row r="54">
          <cell r="B54" t="str">
            <v>2017ENERO</v>
          </cell>
          <cell r="C54">
            <v>31</v>
          </cell>
          <cell r="D54">
            <v>1</v>
          </cell>
          <cell r="E54">
            <v>9</v>
          </cell>
          <cell r="F54">
            <v>21</v>
          </cell>
          <cell r="G54">
            <v>9</v>
          </cell>
          <cell r="H54">
            <v>189</v>
          </cell>
        </row>
        <row r="55">
          <cell r="B55" t="str">
            <v>2017FEBRERO</v>
          </cell>
          <cell r="C55">
            <v>28</v>
          </cell>
          <cell r="D55">
            <v>0</v>
          </cell>
          <cell r="E55">
            <v>8</v>
          </cell>
          <cell r="F55">
            <v>20</v>
          </cell>
          <cell r="G55">
            <v>9</v>
          </cell>
          <cell r="H55">
            <v>180</v>
          </cell>
        </row>
        <row r="56">
          <cell r="B56" t="str">
            <v>2017MARZO</v>
          </cell>
          <cell r="C56">
            <v>31</v>
          </cell>
          <cell r="D56">
            <v>1</v>
          </cell>
          <cell r="E56">
            <v>8</v>
          </cell>
          <cell r="F56">
            <v>22</v>
          </cell>
          <cell r="G56">
            <v>9</v>
          </cell>
          <cell r="H56">
            <v>198</v>
          </cell>
        </row>
        <row r="57">
          <cell r="B57" t="str">
            <v>2017ABRIL</v>
          </cell>
          <cell r="C57">
            <v>30</v>
          </cell>
          <cell r="D57">
            <v>2</v>
          </cell>
          <cell r="E57">
            <v>10</v>
          </cell>
          <cell r="F57">
            <v>18</v>
          </cell>
          <cell r="G57">
            <v>9</v>
          </cell>
          <cell r="H57">
            <v>162</v>
          </cell>
        </row>
        <row r="58">
          <cell r="B58" t="str">
            <v>2017MAYO</v>
          </cell>
          <cell r="C58">
            <v>31</v>
          </cell>
          <cell r="D58">
            <v>2</v>
          </cell>
          <cell r="E58">
            <v>8</v>
          </cell>
          <cell r="F58">
            <v>21</v>
          </cell>
          <cell r="G58">
            <v>9</v>
          </cell>
          <cell r="H58">
            <v>189</v>
          </cell>
        </row>
        <row r="59">
          <cell r="B59" t="str">
            <v>2017JUNIO</v>
          </cell>
          <cell r="C59">
            <v>30</v>
          </cell>
          <cell r="D59">
            <v>2</v>
          </cell>
          <cell r="E59">
            <v>8</v>
          </cell>
          <cell r="F59">
            <v>20</v>
          </cell>
          <cell r="G59">
            <v>9</v>
          </cell>
          <cell r="H59">
            <v>180</v>
          </cell>
        </row>
        <row r="60">
          <cell r="B60" t="str">
            <v>2017JULIO</v>
          </cell>
          <cell r="C60">
            <v>31</v>
          </cell>
          <cell r="D60">
            <v>2</v>
          </cell>
          <cell r="E60">
            <v>10</v>
          </cell>
          <cell r="F60">
            <v>19</v>
          </cell>
          <cell r="G60">
            <v>9</v>
          </cell>
          <cell r="H60">
            <v>171</v>
          </cell>
        </row>
        <row r="61">
          <cell r="B61" t="str">
            <v>2017AGOSTO</v>
          </cell>
          <cell r="C61">
            <v>31</v>
          </cell>
          <cell r="D61">
            <v>2</v>
          </cell>
          <cell r="E61">
            <v>8</v>
          </cell>
          <cell r="F61">
            <v>21</v>
          </cell>
          <cell r="G61">
            <v>9</v>
          </cell>
          <cell r="H61">
            <v>189</v>
          </cell>
        </row>
        <row r="62">
          <cell r="B62" t="str">
            <v>2017SEPTIEMBRE</v>
          </cell>
          <cell r="C62">
            <v>30</v>
          </cell>
          <cell r="D62">
            <v>0</v>
          </cell>
          <cell r="E62">
            <v>9</v>
          </cell>
          <cell r="F62">
            <v>21</v>
          </cell>
          <cell r="G62">
            <v>9</v>
          </cell>
          <cell r="H62">
            <v>189</v>
          </cell>
        </row>
        <row r="63">
          <cell r="B63" t="str">
            <v>2017OCTUBRE</v>
          </cell>
          <cell r="C63">
            <v>31</v>
          </cell>
          <cell r="D63">
            <v>1</v>
          </cell>
          <cell r="E63">
            <v>9</v>
          </cell>
          <cell r="F63">
            <v>21</v>
          </cell>
          <cell r="G63">
            <v>9</v>
          </cell>
          <cell r="H63">
            <v>189</v>
          </cell>
        </row>
        <row r="64">
          <cell r="B64" t="str">
            <v>2017NOVIEMBRE</v>
          </cell>
          <cell r="C64">
            <v>30</v>
          </cell>
          <cell r="D64">
            <v>2</v>
          </cell>
          <cell r="E64">
            <v>8</v>
          </cell>
          <cell r="F64">
            <v>20</v>
          </cell>
          <cell r="G64">
            <v>9</v>
          </cell>
          <cell r="H64">
            <v>180</v>
          </cell>
        </row>
        <row r="65">
          <cell r="B65" t="str">
            <v>2017DICIEMBRE</v>
          </cell>
          <cell r="C65">
            <v>31</v>
          </cell>
          <cell r="D65">
            <v>2</v>
          </cell>
          <cell r="E65">
            <v>10</v>
          </cell>
          <cell r="F65">
            <v>19</v>
          </cell>
          <cell r="G65">
            <v>9</v>
          </cell>
          <cell r="H65">
            <v>171</v>
          </cell>
        </row>
        <row r="66">
          <cell r="B66" t="str">
            <v>2018ENERO</v>
          </cell>
          <cell r="C66">
            <v>31</v>
          </cell>
          <cell r="D66">
            <v>2</v>
          </cell>
          <cell r="E66">
            <v>8</v>
          </cell>
          <cell r="F66">
            <v>21</v>
          </cell>
          <cell r="G66">
            <v>9</v>
          </cell>
          <cell r="H66">
            <v>189</v>
          </cell>
        </row>
        <row r="67">
          <cell r="B67" t="str">
            <v>2018FEBRERO</v>
          </cell>
          <cell r="C67">
            <v>28</v>
          </cell>
          <cell r="D67">
            <v>0</v>
          </cell>
          <cell r="E67">
            <v>8</v>
          </cell>
          <cell r="F67">
            <v>20</v>
          </cell>
          <cell r="G67">
            <v>9</v>
          </cell>
          <cell r="H67">
            <v>180</v>
          </cell>
        </row>
        <row r="68">
          <cell r="B68" t="str">
            <v>2018MARZO</v>
          </cell>
          <cell r="C68">
            <v>31</v>
          </cell>
          <cell r="D68">
            <v>3</v>
          </cell>
          <cell r="E68">
            <v>9</v>
          </cell>
          <cell r="F68">
            <v>19</v>
          </cell>
          <cell r="G68">
            <v>9</v>
          </cell>
          <cell r="H68">
            <v>171</v>
          </cell>
        </row>
        <row r="69">
          <cell r="B69" t="str">
            <v>2018ABRIL</v>
          </cell>
          <cell r="C69">
            <v>30</v>
          </cell>
          <cell r="D69">
            <v>0</v>
          </cell>
          <cell r="E69">
            <v>9</v>
          </cell>
          <cell r="F69">
            <v>21</v>
          </cell>
          <cell r="G69">
            <v>9</v>
          </cell>
          <cell r="H69">
            <v>189</v>
          </cell>
        </row>
        <row r="70">
          <cell r="B70" t="str">
            <v>2018MAYO</v>
          </cell>
          <cell r="C70">
            <v>31</v>
          </cell>
          <cell r="D70">
            <v>1</v>
          </cell>
          <cell r="E70">
            <v>8</v>
          </cell>
          <cell r="F70">
            <v>22</v>
          </cell>
          <cell r="G70">
            <v>9</v>
          </cell>
          <cell r="H70">
            <v>198</v>
          </cell>
        </row>
        <row r="71">
          <cell r="B71" t="str">
            <v>2018JUNIO</v>
          </cell>
          <cell r="C71">
            <v>30</v>
          </cell>
          <cell r="D71">
            <v>2</v>
          </cell>
          <cell r="E71">
            <v>9</v>
          </cell>
          <cell r="F71">
            <v>19</v>
          </cell>
          <cell r="G71">
            <v>9</v>
          </cell>
          <cell r="H71">
            <v>171</v>
          </cell>
        </row>
        <row r="72">
          <cell r="B72" t="str">
            <v>2018JULIO</v>
          </cell>
          <cell r="C72">
            <v>31</v>
          </cell>
          <cell r="D72">
            <v>2</v>
          </cell>
          <cell r="E72">
            <v>9</v>
          </cell>
          <cell r="F72">
            <v>20</v>
          </cell>
          <cell r="G72">
            <v>9</v>
          </cell>
          <cell r="H72">
            <v>180</v>
          </cell>
        </row>
        <row r="73">
          <cell r="B73" t="str">
            <v>2018AGOSTO</v>
          </cell>
          <cell r="C73">
            <v>31</v>
          </cell>
          <cell r="D73">
            <v>2</v>
          </cell>
          <cell r="E73">
            <v>8</v>
          </cell>
          <cell r="F73">
            <v>21</v>
          </cell>
          <cell r="G73">
            <v>9</v>
          </cell>
          <cell r="H73">
            <v>189</v>
          </cell>
        </row>
        <row r="74">
          <cell r="B74" t="str">
            <v>2018SEPTIEMBRE</v>
          </cell>
          <cell r="C74">
            <v>30</v>
          </cell>
          <cell r="D74">
            <v>0</v>
          </cell>
          <cell r="E74">
            <v>10</v>
          </cell>
          <cell r="F74">
            <v>20</v>
          </cell>
          <cell r="G74">
            <v>9</v>
          </cell>
          <cell r="H74">
            <v>180</v>
          </cell>
        </row>
        <row r="75">
          <cell r="B75" t="str">
            <v>2018OCTUBRE</v>
          </cell>
          <cell r="C75">
            <v>31</v>
          </cell>
          <cell r="D75">
            <v>1</v>
          </cell>
          <cell r="E75">
            <v>8</v>
          </cell>
          <cell r="F75">
            <v>22</v>
          </cell>
          <cell r="G75">
            <v>9</v>
          </cell>
          <cell r="H75">
            <v>198</v>
          </cell>
        </row>
        <row r="76">
          <cell r="B76" t="str">
            <v>2018NOVIEMBRE</v>
          </cell>
          <cell r="C76">
            <v>30</v>
          </cell>
          <cell r="D76">
            <v>2</v>
          </cell>
          <cell r="E76">
            <v>8</v>
          </cell>
          <cell r="F76">
            <v>20</v>
          </cell>
          <cell r="G76">
            <v>9</v>
          </cell>
          <cell r="H76">
            <v>180</v>
          </cell>
        </row>
        <row r="77">
          <cell r="B77" t="str">
            <v>2018DICIEMBRE</v>
          </cell>
          <cell r="C77">
            <v>31</v>
          </cell>
          <cell r="D77">
            <v>2</v>
          </cell>
          <cell r="E77">
            <v>10</v>
          </cell>
          <cell r="F77">
            <v>19</v>
          </cell>
          <cell r="G77">
            <v>9</v>
          </cell>
          <cell r="H77">
            <v>171</v>
          </cell>
        </row>
        <row r="78">
          <cell r="B78" t="str">
            <v>2019ENERO</v>
          </cell>
          <cell r="C78">
            <v>31</v>
          </cell>
          <cell r="D78">
            <v>2</v>
          </cell>
          <cell r="E78">
            <v>8</v>
          </cell>
          <cell r="F78">
            <v>21</v>
          </cell>
          <cell r="G78">
            <v>9</v>
          </cell>
          <cell r="H78">
            <v>189</v>
          </cell>
        </row>
        <row r="79">
          <cell r="B79" t="str">
            <v>2019FEBRERO</v>
          </cell>
          <cell r="C79">
            <v>28</v>
          </cell>
          <cell r="D79">
            <v>0</v>
          </cell>
          <cell r="E79">
            <v>8</v>
          </cell>
          <cell r="F79">
            <v>20</v>
          </cell>
          <cell r="G79">
            <v>9</v>
          </cell>
          <cell r="H79">
            <v>180</v>
          </cell>
        </row>
        <row r="80">
          <cell r="B80" t="str">
            <v>2019MARZO</v>
          </cell>
          <cell r="C80">
            <v>31</v>
          </cell>
          <cell r="D80">
            <v>3</v>
          </cell>
          <cell r="E80">
            <v>9</v>
          </cell>
          <cell r="F80">
            <v>19</v>
          </cell>
          <cell r="G80">
            <v>9</v>
          </cell>
          <cell r="H80">
            <v>171</v>
          </cell>
        </row>
        <row r="81">
          <cell r="B81" t="str">
            <v>2019ABRIL</v>
          </cell>
          <cell r="C81">
            <v>30</v>
          </cell>
          <cell r="D81">
            <v>0</v>
          </cell>
          <cell r="E81">
            <v>9</v>
          </cell>
          <cell r="F81">
            <v>21</v>
          </cell>
          <cell r="G81">
            <v>9</v>
          </cell>
          <cell r="H81">
            <v>189</v>
          </cell>
        </row>
        <row r="82">
          <cell r="B82" t="str">
            <v>2019MAYO</v>
          </cell>
          <cell r="C82">
            <v>31</v>
          </cell>
          <cell r="D82">
            <v>1</v>
          </cell>
          <cell r="E82">
            <v>8</v>
          </cell>
          <cell r="F82">
            <v>22</v>
          </cell>
          <cell r="G82">
            <v>9</v>
          </cell>
          <cell r="H82">
            <v>198</v>
          </cell>
        </row>
        <row r="83">
          <cell r="B83" t="str">
            <v>2019JUNIO</v>
          </cell>
          <cell r="C83">
            <v>30</v>
          </cell>
          <cell r="D83">
            <v>2</v>
          </cell>
          <cell r="E83">
            <v>9</v>
          </cell>
          <cell r="F83">
            <v>19</v>
          </cell>
          <cell r="G83">
            <v>9</v>
          </cell>
          <cell r="H83">
            <v>171</v>
          </cell>
        </row>
        <row r="84">
          <cell r="B84" t="str">
            <v>2019JULIO</v>
          </cell>
          <cell r="C84">
            <v>31</v>
          </cell>
          <cell r="D84">
            <v>2</v>
          </cell>
          <cell r="E84">
            <v>9</v>
          </cell>
          <cell r="F84">
            <v>20</v>
          </cell>
          <cell r="G84">
            <v>9</v>
          </cell>
          <cell r="H84">
            <v>180</v>
          </cell>
        </row>
        <row r="85">
          <cell r="B85" t="str">
            <v>2019AGOSTO</v>
          </cell>
          <cell r="C85">
            <v>31</v>
          </cell>
          <cell r="D85">
            <v>2</v>
          </cell>
          <cell r="E85">
            <v>8</v>
          </cell>
          <cell r="F85">
            <v>21</v>
          </cell>
          <cell r="G85">
            <v>9</v>
          </cell>
          <cell r="H85">
            <v>189</v>
          </cell>
        </row>
        <row r="86">
          <cell r="B86" t="str">
            <v>2019SEPTIEMBRE</v>
          </cell>
          <cell r="C86">
            <v>30</v>
          </cell>
          <cell r="D86">
            <v>0</v>
          </cell>
          <cell r="E86">
            <v>10</v>
          </cell>
          <cell r="F86">
            <v>20</v>
          </cell>
          <cell r="G86">
            <v>9</v>
          </cell>
          <cell r="H86">
            <v>180</v>
          </cell>
        </row>
        <row r="87">
          <cell r="B87" t="str">
            <v>2019OCTUBRE</v>
          </cell>
          <cell r="C87">
            <v>31</v>
          </cell>
          <cell r="D87">
            <v>1</v>
          </cell>
          <cell r="E87">
            <v>8</v>
          </cell>
          <cell r="F87">
            <v>22</v>
          </cell>
          <cell r="G87">
            <v>9</v>
          </cell>
          <cell r="H87">
            <v>198</v>
          </cell>
        </row>
        <row r="88">
          <cell r="B88" t="str">
            <v>2019NOVIEMBRE</v>
          </cell>
          <cell r="C88">
            <v>30</v>
          </cell>
          <cell r="D88">
            <v>2</v>
          </cell>
          <cell r="E88">
            <v>8</v>
          </cell>
          <cell r="F88">
            <v>20</v>
          </cell>
          <cell r="G88">
            <v>9</v>
          </cell>
          <cell r="H88">
            <v>180</v>
          </cell>
        </row>
        <row r="89">
          <cell r="B89" t="str">
            <v>2019DICIEMBRE</v>
          </cell>
          <cell r="C89">
            <v>31</v>
          </cell>
          <cell r="D89">
            <v>2</v>
          </cell>
          <cell r="E89">
            <v>10</v>
          </cell>
          <cell r="F89">
            <v>19</v>
          </cell>
          <cell r="G89">
            <v>9</v>
          </cell>
          <cell r="H89">
            <v>171</v>
          </cell>
        </row>
        <row r="90">
          <cell r="B90" t="str">
            <v>2020ENERO</v>
          </cell>
          <cell r="C90">
            <v>31</v>
          </cell>
          <cell r="D90">
            <v>2</v>
          </cell>
          <cell r="E90">
            <v>8</v>
          </cell>
          <cell r="F90">
            <v>21</v>
          </cell>
          <cell r="G90">
            <v>9</v>
          </cell>
          <cell r="H90">
            <v>189</v>
          </cell>
        </row>
        <row r="91">
          <cell r="B91" t="str">
            <v>2020FEBRERO</v>
          </cell>
          <cell r="C91">
            <v>28</v>
          </cell>
          <cell r="D91">
            <v>0</v>
          </cell>
          <cell r="E91">
            <v>8</v>
          </cell>
          <cell r="F91">
            <v>20</v>
          </cell>
          <cell r="G91">
            <v>9</v>
          </cell>
          <cell r="H91">
            <v>180</v>
          </cell>
        </row>
        <row r="92">
          <cell r="B92" t="str">
            <v>2020MARZO</v>
          </cell>
          <cell r="C92">
            <v>31</v>
          </cell>
          <cell r="D92">
            <v>3</v>
          </cell>
          <cell r="E92">
            <v>9</v>
          </cell>
          <cell r="F92">
            <v>19</v>
          </cell>
          <cell r="G92">
            <v>9</v>
          </cell>
          <cell r="H92">
            <v>171</v>
          </cell>
        </row>
        <row r="93">
          <cell r="B93" t="str">
            <v>2020ABRIL</v>
          </cell>
          <cell r="C93">
            <v>30</v>
          </cell>
          <cell r="D93">
            <v>0</v>
          </cell>
          <cell r="E93">
            <v>9</v>
          </cell>
          <cell r="F93">
            <v>21</v>
          </cell>
          <cell r="G93">
            <v>9</v>
          </cell>
          <cell r="H93">
            <v>189</v>
          </cell>
        </row>
        <row r="94">
          <cell r="B94" t="str">
            <v>2020MAYO</v>
          </cell>
          <cell r="C94">
            <v>31</v>
          </cell>
          <cell r="D94">
            <v>1</v>
          </cell>
          <cell r="E94">
            <v>8</v>
          </cell>
          <cell r="F94">
            <v>22</v>
          </cell>
          <cell r="G94">
            <v>9</v>
          </cell>
          <cell r="H94">
            <v>198</v>
          </cell>
        </row>
        <row r="95">
          <cell r="B95" t="str">
            <v>2020JUNIO</v>
          </cell>
          <cell r="C95">
            <v>30</v>
          </cell>
          <cell r="D95">
            <v>2</v>
          </cell>
          <cell r="E95">
            <v>9</v>
          </cell>
          <cell r="F95">
            <v>19</v>
          </cell>
          <cell r="G95">
            <v>9</v>
          </cell>
          <cell r="H95">
            <v>171</v>
          </cell>
        </row>
        <row r="96">
          <cell r="B96" t="str">
            <v>2020JULIO</v>
          </cell>
          <cell r="C96">
            <v>31</v>
          </cell>
          <cell r="D96">
            <v>2</v>
          </cell>
          <cell r="E96">
            <v>9</v>
          </cell>
          <cell r="F96">
            <v>20</v>
          </cell>
          <cell r="G96">
            <v>9</v>
          </cell>
          <cell r="H96">
            <v>180</v>
          </cell>
        </row>
        <row r="97">
          <cell r="B97" t="str">
            <v>2020AGOSTO</v>
          </cell>
          <cell r="C97">
            <v>31</v>
          </cell>
          <cell r="D97">
            <v>2</v>
          </cell>
          <cell r="E97">
            <v>8</v>
          </cell>
          <cell r="F97">
            <v>21</v>
          </cell>
          <cell r="G97">
            <v>9</v>
          </cell>
          <cell r="H97">
            <v>189</v>
          </cell>
        </row>
        <row r="98">
          <cell r="B98" t="str">
            <v>2020SEPTIEMBRE</v>
          </cell>
          <cell r="C98">
            <v>30</v>
          </cell>
          <cell r="D98">
            <v>0</v>
          </cell>
          <cell r="E98">
            <v>10</v>
          </cell>
          <cell r="F98">
            <v>20</v>
          </cell>
          <cell r="G98">
            <v>9</v>
          </cell>
          <cell r="H98">
            <v>180</v>
          </cell>
        </row>
        <row r="99">
          <cell r="B99" t="str">
            <v>2020OCTUBRE</v>
          </cell>
          <cell r="C99">
            <v>31</v>
          </cell>
          <cell r="D99">
            <v>1</v>
          </cell>
          <cell r="E99">
            <v>8</v>
          </cell>
          <cell r="F99">
            <v>22</v>
          </cell>
          <cell r="G99">
            <v>9</v>
          </cell>
          <cell r="H99">
            <v>198</v>
          </cell>
        </row>
        <row r="100">
          <cell r="B100" t="str">
            <v>2020NOVIEMBRE</v>
          </cell>
          <cell r="C100">
            <v>30</v>
          </cell>
          <cell r="D100">
            <v>2</v>
          </cell>
          <cell r="E100">
            <v>8</v>
          </cell>
          <cell r="F100">
            <v>20</v>
          </cell>
          <cell r="G100">
            <v>9</v>
          </cell>
          <cell r="H100">
            <v>180</v>
          </cell>
        </row>
        <row r="101">
          <cell r="B101" t="str">
            <v>2020DICIEMBRE</v>
          </cell>
          <cell r="C101">
            <v>31</v>
          </cell>
          <cell r="D101">
            <v>2</v>
          </cell>
          <cell r="E101">
            <v>10</v>
          </cell>
          <cell r="F101">
            <v>19</v>
          </cell>
          <cell r="G101">
            <v>9</v>
          </cell>
          <cell r="H101">
            <v>171</v>
          </cell>
        </row>
        <row r="102">
          <cell r="B102" t="str">
            <v>2021ENERO</v>
          </cell>
          <cell r="C102">
            <v>31</v>
          </cell>
          <cell r="D102">
            <v>2</v>
          </cell>
          <cell r="E102">
            <v>8</v>
          </cell>
          <cell r="F102">
            <v>21</v>
          </cell>
          <cell r="G102">
            <v>9</v>
          </cell>
          <cell r="H102">
            <v>189</v>
          </cell>
        </row>
        <row r="103">
          <cell r="B103" t="str">
            <v>2021FEBRERO</v>
          </cell>
          <cell r="C103">
            <v>28</v>
          </cell>
          <cell r="D103">
            <v>0</v>
          </cell>
          <cell r="E103">
            <v>8</v>
          </cell>
          <cell r="F103">
            <v>20</v>
          </cell>
          <cell r="G103">
            <v>9</v>
          </cell>
          <cell r="H103">
            <v>180</v>
          </cell>
        </row>
        <row r="104">
          <cell r="B104" t="str">
            <v>2021MARZO</v>
          </cell>
          <cell r="C104">
            <v>31</v>
          </cell>
          <cell r="D104">
            <v>3</v>
          </cell>
          <cell r="E104">
            <v>9</v>
          </cell>
          <cell r="F104">
            <v>19</v>
          </cell>
          <cell r="G104">
            <v>9</v>
          </cell>
          <cell r="H104">
            <v>171</v>
          </cell>
        </row>
        <row r="105">
          <cell r="B105" t="str">
            <v>2021ABRIL</v>
          </cell>
          <cell r="C105">
            <v>30</v>
          </cell>
          <cell r="D105">
            <v>0</v>
          </cell>
          <cell r="E105">
            <v>9</v>
          </cell>
          <cell r="F105">
            <v>21</v>
          </cell>
          <cell r="G105">
            <v>9</v>
          </cell>
          <cell r="H105">
            <v>189</v>
          </cell>
        </row>
        <row r="106">
          <cell r="B106" t="str">
            <v>2021MAYO</v>
          </cell>
          <cell r="C106">
            <v>31</v>
          </cell>
          <cell r="D106">
            <v>1</v>
          </cell>
          <cell r="E106">
            <v>8</v>
          </cell>
          <cell r="F106">
            <v>22</v>
          </cell>
          <cell r="G106">
            <v>9</v>
          </cell>
          <cell r="H106">
            <v>198</v>
          </cell>
        </row>
        <row r="107">
          <cell r="B107" t="str">
            <v>2021JUNIO</v>
          </cell>
          <cell r="C107">
            <v>30</v>
          </cell>
          <cell r="D107">
            <v>2</v>
          </cell>
          <cell r="E107">
            <v>9</v>
          </cell>
          <cell r="F107">
            <v>19</v>
          </cell>
          <cell r="G107">
            <v>9</v>
          </cell>
          <cell r="H107">
            <v>171</v>
          </cell>
        </row>
        <row r="108">
          <cell r="B108" t="str">
            <v>2021JULIO</v>
          </cell>
          <cell r="C108">
            <v>31</v>
          </cell>
          <cell r="D108">
            <v>2</v>
          </cell>
          <cell r="E108">
            <v>9</v>
          </cell>
          <cell r="F108">
            <v>20</v>
          </cell>
          <cell r="G108">
            <v>9</v>
          </cell>
          <cell r="H108">
            <v>180</v>
          </cell>
        </row>
        <row r="109">
          <cell r="B109" t="str">
            <v>2021AGOSTO</v>
          </cell>
          <cell r="C109">
            <v>31</v>
          </cell>
          <cell r="D109">
            <v>2</v>
          </cell>
          <cell r="E109">
            <v>8</v>
          </cell>
          <cell r="F109">
            <v>21</v>
          </cell>
          <cell r="G109">
            <v>9</v>
          </cell>
          <cell r="H109">
            <v>189</v>
          </cell>
        </row>
        <row r="110">
          <cell r="B110" t="str">
            <v>2021SEPTIEMBRE</v>
          </cell>
          <cell r="C110">
            <v>30</v>
          </cell>
          <cell r="D110">
            <v>0</v>
          </cell>
          <cell r="E110">
            <v>10</v>
          </cell>
          <cell r="F110">
            <v>20</v>
          </cell>
          <cell r="G110">
            <v>9</v>
          </cell>
          <cell r="H110">
            <v>180</v>
          </cell>
        </row>
        <row r="111">
          <cell r="B111" t="str">
            <v>2021OCTUBRE</v>
          </cell>
          <cell r="C111">
            <v>31</v>
          </cell>
          <cell r="D111">
            <v>1</v>
          </cell>
          <cell r="E111">
            <v>8</v>
          </cell>
          <cell r="F111">
            <v>22</v>
          </cell>
          <cell r="G111">
            <v>9</v>
          </cell>
          <cell r="H111">
            <v>198</v>
          </cell>
        </row>
        <row r="112">
          <cell r="B112" t="str">
            <v>2021NOVIEMBRE</v>
          </cell>
          <cell r="C112">
            <v>30</v>
          </cell>
          <cell r="D112">
            <v>2</v>
          </cell>
          <cell r="E112">
            <v>8</v>
          </cell>
          <cell r="F112">
            <v>20</v>
          </cell>
          <cell r="G112">
            <v>9</v>
          </cell>
          <cell r="H112">
            <v>180</v>
          </cell>
        </row>
        <row r="113">
          <cell r="B113" t="str">
            <v>2021DICIEMBRE</v>
          </cell>
          <cell r="C113">
            <v>31</v>
          </cell>
          <cell r="D113">
            <v>2</v>
          </cell>
          <cell r="E113">
            <v>10</v>
          </cell>
          <cell r="F113">
            <v>19</v>
          </cell>
          <cell r="G113">
            <v>9</v>
          </cell>
          <cell r="H113">
            <v>171</v>
          </cell>
        </row>
        <row r="114">
          <cell r="B114" t="str">
            <v>2022ENERO</v>
          </cell>
          <cell r="C114">
            <v>31</v>
          </cell>
          <cell r="D114">
            <v>2</v>
          </cell>
          <cell r="E114">
            <v>8</v>
          </cell>
          <cell r="F114">
            <v>21</v>
          </cell>
          <cell r="G114">
            <v>9</v>
          </cell>
          <cell r="H114">
            <v>189</v>
          </cell>
        </row>
        <row r="115">
          <cell r="B115" t="str">
            <v>2022FEBRERO</v>
          </cell>
          <cell r="C115">
            <v>28</v>
          </cell>
          <cell r="D115">
            <v>0</v>
          </cell>
          <cell r="E115">
            <v>8</v>
          </cell>
          <cell r="F115">
            <v>20</v>
          </cell>
          <cell r="G115">
            <v>9</v>
          </cell>
          <cell r="H115">
            <v>180</v>
          </cell>
        </row>
        <row r="116">
          <cell r="B116" t="str">
            <v>2022MARZO</v>
          </cell>
          <cell r="C116">
            <v>31</v>
          </cell>
          <cell r="D116">
            <v>3</v>
          </cell>
          <cell r="E116">
            <v>9</v>
          </cell>
          <cell r="F116">
            <v>19</v>
          </cell>
          <cell r="G116">
            <v>9</v>
          </cell>
          <cell r="H116">
            <v>171</v>
          </cell>
        </row>
        <row r="117">
          <cell r="B117" t="str">
            <v>2022ABRIL</v>
          </cell>
          <cell r="C117">
            <v>30</v>
          </cell>
          <cell r="D117">
            <v>0</v>
          </cell>
          <cell r="E117">
            <v>9</v>
          </cell>
          <cell r="F117">
            <v>21</v>
          </cell>
          <cell r="G117">
            <v>9</v>
          </cell>
          <cell r="H117">
            <v>189</v>
          </cell>
        </row>
        <row r="118">
          <cell r="B118" t="str">
            <v>2022MAYO</v>
          </cell>
          <cell r="C118">
            <v>31</v>
          </cell>
          <cell r="D118">
            <v>1</v>
          </cell>
          <cell r="E118">
            <v>8</v>
          </cell>
          <cell r="F118">
            <v>22</v>
          </cell>
          <cell r="G118">
            <v>9</v>
          </cell>
          <cell r="H118">
            <v>198</v>
          </cell>
        </row>
        <row r="119">
          <cell r="B119" t="str">
            <v>2022JUNIO</v>
          </cell>
          <cell r="C119">
            <v>30</v>
          </cell>
          <cell r="D119">
            <v>2</v>
          </cell>
          <cell r="E119">
            <v>9</v>
          </cell>
          <cell r="F119">
            <v>19</v>
          </cell>
          <cell r="G119">
            <v>9</v>
          </cell>
          <cell r="H119">
            <v>171</v>
          </cell>
        </row>
        <row r="120">
          <cell r="B120" t="str">
            <v>2022JULIO</v>
          </cell>
          <cell r="C120">
            <v>31</v>
          </cell>
          <cell r="D120">
            <v>2</v>
          </cell>
          <cell r="E120">
            <v>9</v>
          </cell>
          <cell r="F120">
            <v>20</v>
          </cell>
          <cell r="G120">
            <v>9</v>
          </cell>
          <cell r="H120">
            <v>180</v>
          </cell>
        </row>
        <row r="121">
          <cell r="B121" t="str">
            <v>2022AGOSTO</v>
          </cell>
          <cell r="C121">
            <v>31</v>
          </cell>
          <cell r="D121">
            <v>2</v>
          </cell>
          <cell r="E121">
            <v>8</v>
          </cell>
          <cell r="F121">
            <v>21</v>
          </cell>
          <cell r="G121">
            <v>9</v>
          </cell>
          <cell r="H121">
            <v>189</v>
          </cell>
        </row>
        <row r="122">
          <cell r="B122" t="str">
            <v>2022SEPTIEMBRE</v>
          </cell>
          <cell r="C122">
            <v>30</v>
          </cell>
          <cell r="D122">
            <v>0</v>
          </cell>
          <cell r="E122">
            <v>10</v>
          </cell>
          <cell r="F122">
            <v>20</v>
          </cell>
          <cell r="G122">
            <v>9</v>
          </cell>
          <cell r="H122">
            <v>180</v>
          </cell>
        </row>
        <row r="123">
          <cell r="B123" t="str">
            <v>2022OCTUBRE</v>
          </cell>
          <cell r="C123">
            <v>31</v>
          </cell>
          <cell r="D123">
            <v>1</v>
          </cell>
          <cell r="E123">
            <v>8</v>
          </cell>
          <cell r="F123">
            <v>22</v>
          </cell>
          <cell r="G123">
            <v>9</v>
          </cell>
          <cell r="H123">
            <v>198</v>
          </cell>
        </row>
        <row r="124">
          <cell r="B124" t="str">
            <v>2022NOVIEMBRE</v>
          </cell>
          <cell r="C124">
            <v>30</v>
          </cell>
          <cell r="D124">
            <v>2</v>
          </cell>
          <cell r="E124">
            <v>8</v>
          </cell>
          <cell r="F124">
            <v>20</v>
          </cell>
          <cell r="G124">
            <v>9</v>
          </cell>
          <cell r="H124">
            <v>180</v>
          </cell>
        </row>
        <row r="125">
          <cell r="B125" t="str">
            <v>2022DICIEMBRE</v>
          </cell>
          <cell r="C125">
            <v>31</v>
          </cell>
          <cell r="D125">
            <v>2</v>
          </cell>
          <cell r="E125">
            <v>10</v>
          </cell>
          <cell r="F125">
            <v>19</v>
          </cell>
          <cell r="G125">
            <v>9</v>
          </cell>
          <cell r="H125">
            <v>171</v>
          </cell>
        </row>
        <row r="126">
          <cell r="B126" t="str">
            <v>2023ENERO</v>
          </cell>
          <cell r="C126">
            <v>31</v>
          </cell>
          <cell r="D126">
            <v>2</v>
          </cell>
          <cell r="E126">
            <v>8</v>
          </cell>
          <cell r="F126">
            <v>21</v>
          </cell>
          <cell r="G126">
            <v>9</v>
          </cell>
          <cell r="H126">
            <v>189</v>
          </cell>
        </row>
        <row r="127">
          <cell r="B127" t="str">
            <v>2023FEBRERO</v>
          </cell>
          <cell r="C127">
            <v>28</v>
          </cell>
          <cell r="D127">
            <v>0</v>
          </cell>
          <cell r="E127">
            <v>8</v>
          </cell>
          <cell r="F127">
            <v>20</v>
          </cell>
          <cell r="G127">
            <v>9</v>
          </cell>
          <cell r="H127">
            <v>180</v>
          </cell>
        </row>
        <row r="128">
          <cell r="B128" t="str">
            <v>2023MARZO</v>
          </cell>
          <cell r="C128">
            <v>31</v>
          </cell>
          <cell r="D128">
            <v>3</v>
          </cell>
          <cell r="E128">
            <v>9</v>
          </cell>
          <cell r="F128">
            <v>19</v>
          </cell>
          <cell r="G128">
            <v>9</v>
          </cell>
          <cell r="H128">
            <v>171</v>
          </cell>
        </row>
        <row r="129">
          <cell r="B129" t="str">
            <v>2023ABRIL</v>
          </cell>
          <cell r="C129">
            <v>30</v>
          </cell>
          <cell r="D129">
            <v>0</v>
          </cell>
          <cell r="E129">
            <v>9</v>
          </cell>
          <cell r="F129">
            <v>21</v>
          </cell>
          <cell r="G129">
            <v>9</v>
          </cell>
          <cell r="H129">
            <v>189</v>
          </cell>
        </row>
        <row r="130">
          <cell r="B130" t="str">
            <v>2023MAYO</v>
          </cell>
          <cell r="C130">
            <v>31</v>
          </cell>
          <cell r="D130">
            <v>1</v>
          </cell>
          <cell r="E130">
            <v>8</v>
          </cell>
          <cell r="F130">
            <v>22</v>
          </cell>
          <cell r="G130">
            <v>9</v>
          </cell>
          <cell r="H130">
            <v>198</v>
          </cell>
        </row>
        <row r="131">
          <cell r="B131" t="str">
            <v>2023JUNIO</v>
          </cell>
          <cell r="C131">
            <v>30</v>
          </cell>
          <cell r="D131">
            <v>2</v>
          </cell>
          <cell r="E131">
            <v>9</v>
          </cell>
          <cell r="F131">
            <v>19</v>
          </cell>
          <cell r="G131">
            <v>9</v>
          </cell>
          <cell r="H131">
            <v>171</v>
          </cell>
        </row>
        <row r="132">
          <cell r="B132" t="str">
            <v>2023JULIO</v>
          </cell>
          <cell r="C132">
            <v>31</v>
          </cell>
          <cell r="D132">
            <v>2</v>
          </cell>
          <cell r="E132">
            <v>9</v>
          </cell>
          <cell r="F132">
            <v>20</v>
          </cell>
          <cell r="G132">
            <v>9</v>
          </cell>
          <cell r="H132">
            <v>180</v>
          </cell>
        </row>
        <row r="133">
          <cell r="B133" t="str">
            <v>2023AGOSTO</v>
          </cell>
          <cell r="C133">
            <v>31</v>
          </cell>
          <cell r="D133">
            <v>2</v>
          </cell>
          <cell r="E133">
            <v>8</v>
          </cell>
          <cell r="F133">
            <v>21</v>
          </cell>
          <cell r="G133">
            <v>9</v>
          </cell>
          <cell r="H133">
            <v>189</v>
          </cell>
        </row>
        <row r="134">
          <cell r="B134" t="str">
            <v>2023SEPTIEMBRE</v>
          </cell>
          <cell r="C134">
            <v>30</v>
          </cell>
          <cell r="D134">
            <v>0</v>
          </cell>
          <cell r="E134">
            <v>10</v>
          </cell>
          <cell r="F134">
            <v>20</v>
          </cell>
          <cell r="G134">
            <v>9</v>
          </cell>
          <cell r="H134">
            <v>180</v>
          </cell>
        </row>
        <row r="135">
          <cell r="B135" t="str">
            <v>2023OCTUBRE</v>
          </cell>
          <cell r="C135">
            <v>31</v>
          </cell>
          <cell r="D135">
            <v>1</v>
          </cell>
          <cell r="E135">
            <v>8</v>
          </cell>
          <cell r="F135">
            <v>22</v>
          </cell>
          <cell r="G135">
            <v>9</v>
          </cell>
          <cell r="H135">
            <v>198</v>
          </cell>
        </row>
        <row r="136">
          <cell r="B136" t="str">
            <v>2023NOVIEMBRE</v>
          </cell>
          <cell r="C136">
            <v>30</v>
          </cell>
          <cell r="D136">
            <v>2</v>
          </cell>
          <cell r="E136">
            <v>8</v>
          </cell>
          <cell r="F136">
            <v>20</v>
          </cell>
          <cell r="G136">
            <v>9</v>
          </cell>
          <cell r="H136">
            <v>180</v>
          </cell>
        </row>
        <row r="137">
          <cell r="B137" t="str">
            <v>2023DICIEMBRE</v>
          </cell>
          <cell r="C137">
            <v>31</v>
          </cell>
          <cell r="D137">
            <v>2</v>
          </cell>
          <cell r="E137">
            <v>10</v>
          </cell>
          <cell r="F137">
            <v>19</v>
          </cell>
          <cell r="G137">
            <v>9</v>
          </cell>
          <cell r="H137">
            <v>171</v>
          </cell>
        </row>
        <row r="138">
          <cell r="B138" t="str">
            <v>2024ENERO</v>
          </cell>
          <cell r="C138">
            <v>31</v>
          </cell>
          <cell r="D138">
            <v>2</v>
          </cell>
          <cell r="E138">
            <v>8</v>
          </cell>
          <cell r="F138">
            <v>21</v>
          </cell>
          <cell r="G138">
            <v>9</v>
          </cell>
          <cell r="H138">
            <v>189</v>
          </cell>
        </row>
        <row r="139">
          <cell r="B139" t="str">
            <v>2024FEBRERO</v>
          </cell>
          <cell r="C139">
            <v>28</v>
          </cell>
          <cell r="D139">
            <v>0</v>
          </cell>
          <cell r="E139">
            <v>8</v>
          </cell>
          <cell r="F139">
            <v>20</v>
          </cell>
          <cell r="G139">
            <v>9</v>
          </cell>
          <cell r="H139">
            <v>180</v>
          </cell>
        </row>
        <row r="140">
          <cell r="B140" t="str">
            <v>2024MARZO</v>
          </cell>
          <cell r="C140">
            <v>31</v>
          </cell>
          <cell r="D140">
            <v>3</v>
          </cell>
          <cell r="E140">
            <v>9</v>
          </cell>
          <cell r="F140">
            <v>19</v>
          </cell>
          <cell r="G140">
            <v>9</v>
          </cell>
          <cell r="H140">
            <v>171</v>
          </cell>
        </row>
        <row r="141">
          <cell r="B141" t="str">
            <v>2024ABRIL</v>
          </cell>
          <cell r="C141">
            <v>30</v>
          </cell>
          <cell r="D141">
            <v>0</v>
          </cell>
          <cell r="E141">
            <v>9</v>
          </cell>
          <cell r="F141">
            <v>21</v>
          </cell>
          <cell r="G141">
            <v>9</v>
          </cell>
          <cell r="H141">
            <v>189</v>
          </cell>
        </row>
        <row r="142">
          <cell r="B142" t="str">
            <v>2024MAYO</v>
          </cell>
          <cell r="C142">
            <v>31</v>
          </cell>
          <cell r="D142">
            <v>1</v>
          </cell>
          <cell r="E142">
            <v>8</v>
          </cell>
          <cell r="F142">
            <v>22</v>
          </cell>
          <cell r="G142">
            <v>9</v>
          </cell>
          <cell r="H142">
            <v>198</v>
          </cell>
        </row>
        <row r="143">
          <cell r="B143" t="str">
            <v>2024JUNIO</v>
          </cell>
          <cell r="C143">
            <v>30</v>
          </cell>
          <cell r="D143">
            <v>2</v>
          </cell>
          <cell r="E143">
            <v>9</v>
          </cell>
          <cell r="F143">
            <v>19</v>
          </cell>
          <cell r="G143">
            <v>9</v>
          </cell>
          <cell r="H143">
            <v>171</v>
          </cell>
        </row>
        <row r="144">
          <cell r="B144" t="str">
            <v>2024JULIO</v>
          </cell>
          <cell r="C144">
            <v>31</v>
          </cell>
          <cell r="D144">
            <v>2</v>
          </cell>
          <cell r="E144">
            <v>9</v>
          </cell>
          <cell r="F144">
            <v>20</v>
          </cell>
          <cell r="G144">
            <v>9</v>
          </cell>
          <cell r="H144">
            <v>180</v>
          </cell>
        </row>
        <row r="145">
          <cell r="B145" t="str">
            <v>2024AGOSTO</v>
          </cell>
          <cell r="C145">
            <v>31</v>
          </cell>
          <cell r="D145">
            <v>2</v>
          </cell>
          <cell r="E145">
            <v>8</v>
          </cell>
          <cell r="F145">
            <v>21</v>
          </cell>
          <cell r="G145">
            <v>9</v>
          </cell>
          <cell r="H145">
            <v>189</v>
          </cell>
        </row>
        <row r="146">
          <cell r="B146" t="str">
            <v>2024SEPTIEMBRE</v>
          </cell>
          <cell r="C146">
            <v>30</v>
          </cell>
          <cell r="D146">
            <v>0</v>
          </cell>
          <cell r="E146">
            <v>10</v>
          </cell>
          <cell r="F146">
            <v>20</v>
          </cell>
          <cell r="G146">
            <v>9</v>
          </cell>
          <cell r="H146">
            <v>180</v>
          </cell>
        </row>
        <row r="147">
          <cell r="B147" t="str">
            <v>2024OCTUBRE</v>
          </cell>
          <cell r="C147">
            <v>31</v>
          </cell>
          <cell r="D147">
            <v>1</v>
          </cell>
          <cell r="E147">
            <v>8</v>
          </cell>
          <cell r="F147">
            <v>22</v>
          </cell>
          <cell r="G147">
            <v>9</v>
          </cell>
          <cell r="H147">
            <v>198</v>
          </cell>
        </row>
        <row r="148">
          <cell r="B148" t="str">
            <v>2024NOVIEMBRE</v>
          </cell>
          <cell r="C148">
            <v>30</v>
          </cell>
          <cell r="D148">
            <v>2</v>
          </cell>
          <cell r="E148">
            <v>8</v>
          </cell>
          <cell r="F148">
            <v>20</v>
          </cell>
          <cell r="G148">
            <v>9</v>
          </cell>
          <cell r="H148">
            <v>180</v>
          </cell>
        </row>
        <row r="149">
          <cell r="B149" t="str">
            <v>2024DICIEMBRE</v>
          </cell>
          <cell r="C149">
            <v>31</v>
          </cell>
          <cell r="D149">
            <v>2</v>
          </cell>
          <cell r="E149">
            <v>10</v>
          </cell>
          <cell r="F149">
            <v>19</v>
          </cell>
          <cell r="G149">
            <v>9</v>
          </cell>
          <cell r="H149">
            <v>171</v>
          </cell>
        </row>
        <row r="150">
          <cell r="B150" t="str">
            <v>2025ENERO</v>
          </cell>
          <cell r="C150">
            <v>31</v>
          </cell>
          <cell r="D150">
            <v>2</v>
          </cell>
          <cell r="E150">
            <v>8</v>
          </cell>
          <cell r="F150">
            <v>21</v>
          </cell>
          <cell r="G150">
            <v>9</v>
          </cell>
          <cell r="H150">
            <v>189</v>
          </cell>
        </row>
        <row r="151">
          <cell r="B151" t="str">
            <v>2025FEBRERO</v>
          </cell>
          <cell r="C151">
            <v>28</v>
          </cell>
          <cell r="D151">
            <v>0</v>
          </cell>
          <cell r="E151">
            <v>8</v>
          </cell>
          <cell r="F151">
            <v>20</v>
          </cell>
          <cell r="G151">
            <v>9</v>
          </cell>
          <cell r="H151">
            <v>180</v>
          </cell>
        </row>
        <row r="152">
          <cell r="B152" t="str">
            <v>2025MARZO</v>
          </cell>
          <cell r="C152">
            <v>31</v>
          </cell>
          <cell r="D152">
            <v>3</v>
          </cell>
          <cell r="E152">
            <v>9</v>
          </cell>
          <cell r="F152">
            <v>19</v>
          </cell>
          <cell r="G152">
            <v>9</v>
          </cell>
          <cell r="H152">
            <v>171</v>
          </cell>
        </row>
        <row r="153">
          <cell r="B153" t="str">
            <v>2025ABRIL</v>
          </cell>
          <cell r="C153">
            <v>30</v>
          </cell>
          <cell r="D153">
            <v>0</v>
          </cell>
          <cell r="E153">
            <v>9</v>
          </cell>
          <cell r="F153">
            <v>21</v>
          </cell>
          <cell r="G153">
            <v>9</v>
          </cell>
          <cell r="H153">
            <v>189</v>
          </cell>
        </row>
        <row r="154">
          <cell r="B154" t="str">
            <v>2025MAYO</v>
          </cell>
          <cell r="C154">
            <v>31</v>
          </cell>
          <cell r="D154">
            <v>1</v>
          </cell>
          <cell r="E154">
            <v>8</v>
          </cell>
          <cell r="F154">
            <v>22</v>
          </cell>
          <cell r="G154">
            <v>9</v>
          </cell>
          <cell r="H154">
            <v>198</v>
          </cell>
        </row>
        <row r="155">
          <cell r="B155" t="str">
            <v>2025JUNIO</v>
          </cell>
          <cell r="C155">
            <v>30</v>
          </cell>
          <cell r="D155">
            <v>2</v>
          </cell>
          <cell r="E155">
            <v>9</v>
          </cell>
          <cell r="F155">
            <v>19</v>
          </cell>
          <cell r="G155">
            <v>9</v>
          </cell>
          <cell r="H155">
            <v>171</v>
          </cell>
        </row>
        <row r="156">
          <cell r="B156" t="str">
            <v>2025JULIO</v>
          </cell>
          <cell r="C156">
            <v>31</v>
          </cell>
          <cell r="D156">
            <v>2</v>
          </cell>
          <cell r="E156">
            <v>9</v>
          </cell>
          <cell r="F156">
            <v>20</v>
          </cell>
          <cell r="G156">
            <v>9</v>
          </cell>
          <cell r="H156">
            <v>180</v>
          </cell>
        </row>
        <row r="157">
          <cell r="B157" t="str">
            <v>2025AGOSTO</v>
          </cell>
          <cell r="C157">
            <v>31</v>
          </cell>
          <cell r="D157">
            <v>2</v>
          </cell>
          <cell r="E157">
            <v>8</v>
          </cell>
          <cell r="F157">
            <v>21</v>
          </cell>
          <cell r="G157">
            <v>9</v>
          </cell>
          <cell r="H157">
            <v>189</v>
          </cell>
        </row>
        <row r="158">
          <cell r="B158" t="str">
            <v>2025SEPTIEMBRE</v>
          </cell>
          <cell r="C158">
            <v>30</v>
          </cell>
          <cell r="D158">
            <v>0</v>
          </cell>
          <cell r="E158">
            <v>10</v>
          </cell>
          <cell r="F158">
            <v>20</v>
          </cell>
          <cell r="G158">
            <v>9</v>
          </cell>
          <cell r="H158">
            <v>180</v>
          </cell>
        </row>
        <row r="159">
          <cell r="B159" t="str">
            <v>2025OCTUBRE</v>
          </cell>
          <cell r="C159">
            <v>31</v>
          </cell>
          <cell r="D159">
            <v>1</v>
          </cell>
          <cell r="E159">
            <v>8</v>
          </cell>
          <cell r="F159">
            <v>22</v>
          </cell>
          <cell r="G159">
            <v>9</v>
          </cell>
          <cell r="H159">
            <v>198</v>
          </cell>
        </row>
        <row r="160">
          <cell r="B160" t="str">
            <v>2025NOVIEMBRE</v>
          </cell>
          <cell r="C160">
            <v>30</v>
          </cell>
          <cell r="D160">
            <v>2</v>
          </cell>
          <cell r="E160">
            <v>8</v>
          </cell>
          <cell r="F160">
            <v>20</v>
          </cell>
          <cell r="G160">
            <v>9</v>
          </cell>
          <cell r="H160">
            <v>180</v>
          </cell>
        </row>
        <row r="161">
          <cell r="B161" t="str">
            <v>2025DICIEMBRE</v>
          </cell>
          <cell r="C161">
            <v>31</v>
          </cell>
          <cell r="D161">
            <v>2</v>
          </cell>
          <cell r="E161">
            <v>10</v>
          </cell>
          <cell r="F161">
            <v>19</v>
          </cell>
          <cell r="G161">
            <v>9</v>
          </cell>
          <cell r="H161">
            <v>171</v>
          </cell>
        </row>
      </sheetData>
      <sheetData sheetId="31" refreshError="1"/>
      <sheetData sheetId="3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
      <sheetName val="Parametros"/>
      <sheetName val="Precios Alimentos"/>
      <sheetName val="Precios_leche_UHT"/>
      <sheetName val="Costo de Ing de Prep"/>
      <sheetName val="Resumen Preparaciones"/>
      <sheetName val="Factor de Conversión"/>
      <sheetName val="Menú"/>
      <sheetName val="Salarios de Ref"/>
      <sheetName val="Estanda T.H."/>
      <sheetName val="Componentes T.H."/>
      <sheetName val="Centros P y C"/>
      <sheetName val="Hoja1"/>
      <sheetName val="Estandar Menaje"/>
      <sheetName val="Resumen De Menaje"/>
      <sheetName val="Resumen Costos"/>
      <sheetName val="Analisis de Costos"/>
      <sheetName val="Analisis microbiologico"/>
      <sheetName val="configuración"/>
      <sheetName val="Indices empleados y Parametros"/>
      <sheetName val="calendario"/>
      <sheetName val="datos entrada"/>
      <sheetName val="costes no sspp"/>
      <sheetName val="hw&amp;sw"/>
      <sheetName val="datos maestros"/>
      <sheetName val="tasas"/>
      <sheetName val="cash flow (cop)"/>
      <sheetName val="dashboard"/>
      <sheetName val="parámetros"/>
      <sheetName val="mex95ib"/>
    </sheetNames>
    <sheetDataSet>
      <sheetData sheetId="0"/>
      <sheetData sheetId="1"/>
      <sheetData sheetId="2">
        <row r="5031">
          <cell r="A5031" t="str">
            <v>Aceite girasol</v>
          </cell>
        </row>
        <row r="5032">
          <cell r="A5032" t="str">
            <v>Aceite soya</v>
          </cell>
        </row>
        <row r="5033">
          <cell r="A5033" t="str">
            <v>Aceite vegetal mezcla</v>
          </cell>
        </row>
        <row r="5034">
          <cell r="A5034" t="str">
            <v>Acelga</v>
          </cell>
        </row>
        <row r="5035">
          <cell r="A5035" t="str">
            <v>Aguacate común</v>
          </cell>
        </row>
        <row r="5036">
          <cell r="A5036" t="str">
            <v>Aguacate Hass</v>
          </cell>
        </row>
        <row r="5037">
          <cell r="A5037" t="str">
            <v>Aguacate papelillo</v>
          </cell>
        </row>
        <row r="5038">
          <cell r="A5038" t="str">
            <v>Ahuyama</v>
          </cell>
        </row>
        <row r="5039">
          <cell r="A5039" t="str">
            <v>Ají dulce</v>
          </cell>
        </row>
        <row r="5040">
          <cell r="A5040" t="str">
            <v>Ají topito dulce</v>
          </cell>
        </row>
        <row r="5041">
          <cell r="A5041" t="str">
            <v>Ajo</v>
          </cell>
        </row>
        <row r="5042">
          <cell r="A5042" t="str">
            <v>Ajo importado</v>
          </cell>
        </row>
        <row r="5043">
          <cell r="A5043" t="str">
            <v>Alas de pollo con costillar</v>
          </cell>
        </row>
        <row r="5044">
          <cell r="A5044" t="str">
            <v>Alas de pollo sin costillar</v>
          </cell>
        </row>
        <row r="5045">
          <cell r="A5045" t="str">
            <v>Almejas con concha</v>
          </cell>
        </row>
        <row r="5046">
          <cell r="A5046" t="str">
            <v>Almejas sin concha</v>
          </cell>
        </row>
        <row r="5047">
          <cell r="A5047" t="str">
            <v>Apio</v>
          </cell>
        </row>
        <row r="5048">
          <cell r="A5048" t="str">
            <v>Arracacha amarilla</v>
          </cell>
        </row>
        <row r="5049">
          <cell r="A5049" t="str">
            <v>Arracacha blanca</v>
          </cell>
        </row>
        <row r="5050">
          <cell r="A5050" t="str">
            <v>Arroz de primera</v>
          </cell>
        </row>
        <row r="5051">
          <cell r="A5051" t="str">
            <v>Arroz de segunda</v>
          </cell>
        </row>
        <row r="5052">
          <cell r="A5052" t="str">
            <v>Arroz excelso</v>
          </cell>
        </row>
        <row r="5053">
          <cell r="A5053" t="str">
            <v>Arroz sopa cristal</v>
          </cell>
        </row>
        <row r="5054">
          <cell r="A5054" t="str">
            <v>Arveja amarilla seca importada</v>
          </cell>
        </row>
        <row r="5055">
          <cell r="A5055" t="str">
            <v>Arveja enlatada</v>
          </cell>
        </row>
        <row r="5056">
          <cell r="A5056" t="str">
            <v>Arveja verde en vaina</v>
          </cell>
        </row>
        <row r="5057">
          <cell r="A5057" t="str">
            <v>Arveja verde en vaina pastusa</v>
          </cell>
        </row>
        <row r="5058">
          <cell r="A5058" t="str">
            <v>Arveja verde seca importada</v>
          </cell>
        </row>
        <row r="5059">
          <cell r="A5059" t="str">
            <v>Avena en hojuelas</v>
          </cell>
        </row>
        <row r="5060">
          <cell r="A5060" t="str">
            <v>Avena molida</v>
          </cell>
        </row>
        <row r="5061">
          <cell r="A5061" t="str">
            <v>Azúcar morena</v>
          </cell>
        </row>
        <row r="5062">
          <cell r="A5062" t="str">
            <v>Azúcar refinada</v>
          </cell>
        </row>
        <row r="5063">
          <cell r="A5063" t="str">
            <v>Azúcar sulfitada</v>
          </cell>
        </row>
        <row r="5064">
          <cell r="A5064" t="str">
            <v>Badea</v>
          </cell>
        </row>
        <row r="5065">
          <cell r="A5065" t="str">
            <v>Bagre rayado en postas congelado</v>
          </cell>
        </row>
        <row r="5066">
          <cell r="A5066" t="str">
            <v>Bagre rayado entero congelado</v>
          </cell>
        </row>
        <row r="5067">
          <cell r="A5067" t="str">
            <v>Bagre rayado entero fresco</v>
          </cell>
        </row>
        <row r="5068">
          <cell r="A5068" t="str">
            <v>Banano bocadillo</v>
          </cell>
        </row>
        <row r="5069">
          <cell r="A5069" t="str">
            <v>Banano criollo</v>
          </cell>
        </row>
        <row r="5070">
          <cell r="A5070" t="str">
            <v>Banano Urabá</v>
          </cell>
        </row>
        <row r="5071">
          <cell r="A5071" t="str">
            <v>Berenjena</v>
          </cell>
        </row>
        <row r="5072">
          <cell r="A5072" t="str">
            <v>Blanquillo entero fresco</v>
          </cell>
        </row>
        <row r="5073">
          <cell r="A5073" t="str">
            <v>Bocachico criollo fresco</v>
          </cell>
        </row>
        <row r="5074">
          <cell r="A5074" t="str">
            <v>Bocachico importado congelado</v>
          </cell>
        </row>
        <row r="5075">
          <cell r="A5075" t="str">
            <v>Bocadillo veleño</v>
          </cell>
        </row>
        <row r="5076">
          <cell r="A5076" t="str">
            <v>Borojó</v>
          </cell>
        </row>
        <row r="5077">
          <cell r="A5077" t="str">
            <v>Breva</v>
          </cell>
        </row>
        <row r="5078">
          <cell r="A5078" t="str">
            <v>Brócoli</v>
          </cell>
        </row>
        <row r="5079">
          <cell r="A5079" t="str">
            <v>Cachama de cultivo fresca</v>
          </cell>
        </row>
        <row r="5080">
          <cell r="A5080" t="str">
            <v>Café instantáneo</v>
          </cell>
        </row>
        <row r="5081">
          <cell r="A5081" t="str">
            <v>Café molido</v>
          </cell>
        </row>
        <row r="5082">
          <cell r="A5082" t="str">
            <v>Calabacín</v>
          </cell>
        </row>
        <row r="5083">
          <cell r="A5083" t="str">
            <v>Calabaza</v>
          </cell>
        </row>
        <row r="5084">
          <cell r="A5084" t="str">
            <v>Calamar anillos</v>
          </cell>
        </row>
        <row r="5085">
          <cell r="A5085" t="str">
            <v>Calamar blanco entero</v>
          </cell>
        </row>
        <row r="5086">
          <cell r="A5086" t="str">
            <v>Calamar morado entero</v>
          </cell>
        </row>
        <row r="5087">
          <cell r="A5087" t="str">
            <v>Camarón tigre precocido seco</v>
          </cell>
        </row>
        <row r="5088">
          <cell r="A5088" t="str">
            <v>Camarón tití precocido seco</v>
          </cell>
        </row>
        <row r="5089">
          <cell r="A5089" t="str">
            <v>Capaz Magdalena fresco</v>
          </cell>
        </row>
        <row r="5090">
          <cell r="A5090" t="str">
            <v>Carne de cerdo en canal</v>
          </cell>
        </row>
        <row r="5091">
          <cell r="A5091" t="str">
            <v>Carne de cerdo, brazo con hueso</v>
          </cell>
        </row>
        <row r="5092">
          <cell r="A5092" t="str">
            <v>Carne de cerdo, brazo sin hueso</v>
          </cell>
        </row>
        <row r="5093">
          <cell r="A5093" t="str">
            <v>Carne de cerdo, cabeza de lomo</v>
          </cell>
        </row>
        <row r="5094">
          <cell r="A5094" t="str">
            <v>Carne de cerdo, costilla</v>
          </cell>
        </row>
        <row r="5095">
          <cell r="A5095" t="str">
            <v>Carne de cerdo, espinazo</v>
          </cell>
        </row>
        <row r="5096">
          <cell r="A5096" t="str">
            <v>Carne de cerdo, lomo con hueso</v>
          </cell>
        </row>
        <row r="5097">
          <cell r="A5097" t="str">
            <v>Carne de cerdo, lomo sin hueso</v>
          </cell>
        </row>
        <row r="5098">
          <cell r="A5098" t="str">
            <v>Carne de cerdo, pernil con hueso</v>
          </cell>
        </row>
        <row r="5099">
          <cell r="A5099" t="str">
            <v>Carne de cerdo, pernil sin hueso</v>
          </cell>
        </row>
        <row r="5100">
          <cell r="A5100" t="str">
            <v>Carne de cerdo, tocino barriga</v>
          </cell>
        </row>
        <row r="5101">
          <cell r="A5101" t="str">
            <v>Carne de cerdo, tocino papada</v>
          </cell>
        </row>
        <row r="5102">
          <cell r="A5102" t="str">
            <v>Carne de res en canal</v>
          </cell>
        </row>
        <row r="5103">
          <cell r="A5103" t="str">
            <v>Carne de res molida, murillo</v>
          </cell>
        </row>
        <row r="5104">
          <cell r="A5104" t="str">
            <v>Carne de res, bola de brazo</v>
          </cell>
        </row>
        <row r="5105">
          <cell r="A5105" t="str">
            <v>Carne de res, bola de pierna</v>
          </cell>
        </row>
        <row r="5106">
          <cell r="A5106" t="str">
            <v>Carne de res, bota</v>
          </cell>
        </row>
        <row r="5107">
          <cell r="A5107" t="str">
            <v>Carne de res, cadera</v>
          </cell>
        </row>
        <row r="5108">
          <cell r="A5108" t="str">
            <v>Carne de res, centro de pierna</v>
          </cell>
        </row>
        <row r="5109">
          <cell r="A5109" t="str">
            <v>Carne de res, chatas</v>
          </cell>
        </row>
        <row r="5110">
          <cell r="A5110" t="str">
            <v>Carne de res, cogote</v>
          </cell>
        </row>
        <row r="5111">
          <cell r="A5111" t="str">
            <v>Carne de res, costilla</v>
          </cell>
        </row>
        <row r="5112">
          <cell r="A5112" t="str">
            <v>Carne de res, falda</v>
          </cell>
        </row>
        <row r="5113">
          <cell r="A5113" t="str">
            <v>Carne de res, lomo de brazo</v>
          </cell>
        </row>
        <row r="5114">
          <cell r="A5114" t="str">
            <v>Carne de res, lomo fino</v>
          </cell>
        </row>
        <row r="5115">
          <cell r="A5115" t="str">
            <v>Carne de res, morrillo</v>
          </cell>
        </row>
        <row r="5116">
          <cell r="A5116" t="str">
            <v>Carne de res, muchacho</v>
          </cell>
        </row>
        <row r="5117">
          <cell r="A5117" t="str">
            <v>Carne de res, murillo</v>
          </cell>
        </row>
        <row r="5118">
          <cell r="A5118" t="str">
            <v>Carne de res, pecho</v>
          </cell>
        </row>
        <row r="5119">
          <cell r="A5119" t="str">
            <v>Carne de res, punta de anca</v>
          </cell>
        </row>
        <row r="5120">
          <cell r="A5120" t="str">
            <v>Carne de res, sobrebarriga</v>
          </cell>
        </row>
        <row r="5121">
          <cell r="A5121" t="str">
            <v>Cazuela de mariscos (paquete)</v>
          </cell>
        </row>
        <row r="5122">
          <cell r="A5122" t="str">
            <v>Cebolla cabezona blanca</v>
          </cell>
        </row>
        <row r="5123">
          <cell r="A5123" t="str">
            <v>Cebolla cabezona blanca bogotana</v>
          </cell>
        </row>
        <row r="5124">
          <cell r="A5124" t="str">
            <v>Cebolla cabezona blanca ecuatoriana</v>
          </cell>
        </row>
        <row r="5125">
          <cell r="A5125" t="str">
            <v>Cebolla cabezona blanca importada</v>
          </cell>
        </row>
        <row r="5126">
          <cell r="A5126" t="str">
            <v>Cebolla cabezona blanca pastusa</v>
          </cell>
        </row>
        <row r="5127">
          <cell r="A5127" t="str">
            <v>Cebolla cabezona blanca peruana</v>
          </cell>
        </row>
        <row r="5128">
          <cell r="A5128" t="str">
            <v>Cebolla cabezona roja ecuatoriana</v>
          </cell>
        </row>
        <row r="5129">
          <cell r="A5129" t="str">
            <v>Cebolla cabezona roja importada</v>
          </cell>
        </row>
        <row r="5130">
          <cell r="A5130" t="str">
            <v>Cebolla cabezona roja ocañera</v>
          </cell>
        </row>
        <row r="5131">
          <cell r="A5131" t="str">
            <v>Cebolla cabezona roja peruana</v>
          </cell>
        </row>
        <row r="5132">
          <cell r="A5132" t="str">
            <v>Cebolla junca</v>
          </cell>
        </row>
        <row r="5133">
          <cell r="A5133" t="str">
            <v>Cebolla junca Aquitania</v>
          </cell>
        </row>
        <row r="5134">
          <cell r="A5134" t="str">
            <v>Cebolla junca Berlín</v>
          </cell>
        </row>
        <row r="5135">
          <cell r="A5135" t="str">
            <v>Cebolla junca pastusa</v>
          </cell>
        </row>
        <row r="5136">
          <cell r="A5136" t="str">
            <v>Cebolla junca Tenerife</v>
          </cell>
        </row>
        <row r="5137">
          <cell r="A5137" t="str">
            <v>Cebolla puerro</v>
          </cell>
        </row>
        <row r="5138">
          <cell r="A5138" t="str">
            <v>Cebollín chino</v>
          </cell>
        </row>
        <row r="5139">
          <cell r="A5139" t="str">
            <v>Chocolate amargo</v>
          </cell>
        </row>
        <row r="5140">
          <cell r="A5140" t="str">
            <v>Chocolate dulce</v>
          </cell>
        </row>
        <row r="5141">
          <cell r="A5141" t="str">
            <v>Chocolate instantáneo</v>
          </cell>
        </row>
        <row r="5142">
          <cell r="A5142" t="str">
            <v>Chócolo mazorca</v>
          </cell>
        </row>
        <row r="5143">
          <cell r="A5143" t="str">
            <v>Cidra</v>
          </cell>
        </row>
        <row r="5144">
          <cell r="A5144" t="str">
            <v>Cilantro</v>
          </cell>
        </row>
        <row r="5145">
          <cell r="A5145" t="str">
            <v>Ciruela negra chilena</v>
          </cell>
        </row>
        <row r="5146">
          <cell r="A5146" t="str">
            <v>Ciruela roja</v>
          </cell>
        </row>
        <row r="5147">
          <cell r="A5147" t="str">
            <v>Coco</v>
          </cell>
        </row>
        <row r="5148">
          <cell r="A5148" t="str">
            <v>Coles</v>
          </cell>
        </row>
        <row r="5149">
          <cell r="A5149" t="str">
            <v>Coliflor</v>
          </cell>
        </row>
        <row r="5150">
          <cell r="A5150" t="str">
            <v>Color (bolsita)</v>
          </cell>
        </row>
        <row r="5151">
          <cell r="A5151" t="str">
            <v>Corvina, filete congelado nacional</v>
          </cell>
        </row>
        <row r="5152">
          <cell r="A5152" t="str">
            <v>Cuchuco de cebada</v>
          </cell>
        </row>
        <row r="5153">
          <cell r="A5153" t="str">
            <v>Cuchuco de maíz</v>
          </cell>
        </row>
        <row r="5154">
          <cell r="A5154" t="str">
            <v>Curuba larga</v>
          </cell>
        </row>
        <row r="5155">
          <cell r="A5155" t="str">
            <v>Curuba redonda</v>
          </cell>
        </row>
        <row r="5156">
          <cell r="A5156" t="str">
            <v>Durazno importado</v>
          </cell>
        </row>
        <row r="5157">
          <cell r="A5157" t="str">
            <v>Durazno nacional</v>
          </cell>
        </row>
        <row r="5158">
          <cell r="A5158" t="str">
            <v>Espinaca</v>
          </cell>
        </row>
        <row r="5159">
          <cell r="A5159" t="str">
            <v>Fécula de maíz</v>
          </cell>
        </row>
        <row r="5160">
          <cell r="A5160" t="str">
            <v>Feijoa</v>
          </cell>
        </row>
        <row r="5161">
          <cell r="A5161" t="str">
            <v>Fresa</v>
          </cell>
        </row>
        <row r="5162">
          <cell r="A5162" t="str">
            <v>Fríjol bolón</v>
          </cell>
        </row>
        <row r="5163">
          <cell r="A5163" t="str">
            <v>Fríjol cabeza negra importado</v>
          </cell>
        </row>
        <row r="5164">
          <cell r="A5164" t="str">
            <v>Fríjol cabeza negra nacional</v>
          </cell>
        </row>
        <row r="5165">
          <cell r="A5165" t="str">
            <v>Fríjol calima</v>
          </cell>
        </row>
        <row r="5166">
          <cell r="A5166" t="str">
            <v>Fríjol cargamanto blanco</v>
          </cell>
        </row>
        <row r="5167">
          <cell r="A5167" t="str">
            <v>Fríjol cargamanto rojo</v>
          </cell>
        </row>
        <row r="5168">
          <cell r="A5168" t="str">
            <v>Fríjol enlatado</v>
          </cell>
        </row>
        <row r="5169">
          <cell r="A5169" t="str">
            <v>Fríjol nima calima</v>
          </cell>
        </row>
        <row r="5170">
          <cell r="A5170" t="str">
            <v>Fríjol palomito importado</v>
          </cell>
        </row>
        <row r="5171">
          <cell r="A5171" t="str">
            <v>Fríjol radical</v>
          </cell>
        </row>
        <row r="5172">
          <cell r="A5172" t="str">
            <v>Fríjol Uribe rosado</v>
          </cell>
        </row>
        <row r="5173">
          <cell r="A5173" t="str">
            <v>Fríjol verde bolo</v>
          </cell>
        </row>
        <row r="5174">
          <cell r="A5174" t="str">
            <v>Fríjol verde cargamanto</v>
          </cell>
        </row>
        <row r="5175">
          <cell r="A5175" t="str">
            <v>Fríjol verde en vaina</v>
          </cell>
        </row>
        <row r="5176">
          <cell r="A5176" t="str">
            <v>Fríjol Zaragoza</v>
          </cell>
        </row>
        <row r="5177">
          <cell r="A5177" t="str">
            <v>Galletas dulces redondas con crema</v>
          </cell>
        </row>
        <row r="5178">
          <cell r="A5178" t="str">
            <v>Galletas saladas 3 tacos</v>
          </cell>
        </row>
        <row r="5179">
          <cell r="A5179" t="str">
            <v>Garbanzo importado</v>
          </cell>
        </row>
        <row r="5180">
          <cell r="A5180" t="str">
            <v>Gelatina</v>
          </cell>
        </row>
        <row r="5181">
          <cell r="A5181" t="str">
            <v>Granadilla</v>
          </cell>
        </row>
        <row r="5182">
          <cell r="A5182" t="str">
            <v>Guanábana</v>
          </cell>
        </row>
        <row r="5183">
          <cell r="A5183" t="str">
            <v>Guayaba agria</v>
          </cell>
        </row>
        <row r="5184">
          <cell r="A5184" t="str">
            <v>Guayaba común</v>
          </cell>
        </row>
        <row r="5185">
          <cell r="A5185" t="str">
            <v>Guayaba manzana</v>
          </cell>
        </row>
        <row r="5186">
          <cell r="A5186" t="str">
            <v>Guayaba pera</v>
          </cell>
        </row>
        <row r="5187">
          <cell r="A5187" t="str">
            <v>Gulupa</v>
          </cell>
        </row>
        <row r="5188">
          <cell r="A5188" t="str">
            <v>Haba verde</v>
          </cell>
        </row>
        <row r="5189">
          <cell r="A5189" t="str">
            <v>Habichuela</v>
          </cell>
        </row>
        <row r="5190">
          <cell r="A5190" t="str">
            <v>Habichuela larga</v>
          </cell>
        </row>
        <row r="5191">
          <cell r="A5191" t="str">
            <v>Harina de trigo</v>
          </cell>
        </row>
        <row r="5192">
          <cell r="A5192" t="str">
            <v>Harina precocida de maíz</v>
          </cell>
        </row>
        <row r="5193">
          <cell r="A5193" t="str">
            <v>Higo</v>
          </cell>
        </row>
        <row r="5194">
          <cell r="A5194" t="str">
            <v>Huevo blanco A</v>
          </cell>
        </row>
        <row r="5195">
          <cell r="A5195" t="str">
            <v>Huevo blanco AA</v>
          </cell>
        </row>
        <row r="5196">
          <cell r="A5196" t="str">
            <v>Huevo blanco B</v>
          </cell>
        </row>
        <row r="5197">
          <cell r="A5197" t="str">
            <v>Huevo blanco extra</v>
          </cell>
        </row>
        <row r="5198">
          <cell r="A5198" t="str">
            <v>Huevo rojo A</v>
          </cell>
        </row>
        <row r="5199">
          <cell r="A5199" t="str">
            <v>Huevo rojo AA</v>
          </cell>
        </row>
        <row r="5200">
          <cell r="A5200" t="str">
            <v>Huevo rojo B</v>
          </cell>
        </row>
        <row r="5201">
          <cell r="A5201" t="str">
            <v>Huevo rojo extra</v>
          </cell>
        </row>
        <row r="5202">
          <cell r="A5202" t="str">
            <v>Jugo de frutas</v>
          </cell>
        </row>
        <row r="5203">
          <cell r="A5203" t="str">
            <v>Jugo instantáneo (sobre)</v>
          </cell>
        </row>
        <row r="5204">
          <cell r="A5204" t="str">
            <v>Kiwi</v>
          </cell>
        </row>
        <row r="5205">
          <cell r="A5205" t="str">
            <v>Langostino 16-20</v>
          </cell>
        </row>
        <row r="5206">
          <cell r="A5206" t="str">
            <v>Langostino U12</v>
          </cell>
        </row>
        <row r="5207">
          <cell r="A5207" t="str">
            <v>Leche en polvo</v>
          </cell>
        </row>
        <row r="5208">
          <cell r="A5208" t="str">
            <v>Lechuga Batavia</v>
          </cell>
        </row>
        <row r="5209">
          <cell r="A5209" t="str">
            <v>Lechuga crespa morada</v>
          </cell>
        </row>
        <row r="5210">
          <cell r="A5210" t="str">
            <v>Lechuga crespa verde</v>
          </cell>
        </row>
        <row r="5211">
          <cell r="A5211" t="str">
            <v>Lenteja importada</v>
          </cell>
        </row>
        <row r="5212">
          <cell r="A5212" t="str">
            <v>Limón común</v>
          </cell>
        </row>
        <row r="5213">
          <cell r="A5213" t="str">
            <v>Limón común Ciénaga</v>
          </cell>
        </row>
        <row r="5214">
          <cell r="A5214" t="str">
            <v>Limón común valluno</v>
          </cell>
        </row>
        <row r="5215">
          <cell r="A5215" t="str">
            <v>Limón mandarino</v>
          </cell>
        </row>
        <row r="5216">
          <cell r="A5216" t="str">
            <v>Limón Tahití</v>
          </cell>
        </row>
        <row r="5217">
          <cell r="A5217" t="str">
            <v>Lomitos de atún en lata</v>
          </cell>
        </row>
        <row r="5218">
          <cell r="A5218" t="str">
            <v>Lulo</v>
          </cell>
        </row>
        <row r="5219">
          <cell r="A5219" t="str">
            <v>Maíz amarillo cáscara</v>
          </cell>
        </row>
        <row r="5220">
          <cell r="A5220" t="str">
            <v>Maíz amarillo trillado</v>
          </cell>
        </row>
        <row r="5221">
          <cell r="A5221" t="str">
            <v>Maíz blanco cáscara</v>
          </cell>
        </row>
        <row r="5222">
          <cell r="A5222" t="str">
            <v>Maíz blanco retrillado</v>
          </cell>
        </row>
        <row r="5223">
          <cell r="A5223" t="str">
            <v>Maíz blanco trillado</v>
          </cell>
        </row>
        <row r="5224">
          <cell r="A5224" t="str">
            <v>Maíz pira</v>
          </cell>
        </row>
        <row r="5225">
          <cell r="A5225" t="str">
            <v>Mandarina arrayana</v>
          </cell>
        </row>
        <row r="5226">
          <cell r="A5226" t="str">
            <v>Mandarina común</v>
          </cell>
        </row>
        <row r="5227">
          <cell r="A5227" t="str">
            <v>Mandarina Oneco</v>
          </cell>
        </row>
        <row r="5228">
          <cell r="A5228" t="str">
            <v>Mango común</v>
          </cell>
        </row>
        <row r="5229">
          <cell r="A5229" t="str">
            <v>Mango de azúcar</v>
          </cell>
        </row>
        <row r="5230">
          <cell r="A5230" t="str">
            <v>Mango manzano</v>
          </cell>
        </row>
        <row r="5231">
          <cell r="A5231" t="str">
            <v>Mango reina</v>
          </cell>
        </row>
        <row r="5232">
          <cell r="A5232" t="str">
            <v>Mango Tommy</v>
          </cell>
        </row>
        <row r="5233">
          <cell r="A5233" t="str">
            <v>Manteca</v>
          </cell>
        </row>
        <row r="5234">
          <cell r="A5234" t="str">
            <v>Manzana nacional</v>
          </cell>
        </row>
        <row r="5235">
          <cell r="A5235" t="str">
            <v>Manzana roja importada</v>
          </cell>
        </row>
        <row r="5236">
          <cell r="A5236" t="str">
            <v>Manzana royal gala importada</v>
          </cell>
        </row>
        <row r="5237">
          <cell r="A5237" t="str">
            <v>Manzana verde importada</v>
          </cell>
        </row>
        <row r="5238">
          <cell r="A5238" t="str">
            <v>Maracuyá</v>
          </cell>
        </row>
        <row r="5239">
          <cell r="A5239" t="str">
            <v>Maracuyá antioqueño</v>
          </cell>
        </row>
        <row r="5240">
          <cell r="A5240" t="str">
            <v>Maracuyá huilense</v>
          </cell>
        </row>
        <row r="5241">
          <cell r="A5241" t="str">
            <v>Maracuyá santandereano</v>
          </cell>
        </row>
        <row r="5242">
          <cell r="A5242" t="str">
            <v>Maracuyá valluno</v>
          </cell>
        </row>
        <row r="5243">
          <cell r="A5243" t="str">
            <v>Margarina</v>
          </cell>
        </row>
        <row r="5244">
          <cell r="A5244" t="str">
            <v>Mayonesa doy pack</v>
          </cell>
        </row>
        <row r="5245">
          <cell r="A5245" t="str">
            <v>Melón Cantalup</v>
          </cell>
        </row>
        <row r="5246">
          <cell r="A5246" t="str">
            <v>Menudencias de pollo</v>
          </cell>
        </row>
        <row r="5247">
          <cell r="A5247" t="str">
            <v>Merluza, filete importado</v>
          </cell>
        </row>
        <row r="5248">
          <cell r="A5248" t="str">
            <v>Merluza, filete nacional</v>
          </cell>
        </row>
        <row r="5249">
          <cell r="A5249" t="str">
            <v>Mojarra lora entera congelada</v>
          </cell>
        </row>
        <row r="5250">
          <cell r="A5250" t="str">
            <v>Mojarra lora entera fresca</v>
          </cell>
        </row>
        <row r="5251">
          <cell r="A5251" t="str">
            <v>Mora de Castilla</v>
          </cell>
        </row>
        <row r="5252">
          <cell r="A5252" t="str">
            <v>Muslos de pollo con rabadilla</v>
          </cell>
        </row>
        <row r="5253">
          <cell r="A5253" t="str">
            <v>Muslos de pollo sin rabadilla</v>
          </cell>
        </row>
        <row r="5254">
          <cell r="A5254" t="str">
            <v>Naranja común</v>
          </cell>
        </row>
        <row r="5255">
          <cell r="A5255" t="str">
            <v>Naranja Valencia</v>
          </cell>
        </row>
        <row r="5256">
          <cell r="A5256" t="str">
            <v>Nicuro fresco</v>
          </cell>
        </row>
        <row r="5257">
          <cell r="A5257" t="str">
            <v>Ñame criollo</v>
          </cell>
        </row>
        <row r="5258">
          <cell r="A5258" t="str">
            <v>Ñame diamante</v>
          </cell>
        </row>
        <row r="5259">
          <cell r="A5259" t="str">
            <v>Ñame espino</v>
          </cell>
        </row>
        <row r="5260">
          <cell r="A5260" t="str">
            <v>Palmitos de mar</v>
          </cell>
        </row>
        <row r="5261">
          <cell r="A5261" t="str">
            <v>Panela cuadrada blanca</v>
          </cell>
        </row>
        <row r="5262">
          <cell r="A5262" t="str">
            <v>Panela cuadrada morena</v>
          </cell>
        </row>
        <row r="5263">
          <cell r="A5263" t="str">
            <v>Panela redonda morena</v>
          </cell>
        </row>
        <row r="5264">
          <cell r="A5264" t="str">
            <v>Papa capira</v>
          </cell>
        </row>
        <row r="5265">
          <cell r="A5265" t="str">
            <v>Papa capira carmenia</v>
          </cell>
        </row>
        <row r="5266">
          <cell r="A5266" t="str">
            <v>Papa criolla limpia</v>
          </cell>
        </row>
        <row r="5267">
          <cell r="A5267" t="str">
            <v>Papa criolla para lavar</v>
          </cell>
        </row>
        <row r="5268">
          <cell r="A5268" t="str">
            <v>Papa criolla sucia</v>
          </cell>
        </row>
        <row r="5269">
          <cell r="A5269" t="str">
            <v>Papa frita</v>
          </cell>
        </row>
        <row r="5270">
          <cell r="A5270" t="str">
            <v>Papa ICA-Huila</v>
          </cell>
        </row>
        <row r="5271">
          <cell r="A5271" t="str">
            <v>Papa Morasurco</v>
          </cell>
        </row>
        <row r="5272">
          <cell r="A5272" t="str">
            <v>Papa nevada</v>
          </cell>
        </row>
        <row r="5273">
          <cell r="A5273" t="str">
            <v>Papa parda para lavar</v>
          </cell>
        </row>
        <row r="5274">
          <cell r="A5274" t="str">
            <v>Papa parda pastusa</v>
          </cell>
        </row>
        <row r="5275">
          <cell r="A5275" t="str">
            <v>Papa Puracé</v>
          </cell>
        </row>
        <row r="5276">
          <cell r="A5276" t="str">
            <v>Papa R-12 negra</v>
          </cell>
        </row>
        <row r="5277">
          <cell r="A5277" t="str">
            <v>Papa R-12 roja</v>
          </cell>
        </row>
        <row r="5278">
          <cell r="A5278" t="str">
            <v>Papa roja peruana</v>
          </cell>
        </row>
        <row r="5279">
          <cell r="A5279" t="str">
            <v>Papa ruby</v>
          </cell>
        </row>
        <row r="5280">
          <cell r="A5280" t="str">
            <v>Papa sabanera</v>
          </cell>
        </row>
        <row r="5281">
          <cell r="A5281" t="str">
            <v>Papa San Félix</v>
          </cell>
        </row>
        <row r="5282">
          <cell r="A5282" t="str">
            <v>Papa suprema</v>
          </cell>
        </row>
        <row r="5283">
          <cell r="A5283" t="str">
            <v>Papa tocana</v>
          </cell>
        </row>
        <row r="5284">
          <cell r="A5284" t="str">
            <v>Papa tocarreña</v>
          </cell>
        </row>
        <row r="5285">
          <cell r="A5285" t="str">
            <v>Papa única</v>
          </cell>
        </row>
        <row r="5286">
          <cell r="A5286" t="str">
            <v>Papaya hawaiana</v>
          </cell>
        </row>
        <row r="5287">
          <cell r="A5287" t="str">
            <v>Papaya Maradol</v>
          </cell>
        </row>
        <row r="5288">
          <cell r="A5288" t="str">
            <v>Papaya melona</v>
          </cell>
        </row>
        <row r="5289">
          <cell r="A5289" t="str">
            <v>Papaya redonda</v>
          </cell>
        </row>
        <row r="5290">
          <cell r="A5290" t="str">
            <v>Pargo rojo entero congelado</v>
          </cell>
        </row>
        <row r="5291">
          <cell r="A5291" t="str">
            <v>Pargo rojo entero fresco</v>
          </cell>
        </row>
        <row r="5292">
          <cell r="A5292" t="str">
            <v>Pargo rojo platero</v>
          </cell>
        </row>
        <row r="5293">
          <cell r="A5293" t="str">
            <v>Pastas alimenticias</v>
          </cell>
        </row>
        <row r="5294">
          <cell r="A5294" t="str">
            <v>Patilla</v>
          </cell>
        </row>
        <row r="5295">
          <cell r="A5295" t="str">
            <v>Pechuga de pollo</v>
          </cell>
        </row>
        <row r="5296">
          <cell r="A5296" t="str">
            <v>Pepino cohombro</v>
          </cell>
        </row>
        <row r="5297">
          <cell r="A5297" t="str">
            <v>Pepino de rellenar</v>
          </cell>
        </row>
        <row r="5298">
          <cell r="A5298" t="str">
            <v>Pera importada</v>
          </cell>
        </row>
        <row r="5299">
          <cell r="A5299" t="str">
            <v>Perejil</v>
          </cell>
        </row>
        <row r="5300">
          <cell r="A5300" t="str">
            <v>Pescado cabezas</v>
          </cell>
        </row>
        <row r="5301">
          <cell r="A5301" t="str">
            <v>Pierna pernil con rabadilla</v>
          </cell>
        </row>
        <row r="5302">
          <cell r="A5302" t="str">
            <v>Pierna pernil sin rabadilla</v>
          </cell>
        </row>
        <row r="5303">
          <cell r="A5303" t="str">
            <v>Piernas de pollo</v>
          </cell>
        </row>
        <row r="5304">
          <cell r="A5304" t="str">
            <v>Pimentón</v>
          </cell>
        </row>
        <row r="5305">
          <cell r="A5305" t="str">
            <v>Pimentón verde</v>
          </cell>
        </row>
        <row r="5306">
          <cell r="A5306" t="str">
            <v>Piña gold</v>
          </cell>
        </row>
        <row r="5307">
          <cell r="A5307" t="str">
            <v>Piña manzana</v>
          </cell>
        </row>
        <row r="5308">
          <cell r="A5308" t="str">
            <v>Piña perolera</v>
          </cell>
        </row>
        <row r="5309">
          <cell r="A5309" t="str">
            <v>Pitahaya</v>
          </cell>
        </row>
        <row r="5310">
          <cell r="A5310" t="str">
            <v>Plátano comino</v>
          </cell>
        </row>
        <row r="5311">
          <cell r="A5311" t="str">
            <v>Plátano dominico hartón maduro</v>
          </cell>
        </row>
        <row r="5312">
          <cell r="A5312" t="str">
            <v>Plátano dominico hartón verde</v>
          </cell>
        </row>
        <row r="5313">
          <cell r="A5313" t="str">
            <v>Plátano dominico verde</v>
          </cell>
        </row>
        <row r="5314">
          <cell r="A5314" t="str">
            <v>Plátano guineo</v>
          </cell>
        </row>
        <row r="5315">
          <cell r="A5315" t="str">
            <v>Plátano hartón maduro</v>
          </cell>
        </row>
        <row r="5316">
          <cell r="A5316" t="str">
            <v>Plátano hartón verde</v>
          </cell>
        </row>
        <row r="5317">
          <cell r="A5317" t="str">
            <v>Plátano hartón verde llanero</v>
          </cell>
        </row>
        <row r="5318">
          <cell r="A5318" t="str">
            <v>Pollo entero congelado sin vísceras</v>
          </cell>
        </row>
        <row r="5319">
          <cell r="A5319" t="str">
            <v>Pollo entero fresco con vísceras</v>
          </cell>
        </row>
        <row r="5320">
          <cell r="A5320" t="str">
            <v>Pollo entero fresco sin vísceras</v>
          </cell>
        </row>
        <row r="5321">
          <cell r="A5321" t="str">
            <v>Queso campesino</v>
          </cell>
        </row>
        <row r="5322">
          <cell r="A5322" t="str">
            <v>Queso costeño</v>
          </cell>
        </row>
        <row r="5323">
          <cell r="A5323" t="str">
            <v>Queso cuajada</v>
          </cell>
        </row>
        <row r="5324">
          <cell r="A5324" t="str">
            <v>Queso doble crema</v>
          </cell>
        </row>
        <row r="5325">
          <cell r="A5325" t="str">
            <v>Rabadillas de pollo</v>
          </cell>
        </row>
        <row r="5326">
          <cell r="A5326" t="str">
            <v>Rábano rojo</v>
          </cell>
        </row>
        <row r="5327">
          <cell r="A5327" t="str">
            <v>Remolacha</v>
          </cell>
        </row>
        <row r="5328">
          <cell r="A5328" t="str">
            <v>Remolacha bogotana</v>
          </cell>
        </row>
        <row r="5329">
          <cell r="A5329" t="str">
            <v>Remolacha regional</v>
          </cell>
        </row>
        <row r="5330">
          <cell r="A5330" t="str">
            <v>Repollo blanco</v>
          </cell>
        </row>
        <row r="5331">
          <cell r="A5331" t="str">
            <v>Repollo blanco bogotano</v>
          </cell>
        </row>
        <row r="5332">
          <cell r="A5332" t="str">
            <v>Repollo blanco valluno</v>
          </cell>
        </row>
        <row r="5333">
          <cell r="A5333" t="str">
            <v>Repollo morado</v>
          </cell>
        </row>
        <row r="5334">
          <cell r="A5334" t="str">
            <v>Repollo morado antioqueño</v>
          </cell>
        </row>
        <row r="5335">
          <cell r="A5335" t="str">
            <v>Repollo verde regional</v>
          </cell>
        </row>
        <row r="5336">
          <cell r="A5336" t="str">
            <v>Róbalo, filete congelado</v>
          </cell>
        </row>
        <row r="5337">
          <cell r="A5337" t="str">
            <v>Sal yodada</v>
          </cell>
        </row>
        <row r="5338">
          <cell r="A5338" t="str">
            <v>Salmón, filete congelado</v>
          </cell>
        </row>
        <row r="5339">
          <cell r="A5339" t="str">
            <v>Salsa de tomate doy pack</v>
          </cell>
        </row>
        <row r="5340">
          <cell r="A5340" t="str">
            <v>Sardinas en lata</v>
          </cell>
        </row>
        <row r="5341">
          <cell r="A5341" t="str">
            <v>Sierra entera congelada</v>
          </cell>
        </row>
        <row r="5342">
          <cell r="A5342" t="str">
            <v>Sopa de pollo (caja)</v>
          </cell>
        </row>
        <row r="5343">
          <cell r="A5343" t="str">
            <v>Tangelo</v>
          </cell>
        </row>
        <row r="5344">
          <cell r="A5344" t="str">
            <v>Tilapia roja entera congelada</v>
          </cell>
        </row>
        <row r="5345">
          <cell r="A5345" t="str">
            <v>Tilapia roja entera fresca</v>
          </cell>
        </row>
        <row r="5346">
          <cell r="A5346" t="str">
            <v>Tilapia, filete congelado</v>
          </cell>
        </row>
        <row r="5347">
          <cell r="A5347" t="str">
            <v>Tilapia, lomitos</v>
          </cell>
        </row>
        <row r="5348">
          <cell r="A5348" t="str">
            <v>Tomate chonto</v>
          </cell>
        </row>
        <row r="5349">
          <cell r="A5349" t="str">
            <v>Tomate chonto antioqueño</v>
          </cell>
        </row>
        <row r="5350">
          <cell r="A5350" t="str">
            <v>Tomate chonto valluno</v>
          </cell>
        </row>
        <row r="5351">
          <cell r="A5351" t="str">
            <v>Tomate de árbol</v>
          </cell>
        </row>
        <row r="5352">
          <cell r="A5352" t="str">
            <v>Tomate larga vida</v>
          </cell>
        </row>
        <row r="5353">
          <cell r="A5353" t="str">
            <v>Tomate riñón</v>
          </cell>
        </row>
        <row r="5354">
          <cell r="A5354" t="str">
            <v>Tomate riñón valluno</v>
          </cell>
        </row>
        <row r="5355">
          <cell r="A5355" t="str">
            <v>Tomate Riogrande</v>
          </cell>
        </row>
        <row r="5356">
          <cell r="A5356" t="str">
            <v>Tomate Riogrande bumangués</v>
          </cell>
        </row>
        <row r="5357">
          <cell r="A5357" t="str">
            <v>Tomate Riogrande ocañero</v>
          </cell>
        </row>
        <row r="5358">
          <cell r="A5358" t="str">
            <v>Toyo blanco, filete congelado</v>
          </cell>
        </row>
        <row r="5359">
          <cell r="A5359" t="str">
            <v>Trucha en corte mariposa</v>
          </cell>
        </row>
        <row r="5360">
          <cell r="A5360" t="str">
            <v>Trucha entera fresca</v>
          </cell>
        </row>
        <row r="5361">
          <cell r="A5361" t="str">
            <v>Uchuva con cáscara</v>
          </cell>
        </row>
        <row r="5362">
          <cell r="A5362" t="str">
            <v>Ulluco</v>
          </cell>
        </row>
        <row r="5363">
          <cell r="A5363" t="str">
            <v>Uva importada</v>
          </cell>
        </row>
        <row r="5364">
          <cell r="A5364" t="str">
            <v>Uva Isabela</v>
          </cell>
        </row>
        <row r="5365">
          <cell r="A5365" t="str">
            <v>Uva negra</v>
          </cell>
        </row>
        <row r="5366">
          <cell r="A5366" t="str">
            <v>Uva red globe nacional</v>
          </cell>
        </row>
        <row r="5367">
          <cell r="A5367" t="str">
            <v>Uva roja</v>
          </cell>
        </row>
        <row r="5368">
          <cell r="A5368" t="str">
            <v>Uva verde</v>
          </cell>
        </row>
        <row r="5369">
          <cell r="A5369" t="str">
            <v>Vinagre</v>
          </cell>
        </row>
        <row r="5370">
          <cell r="A5370" t="str">
            <v>Yuca chirosa</v>
          </cell>
        </row>
        <row r="5371">
          <cell r="A5371" t="str">
            <v>Yuca criolla</v>
          </cell>
        </row>
        <row r="5372">
          <cell r="A5372" t="str">
            <v>Yuca ICA</v>
          </cell>
        </row>
        <row r="5373">
          <cell r="A5373" t="str">
            <v>Yuca llanera</v>
          </cell>
        </row>
        <row r="5374">
          <cell r="A5374" t="str">
            <v>Zanahoria</v>
          </cell>
        </row>
        <row r="5375">
          <cell r="A5375" t="str">
            <v>Zanahoria bogotana</v>
          </cell>
        </row>
        <row r="5376">
          <cell r="A5376" t="str">
            <v>Zanahoria</v>
          </cell>
        </row>
        <row r="5377">
          <cell r="A5377" t="str">
            <v>Zanahoria bogotana</v>
          </cell>
        </row>
        <row r="5378">
          <cell r="A5378" t="str">
            <v>Leche entera UHT</v>
          </cell>
        </row>
        <row r="5379">
          <cell r="A5379" t="str">
            <v>Mortadela</v>
          </cell>
        </row>
        <row r="5380">
          <cell r="A5380" t="str">
            <v>Salchicha</v>
          </cell>
        </row>
        <row r="5381">
          <cell r="A5381" t="str">
            <v>Arepa</v>
          </cell>
        </row>
        <row r="5382">
          <cell r="A5382" t="str">
            <v>Calado Mantequilla</v>
          </cell>
        </row>
        <row r="5383">
          <cell r="A5383" t="str">
            <v>Pan Blanco</v>
          </cell>
        </row>
        <row r="5384">
          <cell r="A5384" t="str">
            <v>Pan Integral</v>
          </cell>
        </row>
        <row r="5385">
          <cell r="A5385" t="str">
            <v>Pan queso</v>
          </cell>
        </row>
        <row r="5386">
          <cell r="A5386" t="str">
            <v xml:space="preserve">Mogolla </v>
          </cell>
        </row>
        <row r="5387">
          <cell r="A5387" t="str">
            <v>Mojicón Con azúcar</v>
          </cell>
        </row>
        <row r="5388">
          <cell r="A5388" t="str">
            <v>Pan Tostadas</v>
          </cell>
        </row>
        <row r="5389">
          <cell r="A5389" t="str">
            <v>Mermeladas</v>
          </cell>
        </row>
        <row r="5390">
          <cell r="A5390" t="str">
            <v>Te</v>
          </cell>
        </row>
        <row r="5391">
          <cell r="A5391" t="str">
            <v>Pan coco</v>
          </cell>
        </row>
        <row r="5392">
          <cell r="A5392" t="str">
            <v>Queso campesino</v>
          </cell>
        </row>
        <row r="5393">
          <cell r="A5393" t="str">
            <v>Pan blandito</v>
          </cell>
        </row>
        <row r="5394">
          <cell r="A5394" t="str">
            <v>Calado</v>
          </cell>
        </row>
        <row r="5395">
          <cell r="A5395" t="str">
            <v>Pan mantequilla</v>
          </cell>
        </row>
        <row r="5396">
          <cell r="A5396" t="str">
            <v>Galleta de sal</v>
          </cell>
        </row>
        <row r="5397">
          <cell r="A5397" t="str">
            <v>Arepa de choclo</v>
          </cell>
        </row>
        <row r="5398">
          <cell r="A5398" t="str">
            <v>Salchichon</v>
          </cell>
        </row>
        <row r="5399">
          <cell r="A5399" t="str">
            <v>Jamón</v>
          </cell>
        </row>
        <row r="5400">
          <cell r="A5400" t="str">
            <v>Crema de leche</v>
          </cell>
        </row>
        <row r="5401">
          <cell r="A5401" t="str">
            <v>Guascas</v>
          </cell>
        </row>
        <row r="5402">
          <cell r="A5402" t="str">
            <v>-</v>
          </cell>
        </row>
        <row r="5403">
          <cell r="A5403" t="str">
            <v>-</v>
          </cell>
        </row>
        <row r="5404">
          <cell r="A5404" t="str">
            <v>-</v>
          </cell>
        </row>
        <row r="5405">
          <cell r="A5405" t="str">
            <v>-</v>
          </cell>
        </row>
        <row r="5406">
          <cell r="A5406" t="str">
            <v>-</v>
          </cell>
        </row>
        <row r="5407">
          <cell r="A5407" t="str">
            <v>-</v>
          </cell>
        </row>
        <row r="5408">
          <cell r="A5408" t="str">
            <v>-</v>
          </cell>
        </row>
        <row r="5409">
          <cell r="A5409" t="str">
            <v>-</v>
          </cell>
        </row>
        <row r="5410">
          <cell r="A5410" t="str">
            <v>-</v>
          </cell>
        </row>
        <row r="5411">
          <cell r="A5411" t="str">
            <v>-</v>
          </cell>
        </row>
        <row r="5412">
          <cell r="A5412" t="str">
            <v>-</v>
          </cell>
        </row>
        <row r="5413">
          <cell r="A5413" t="str">
            <v>-</v>
          </cell>
        </row>
        <row r="5414">
          <cell r="A5414" t="str">
            <v>-</v>
          </cell>
        </row>
        <row r="5415">
          <cell r="A5415" t="str">
            <v>-</v>
          </cell>
        </row>
        <row r="5416">
          <cell r="A5416" t="str">
            <v>-</v>
          </cell>
        </row>
        <row r="5417">
          <cell r="A5417" t="str">
            <v>-</v>
          </cell>
        </row>
        <row r="5418">
          <cell r="A5418" t="str">
            <v>-</v>
          </cell>
        </row>
        <row r="5419">
          <cell r="A5419" t="str">
            <v>-</v>
          </cell>
        </row>
        <row r="5420">
          <cell r="A5420" t="str">
            <v>-</v>
          </cell>
        </row>
        <row r="5421">
          <cell r="A5421" t="str">
            <v>-</v>
          </cell>
        </row>
        <row r="5422">
          <cell r="A5422" t="str">
            <v>-</v>
          </cell>
        </row>
        <row r="5423">
          <cell r="A5423" t="str">
            <v>-</v>
          </cell>
        </row>
        <row r="5424">
          <cell r="A5424" t="str">
            <v>-</v>
          </cell>
        </row>
        <row r="5425">
          <cell r="A5425" t="str">
            <v>-</v>
          </cell>
        </row>
        <row r="5426">
          <cell r="A5426" t="str">
            <v>-</v>
          </cell>
        </row>
        <row r="5427">
          <cell r="A5427" t="str">
            <v>-</v>
          </cell>
        </row>
        <row r="5428">
          <cell r="A5428" t="str">
            <v>-</v>
          </cell>
        </row>
        <row r="5429">
          <cell r="A5429" t="str">
            <v>-</v>
          </cell>
        </row>
        <row r="5430">
          <cell r="A5430" t="str">
            <v>-</v>
          </cell>
        </row>
        <row r="5431">
          <cell r="A5431" t="str">
            <v>-</v>
          </cell>
        </row>
        <row r="5432">
          <cell r="A5432" t="str">
            <v>-</v>
          </cell>
        </row>
        <row r="5433">
          <cell r="A5433" t="str">
            <v>-</v>
          </cell>
        </row>
        <row r="5434">
          <cell r="A5434" t="str">
            <v>-</v>
          </cell>
        </row>
        <row r="5435">
          <cell r="A5435" t="str">
            <v>-</v>
          </cell>
        </row>
        <row r="5436">
          <cell r="A5436" t="str">
            <v>-</v>
          </cell>
        </row>
        <row r="5437">
          <cell r="A5437" t="str">
            <v>-</v>
          </cell>
        </row>
        <row r="5438">
          <cell r="A5438" t="str">
            <v>-</v>
          </cell>
        </row>
        <row r="5439">
          <cell r="A5439" t="str">
            <v>-</v>
          </cell>
        </row>
        <row r="5440">
          <cell r="A5440" t="str">
            <v>-</v>
          </cell>
        </row>
        <row r="5441">
          <cell r="A5441" t="str">
            <v>-</v>
          </cell>
        </row>
        <row r="5442">
          <cell r="A5442" t="str">
            <v>-</v>
          </cell>
        </row>
        <row r="5443">
          <cell r="A5443" t="str">
            <v>-</v>
          </cell>
        </row>
        <row r="5444">
          <cell r="A5444" t="str">
            <v>-</v>
          </cell>
        </row>
        <row r="5445">
          <cell r="A5445" t="str">
            <v>-</v>
          </cell>
        </row>
        <row r="5446">
          <cell r="A5446" t="str">
            <v>-</v>
          </cell>
        </row>
        <row r="5447">
          <cell r="A5447" t="str">
            <v>-</v>
          </cell>
        </row>
        <row r="5448">
          <cell r="A5448" t="str">
            <v>-</v>
          </cell>
        </row>
        <row r="5449">
          <cell r="A5449" t="str">
            <v>-</v>
          </cell>
        </row>
        <row r="5450">
          <cell r="A5450" t="str">
            <v>-</v>
          </cell>
        </row>
        <row r="5451">
          <cell r="A5451" t="str">
            <v>-</v>
          </cell>
        </row>
        <row r="5452">
          <cell r="A5452" t="str">
            <v>-</v>
          </cell>
        </row>
        <row r="5453">
          <cell r="A5453" t="str">
            <v>-</v>
          </cell>
        </row>
        <row r="5454">
          <cell r="A5454" t="str">
            <v>-</v>
          </cell>
        </row>
        <row r="5455">
          <cell r="A5455" t="str">
            <v>-</v>
          </cell>
        </row>
        <row r="5456">
          <cell r="A5456" t="str">
            <v>-</v>
          </cell>
        </row>
        <row r="5457">
          <cell r="A5457" t="str">
            <v>-</v>
          </cell>
        </row>
        <row r="5458">
          <cell r="A5458" t="str">
            <v>-</v>
          </cell>
        </row>
        <row r="5459">
          <cell r="A5459" t="str">
            <v>-</v>
          </cell>
        </row>
        <row r="5460">
          <cell r="A5460" t="str">
            <v>-</v>
          </cell>
        </row>
        <row r="5461">
          <cell r="A5461" t="str">
            <v>-</v>
          </cell>
        </row>
        <row r="5462">
          <cell r="A5462" t="str">
            <v>-</v>
          </cell>
        </row>
        <row r="5463">
          <cell r="A5463" t="str">
            <v>-</v>
          </cell>
        </row>
        <row r="5464">
          <cell r="A5464" t="str">
            <v>-</v>
          </cell>
        </row>
        <row r="5465">
          <cell r="A5465" t="str">
            <v>-</v>
          </cell>
        </row>
        <row r="5466">
          <cell r="A5466" t="str">
            <v>-</v>
          </cell>
        </row>
        <row r="5467">
          <cell r="A5467" t="str">
            <v>-</v>
          </cell>
        </row>
        <row r="5468">
          <cell r="A5468" t="str">
            <v>-</v>
          </cell>
        </row>
        <row r="5469">
          <cell r="A5469" t="str">
            <v>-</v>
          </cell>
        </row>
        <row r="5470">
          <cell r="A5470" t="str">
            <v>-</v>
          </cell>
        </row>
        <row r="5471">
          <cell r="A5471" t="str">
            <v>-</v>
          </cell>
        </row>
        <row r="5472">
          <cell r="A5472" t="str">
            <v>-</v>
          </cell>
        </row>
        <row r="5473">
          <cell r="A5473" t="str">
            <v>-</v>
          </cell>
        </row>
        <row r="5474">
          <cell r="A5474" t="str">
            <v>-</v>
          </cell>
        </row>
        <row r="5475">
          <cell r="A5475" t="str">
            <v>-</v>
          </cell>
        </row>
        <row r="5476">
          <cell r="A5476" t="str">
            <v>-</v>
          </cell>
        </row>
        <row r="5477">
          <cell r="A5477" t="str">
            <v>-</v>
          </cell>
        </row>
        <row r="5478">
          <cell r="A5478" t="str">
            <v>-</v>
          </cell>
        </row>
        <row r="5479">
          <cell r="A5479" t="str">
            <v>-</v>
          </cell>
        </row>
        <row r="5480">
          <cell r="A5480" t="str">
            <v>-</v>
          </cell>
        </row>
        <row r="5481">
          <cell r="A5481" t="str">
            <v>-</v>
          </cell>
        </row>
        <row r="5482">
          <cell r="A5482" t="str">
            <v>-</v>
          </cell>
        </row>
        <row r="5483">
          <cell r="A5483" t="str">
            <v>-</v>
          </cell>
        </row>
        <row r="5484">
          <cell r="A5484" t="str">
            <v>-</v>
          </cell>
        </row>
        <row r="5485">
          <cell r="A5485" t="str">
            <v>-</v>
          </cell>
        </row>
        <row r="5486">
          <cell r="A5486" t="str">
            <v>-</v>
          </cell>
        </row>
        <row r="5487">
          <cell r="A5487" t="str">
            <v>-</v>
          </cell>
        </row>
        <row r="5488">
          <cell r="A5488" t="str">
            <v>-</v>
          </cell>
        </row>
        <row r="5489">
          <cell r="A5489" t="str">
            <v>-</v>
          </cell>
        </row>
        <row r="5490">
          <cell r="A5490" t="str">
            <v>-</v>
          </cell>
        </row>
        <row r="5491">
          <cell r="A5491" t="str">
            <v>-</v>
          </cell>
        </row>
        <row r="5492">
          <cell r="A5492" t="str">
            <v>-</v>
          </cell>
        </row>
        <row r="5493">
          <cell r="A5493" t="str">
            <v>-</v>
          </cell>
        </row>
        <row r="5494">
          <cell r="A5494" t="str">
            <v>-</v>
          </cell>
        </row>
        <row r="5495">
          <cell r="A5495" t="str">
            <v>-</v>
          </cell>
        </row>
        <row r="5496">
          <cell r="A5496" t="str">
            <v>-</v>
          </cell>
        </row>
        <row r="5497">
          <cell r="A5497" t="str">
            <v>-</v>
          </cell>
        </row>
        <row r="5498">
          <cell r="A5498" t="str">
            <v>-</v>
          </cell>
        </row>
        <row r="5499">
          <cell r="A5499" t="str">
            <v>-</v>
          </cell>
        </row>
        <row r="5500">
          <cell r="A5500" t="str">
            <v>-</v>
          </cell>
        </row>
        <row r="5501">
          <cell r="A5501" t="str">
            <v>-</v>
          </cell>
        </row>
        <row r="5502">
          <cell r="A5502" t="str">
            <v>-</v>
          </cell>
        </row>
        <row r="5503">
          <cell r="A5503" t="str">
            <v>-</v>
          </cell>
        </row>
        <row r="5504">
          <cell r="A5504" t="str">
            <v>-</v>
          </cell>
        </row>
        <row r="5505">
          <cell r="A5505" t="str">
            <v>-</v>
          </cell>
        </row>
        <row r="5506">
          <cell r="A5506" t="str">
            <v>-</v>
          </cell>
        </row>
        <row r="5507">
          <cell r="A5507" t="str">
            <v>-</v>
          </cell>
        </row>
        <row r="5508">
          <cell r="A5508" t="str">
            <v>-</v>
          </cell>
        </row>
        <row r="5509">
          <cell r="A5509" t="str">
            <v>-</v>
          </cell>
        </row>
        <row r="5510">
          <cell r="A5510" t="str">
            <v>-</v>
          </cell>
        </row>
        <row r="5511">
          <cell r="A5511" t="str">
            <v>-</v>
          </cell>
        </row>
        <row r="5512">
          <cell r="A5512" t="str">
            <v>-</v>
          </cell>
        </row>
        <row r="5513">
          <cell r="A5513" t="str">
            <v>-</v>
          </cell>
        </row>
        <row r="5514">
          <cell r="A5514" t="str">
            <v>-</v>
          </cell>
        </row>
        <row r="5515">
          <cell r="A5515" t="str">
            <v>-</v>
          </cell>
        </row>
        <row r="5516">
          <cell r="A5516" t="str">
            <v>-</v>
          </cell>
        </row>
        <row r="5517">
          <cell r="A5517" t="str">
            <v>-</v>
          </cell>
        </row>
        <row r="5518">
          <cell r="A5518" t="str">
            <v>-</v>
          </cell>
        </row>
        <row r="5519">
          <cell r="A5519" t="str">
            <v>-</v>
          </cell>
        </row>
        <row r="5520">
          <cell r="A5520" t="str">
            <v>-</v>
          </cell>
        </row>
        <row r="5521">
          <cell r="A5521" t="str">
            <v>-</v>
          </cell>
        </row>
        <row r="5522">
          <cell r="A5522" t="str">
            <v>-</v>
          </cell>
        </row>
        <row r="5523">
          <cell r="A5523" t="str">
            <v>-</v>
          </cell>
        </row>
        <row r="5524">
          <cell r="A5524" t="str">
            <v>-</v>
          </cell>
        </row>
        <row r="5525">
          <cell r="A5525" t="str">
            <v>-</v>
          </cell>
        </row>
        <row r="5526">
          <cell r="A5526" t="str">
            <v>-</v>
          </cell>
        </row>
        <row r="5527">
          <cell r="A5527" t="str">
            <v>-</v>
          </cell>
        </row>
        <row r="5528">
          <cell r="A5528" t="str">
            <v>-</v>
          </cell>
        </row>
        <row r="5529">
          <cell r="A5529" t="str">
            <v>-</v>
          </cell>
        </row>
        <row r="5530">
          <cell r="A5530" t="str">
            <v>-</v>
          </cell>
        </row>
        <row r="5531">
          <cell r="A5531" t="str">
            <v>-</v>
          </cell>
        </row>
        <row r="5532">
          <cell r="A5532" t="str">
            <v>-</v>
          </cell>
        </row>
        <row r="5533">
          <cell r="A5533" t="str">
            <v>-</v>
          </cell>
        </row>
        <row r="5534">
          <cell r="A5534" t="str">
            <v>-</v>
          </cell>
        </row>
        <row r="5535">
          <cell r="A5535" t="str">
            <v>-</v>
          </cell>
        </row>
        <row r="5536">
          <cell r="A5536" t="str">
            <v>-</v>
          </cell>
        </row>
        <row r="5537">
          <cell r="A5537" t="str">
            <v>-</v>
          </cell>
        </row>
        <row r="5538">
          <cell r="A5538" t="str">
            <v>-</v>
          </cell>
        </row>
        <row r="5539">
          <cell r="A5539" t="str">
            <v>-</v>
          </cell>
        </row>
        <row r="5540">
          <cell r="A5540" t="str">
            <v>-</v>
          </cell>
        </row>
        <row r="5541">
          <cell r="A5541" t="str">
            <v>-</v>
          </cell>
        </row>
        <row r="5542">
          <cell r="A5542" t="str">
            <v>-</v>
          </cell>
        </row>
        <row r="5543">
          <cell r="A5543" t="str">
            <v>-</v>
          </cell>
        </row>
        <row r="5544">
          <cell r="A5544" t="str">
            <v>-</v>
          </cell>
        </row>
        <row r="5545">
          <cell r="A5545" t="str">
            <v>-</v>
          </cell>
        </row>
        <row r="5546">
          <cell r="A5546" t="str">
            <v>-</v>
          </cell>
        </row>
        <row r="5547">
          <cell r="A5547" t="str">
            <v>-</v>
          </cell>
        </row>
        <row r="5548">
          <cell r="A5548" t="str">
            <v>-</v>
          </cell>
        </row>
        <row r="5549">
          <cell r="A5549" t="str">
            <v>-</v>
          </cell>
        </row>
        <row r="5550">
          <cell r="A5550" t="str">
            <v>-</v>
          </cell>
        </row>
        <row r="5551">
          <cell r="A5551" t="str">
            <v>-</v>
          </cell>
        </row>
        <row r="5552">
          <cell r="A5552" t="str">
            <v>-</v>
          </cell>
        </row>
        <row r="5553">
          <cell r="A5553" t="str">
            <v>-</v>
          </cell>
        </row>
        <row r="5554">
          <cell r="A5554" t="str">
            <v>-</v>
          </cell>
        </row>
        <row r="5555">
          <cell r="A5555" t="str">
            <v>-</v>
          </cell>
        </row>
        <row r="5556">
          <cell r="A5556" t="str">
            <v>-</v>
          </cell>
        </row>
        <row r="5557">
          <cell r="A5557" t="str">
            <v>-</v>
          </cell>
        </row>
        <row r="5558">
          <cell r="A5558" t="str">
            <v>-</v>
          </cell>
        </row>
        <row r="5559">
          <cell r="A5559" t="str">
            <v>-</v>
          </cell>
        </row>
        <row r="5560">
          <cell r="A5560" t="str">
            <v>-</v>
          </cell>
        </row>
        <row r="5561">
          <cell r="A5561" t="str">
            <v>-</v>
          </cell>
        </row>
        <row r="5562">
          <cell r="A5562" t="str">
            <v>-</v>
          </cell>
        </row>
        <row r="5563">
          <cell r="A5563" t="str">
            <v>-</v>
          </cell>
        </row>
        <row r="5564">
          <cell r="A5564" t="str">
            <v>-</v>
          </cell>
        </row>
        <row r="5565">
          <cell r="A5565" t="str">
            <v>-</v>
          </cell>
        </row>
        <row r="5566">
          <cell r="A5566" t="str">
            <v>-</v>
          </cell>
        </row>
        <row r="5567">
          <cell r="A5567" t="str">
            <v>-</v>
          </cell>
        </row>
        <row r="5568">
          <cell r="A5568" t="str">
            <v>-</v>
          </cell>
        </row>
        <row r="5569">
          <cell r="A5569" t="str">
            <v>-</v>
          </cell>
        </row>
        <row r="5570">
          <cell r="A5570" t="str">
            <v>-</v>
          </cell>
        </row>
        <row r="5571">
          <cell r="A5571" t="str">
            <v>-</v>
          </cell>
        </row>
        <row r="5572">
          <cell r="A5572" t="str">
            <v>-</v>
          </cell>
        </row>
        <row r="5573">
          <cell r="A5573" t="str">
            <v>-</v>
          </cell>
        </row>
        <row r="5574">
          <cell r="A5574" t="str">
            <v>-</v>
          </cell>
        </row>
        <row r="5575">
          <cell r="A5575" t="str">
            <v>-</v>
          </cell>
        </row>
        <row r="5576">
          <cell r="A5576" t="str">
            <v>-</v>
          </cell>
        </row>
        <row r="5577">
          <cell r="A5577" t="str">
            <v>-</v>
          </cell>
        </row>
        <row r="5578">
          <cell r="A5578" t="str">
            <v>-</v>
          </cell>
        </row>
        <row r="5579">
          <cell r="A5579" t="str">
            <v>-</v>
          </cell>
        </row>
        <row r="5580">
          <cell r="A5580" t="str">
            <v>-</v>
          </cell>
        </row>
        <row r="5581">
          <cell r="A5581" t="str">
            <v>-</v>
          </cell>
        </row>
        <row r="5582">
          <cell r="A5582" t="str">
            <v>-</v>
          </cell>
        </row>
        <row r="5583">
          <cell r="A5583" t="str">
            <v>-</v>
          </cell>
        </row>
        <row r="5584">
          <cell r="A5584" t="str">
            <v>-</v>
          </cell>
        </row>
        <row r="5585">
          <cell r="A5585" t="str">
            <v>-</v>
          </cell>
        </row>
        <row r="5586">
          <cell r="A5586" t="str">
            <v>-</v>
          </cell>
        </row>
        <row r="5587">
          <cell r="A5587" t="str">
            <v>-</v>
          </cell>
        </row>
        <row r="5588">
          <cell r="A5588" t="str">
            <v>-</v>
          </cell>
        </row>
        <row r="5589">
          <cell r="A5589" t="str">
            <v>-</v>
          </cell>
        </row>
        <row r="5590">
          <cell r="A5590" t="str">
            <v>-</v>
          </cell>
        </row>
        <row r="5591">
          <cell r="A5591" t="str">
            <v>-</v>
          </cell>
        </row>
        <row r="5592">
          <cell r="A5592" t="str">
            <v>-</v>
          </cell>
        </row>
        <row r="5593">
          <cell r="A5593" t="str">
            <v>-</v>
          </cell>
        </row>
        <row r="5594">
          <cell r="A5594" t="str">
            <v>-</v>
          </cell>
        </row>
        <row r="5595">
          <cell r="A5595" t="str">
            <v>-</v>
          </cell>
        </row>
        <row r="5596">
          <cell r="A5596" t="str">
            <v>-</v>
          </cell>
        </row>
        <row r="5597">
          <cell r="A5597" t="str">
            <v>-</v>
          </cell>
        </row>
        <row r="5598">
          <cell r="A5598" t="str">
            <v>-</v>
          </cell>
        </row>
        <row r="5599">
          <cell r="A5599" t="str">
            <v>-</v>
          </cell>
        </row>
        <row r="5600">
          <cell r="A5600" t="str">
            <v>-</v>
          </cell>
        </row>
        <row r="5601">
          <cell r="A5601" t="str">
            <v>-</v>
          </cell>
        </row>
        <row r="5602">
          <cell r="A5602" t="str">
            <v>-</v>
          </cell>
        </row>
        <row r="5603">
          <cell r="A5603" t="str">
            <v>-</v>
          </cell>
        </row>
        <row r="5604">
          <cell r="A5604" t="str">
            <v>-</v>
          </cell>
        </row>
        <row r="5605">
          <cell r="A5605" t="str">
            <v>-</v>
          </cell>
        </row>
        <row r="5606">
          <cell r="A5606" t="str">
            <v>-</v>
          </cell>
        </row>
        <row r="5607">
          <cell r="A5607" t="str">
            <v>-</v>
          </cell>
        </row>
        <row r="5608">
          <cell r="A5608" t="str">
            <v>-</v>
          </cell>
        </row>
        <row r="5609">
          <cell r="A5609" t="str">
            <v>-</v>
          </cell>
        </row>
        <row r="5610">
          <cell r="A5610" t="str">
            <v>-</v>
          </cell>
        </row>
        <row r="5611">
          <cell r="A5611" t="str">
            <v>-</v>
          </cell>
        </row>
        <row r="5612">
          <cell r="A5612" t="str">
            <v>-</v>
          </cell>
        </row>
        <row r="5613">
          <cell r="A5613" t="str">
            <v>-</v>
          </cell>
        </row>
        <row r="5614">
          <cell r="A5614" t="str">
            <v>-</v>
          </cell>
        </row>
        <row r="5615">
          <cell r="A5615" t="str">
            <v>-</v>
          </cell>
        </row>
        <row r="5616">
          <cell r="A5616" t="str">
            <v>-</v>
          </cell>
        </row>
        <row r="5617">
          <cell r="A5617" t="str">
            <v>-</v>
          </cell>
        </row>
        <row r="5618">
          <cell r="A5618" t="str">
            <v>-</v>
          </cell>
        </row>
        <row r="5619">
          <cell r="A5619" t="str">
            <v>-</v>
          </cell>
        </row>
        <row r="5620">
          <cell r="A5620" t="str">
            <v>-</v>
          </cell>
        </row>
        <row r="5621">
          <cell r="A5621" t="str">
            <v>-</v>
          </cell>
        </row>
        <row r="5622">
          <cell r="A5622" t="str">
            <v>-</v>
          </cell>
        </row>
        <row r="5623">
          <cell r="A5623" t="str">
            <v>-</v>
          </cell>
        </row>
        <row r="5624">
          <cell r="A5624" t="str">
            <v>-</v>
          </cell>
        </row>
        <row r="5625">
          <cell r="A5625" t="str">
            <v>-</v>
          </cell>
        </row>
        <row r="5626">
          <cell r="A5626" t="str">
            <v>-</v>
          </cell>
        </row>
        <row r="5627">
          <cell r="A5627" t="str">
            <v>-</v>
          </cell>
        </row>
        <row r="5628">
          <cell r="A5628" t="str">
            <v>-</v>
          </cell>
        </row>
        <row r="5629">
          <cell r="A5629" t="str">
            <v>-</v>
          </cell>
        </row>
        <row r="5630">
          <cell r="A5630" t="str">
            <v>-</v>
          </cell>
        </row>
        <row r="5631">
          <cell r="A5631" t="str">
            <v>-</v>
          </cell>
        </row>
        <row r="5632">
          <cell r="A5632" t="str">
            <v>-</v>
          </cell>
        </row>
        <row r="5633">
          <cell r="A5633" t="str">
            <v>-</v>
          </cell>
        </row>
        <row r="5634">
          <cell r="A5634" t="str">
            <v>-</v>
          </cell>
        </row>
        <row r="5635">
          <cell r="A5635" t="str">
            <v>-</v>
          </cell>
        </row>
        <row r="5636">
          <cell r="A5636" t="str">
            <v>-</v>
          </cell>
        </row>
        <row r="5637">
          <cell r="A5637" t="str">
            <v>-</v>
          </cell>
        </row>
        <row r="5638">
          <cell r="A5638" t="str">
            <v>-</v>
          </cell>
        </row>
        <row r="5639">
          <cell r="A5639" t="str">
            <v>-</v>
          </cell>
        </row>
        <row r="5640">
          <cell r="A5640" t="str">
            <v>-</v>
          </cell>
        </row>
        <row r="5641">
          <cell r="A5641" t="str">
            <v>-</v>
          </cell>
        </row>
        <row r="5642">
          <cell r="A5642" t="str">
            <v>-</v>
          </cell>
        </row>
        <row r="5643">
          <cell r="A5643" t="str">
            <v>-</v>
          </cell>
        </row>
        <row r="5644">
          <cell r="A5644" t="str">
            <v>-</v>
          </cell>
        </row>
        <row r="5645">
          <cell r="A5645" t="str">
            <v>-</v>
          </cell>
        </row>
        <row r="5646">
          <cell r="A5646" t="str">
            <v>-</v>
          </cell>
        </row>
        <row r="5647">
          <cell r="A5647" t="str">
            <v>-</v>
          </cell>
        </row>
        <row r="5648">
          <cell r="A5648" t="str">
            <v>-</v>
          </cell>
        </row>
        <row r="5649">
          <cell r="A5649" t="str">
            <v>-</v>
          </cell>
        </row>
        <row r="5650">
          <cell r="A5650" t="str">
            <v>-</v>
          </cell>
        </row>
        <row r="5651">
          <cell r="A5651" t="str">
            <v>-</v>
          </cell>
        </row>
        <row r="5652">
          <cell r="A5652" t="str">
            <v>-</v>
          </cell>
        </row>
        <row r="5653">
          <cell r="A5653" t="str">
            <v>-</v>
          </cell>
        </row>
        <row r="5654">
          <cell r="A5654" t="str">
            <v>-</v>
          </cell>
        </row>
        <row r="5655">
          <cell r="A5655" t="str">
            <v>-</v>
          </cell>
        </row>
        <row r="5656">
          <cell r="A5656" t="str">
            <v>-</v>
          </cell>
        </row>
        <row r="5657">
          <cell r="A5657" t="str">
            <v>-</v>
          </cell>
        </row>
        <row r="5658">
          <cell r="A5658" t="str">
            <v>-</v>
          </cell>
        </row>
        <row r="5659">
          <cell r="A5659" t="str">
            <v>-</v>
          </cell>
        </row>
        <row r="5660">
          <cell r="A5660" t="str">
            <v>-</v>
          </cell>
        </row>
        <row r="5661">
          <cell r="A5661" t="str">
            <v>-</v>
          </cell>
        </row>
        <row r="5662">
          <cell r="A5662" t="str">
            <v>-</v>
          </cell>
        </row>
        <row r="5663">
          <cell r="A5663" t="str">
            <v>-</v>
          </cell>
        </row>
        <row r="5664">
          <cell r="A5664" t="str">
            <v>-</v>
          </cell>
        </row>
        <row r="5665">
          <cell r="A5665" t="str">
            <v>-</v>
          </cell>
        </row>
        <row r="5666">
          <cell r="A5666" t="str">
            <v>-</v>
          </cell>
        </row>
        <row r="5667">
          <cell r="A5667" t="str">
            <v>-</v>
          </cell>
        </row>
        <row r="5668">
          <cell r="A5668" t="str">
            <v>-</v>
          </cell>
        </row>
        <row r="5669">
          <cell r="A5669" t="str">
            <v>-</v>
          </cell>
        </row>
        <row r="5670">
          <cell r="A5670" t="str">
            <v>-</v>
          </cell>
        </row>
        <row r="5671">
          <cell r="A5671" t="str">
            <v>-</v>
          </cell>
        </row>
        <row r="5672">
          <cell r="A5672" t="str">
            <v>-</v>
          </cell>
        </row>
        <row r="5673">
          <cell r="A5673" t="str">
            <v>-</v>
          </cell>
        </row>
        <row r="5674">
          <cell r="A5674" t="str">
            <v>-</v>
          </cell>
        </row>
        <row r="5675">
          <cell r="A5675" t="str">
            <v>-</v>
          </cell>
        </row>
        <row r="5676">
          <cell r="A5676" t="str">
            <v>-</v>
          </cell>
        </row>
        <row r="5677">
          <cell r="A5677" t="str">
            <v>-</v>
          </cell>
        </row>
        <row r="5678">
          <cell r="A5678" t="str">
            <v>-</v>
          </cell>
        </row>
        <row r="5679">
          <cell r="A5679" t="str">
            <v>-</v>
          </cell>
        </row>
        <row r="5680">
          <cell r="A5680" t="str">
            <v>-</v>
          </cell>
        </row>
        <row r="5681">
          <cell r="A5681" t="str">
            <v>-</v>
          </cell>
        </row>
        <row r="5682">
          <cell r="A5682" t="str">
            <v>-</v>
          </cell>
        </row>
        <row r="5683">
          <cell r="A5683" t="str">
            <v>-</v>
          </cell>
        </row>
        <row r="5684">
          <cell r="A5684" t="str">
            <v>-</v>
          </cell>
        </row>
        <row r="5685">
          <cell r="A5685" t="str">
            <v>-</v>
          </cell>
        </row>
        <row r="5686">
          <cell r="A5686" t="str">
            <v>-</v>
          </cell>
        </row>
        <row r="5687">
          <cell r="A5687" t="str">
            <v>-</v>
          </cell>
        </row>
        <row r="5688">
          <cell r="A5688" t="str">
            <v>-</v>
          </cell>
        </row>
        <row r="5689">
          <cell r="A5689" t="str">
            <v>-</v>
          </cell>
        </row>
        <row r="5690">
          <cell r="A5690" t="str">
            <v>-</v>
          </cell>
        </row>
        <row r="5691">
          <cell r="A5691" t="str">
            <v>-</v>
          </cell>
        </row>
        <row r="5692">
          <cell r="A5692" t="str">
            <v>-</v>
          </cell>
        </row>
        <row r="5693">
          <cell r="A5693" t="str">
            <v>-</v>
          </cell>
        </row>
        <row r="5694">
          <cell r="A5694" t="str">
            <v>-</v>
          </cell>
        </row>
        <row r="5695">
          <cell r="A5695" t="str">
            <v>-</v>
          </cell>
        </row>
        <row r="5696">
          <cell r="A5696" t="str">
            <v>-</v>
          </cell>
        </row>
        <row r="5697">
          <cell r="A5697" t="str">
            <v>-</v>
          </cell>
        </row>
        <row r="5698">
          <cell r="A5698" t="str">
            <v>-</v>
          </cell>
        </row>
        <row r="5699">
          <cell r="A5699" t="str">
            <v>-</v>
          </cell>
        </row>
        <row r="5700">
          <cell r="A5700" t="str">
            <v>-</v>
          </cell>
        </row>
        <row r="5701">
          <cell r="A5701" t="str">
            <v>-</v>
          </cell>
        </row>
        <row r="5702">
          <cell r="A5702" t="str">
            <v>-</v>
          </cell>
        </row>
        <row r="5703">
          <cell r="A5703" t="str">
            <v>-</v>
          </cell>
        </row>
        <row r="5704">
          <cell r="A5704" t="str">
            <v>-</v>
          </cell>
        </row>
        <row r="5705">
          <cell r="A5705" t="str">
            <v>-</v>
          </cell>
        </row>
        <row r="5706">
          <cell r="A5706" t="str">
            <v>-</v>
          </cell>
        </row>
        <row r="5707">
          <cell r="A5707" t="str">
            <v>-</v>
          </cell>
        </row>
        <row r="5708">
          <cell r="A5708" t="str">
            <v>-</v>
          </cell>
        </row>
        <row r="5709">
          <cell r="A5709" t="str">
            <v>-</v>
          </cell>
        </row>
        <row r="5710">
          <cell r="A5710" t="str">
            <v>-</v>
          </cell>
        </row>
        <row r="5711">
          <cell r="A5711" t="str">
            <v>-</v>
          </cell>
        </row>
        <row r="5712">
          <cell r="A5712" t="str">
            <v>-</v>
          </cell>
        </row>
        <row r="5713">
          <cell r="A5713" t="str">
            <v>-</v>
          </cell>
        </row>
        <row r="5714">
          <cell r="A5714" t="str">
            <v>-</v>
          </cell>
        </row>
        <row r="5715">
          <cell r="A5715" t="str">
            <v>-</v>
          </cell>
        </row>
        <row r="5716">
          <cell r="A5716" t="str">
            <v>-</v>
          </cell>
        </row>
        <row r="5717">
          <cell r="A5717" t="str">
            <v>-</v>
          </cell>
        </row>
        <row r="5718">
          <cell r="A5718" t="str">
            <v>-</v>
          </cell>
        </row>
        <row r="5719">
          <cell r="A5719" t="str">
            <v>-</v>
          </cell>
        </row>
        <row r="5720">
          <cell r="A5720" t="str">
            <v>-</v>
          </cell>
        </row>
        <row r="5721">
          <cell r="A5721" t="str">
            <v>-</v>
          </cell>
        </row>
        <row r="5722">
          <cell r="A5722" t="str">
            <v>-</v>
          </cell>
        </row>
        <row r="5723">
          <cell r="A5723" t="str">
            <v>-</v>
          </cell>
        </row>
        <row r="5724">
          <cell r="A5724" t="str">
            <v>-</v>
          </cell>
        </row>
        <row r="5725">
          <cell r="A5725" t="str">
            <v>-</v>
          </cell>
        </row>
        <row r="5726">
          <cell r="A5726" t="str">
            <v>-</v>
          </cell>
        </row>
        <row r="5727">
          <cell r="A5727" t="str">
            <v>-</v>
          </cell>
        </row>
        <row r="5728">
          <cell r="A5728" t="str">
            <v>-</v>
          </cell>
        </row>
        <row r="5729">
          <cell r="A5729" t="str">
            <v>-</v>
          </cell>
        </row>
        <row r="5730">
          <cell r="A5730" t="str">
            <v>-</v>
          </cell>
        </row>
      </sheetData>
      <sheetData sheetId="3"/>
      <sheetData sheetId="4"/>
      <sheetData sheetId="5">
        <row r="5">
          <cell r="C5" t="str">
            <v>Café con leche</v>
          </cell>
        </row>
        <row r="6">
          <cell r="C6" t="str">
            <v>Té con leche</v>
          </cell>
        </row>
        <row r="7">
          <cell r="C7" t="str">
            <v>Chocolate en leche</v>
          </cell>
        </row>
        <row r="8">
          <cell r="C8" t="str">
            <v>Aguadepanela con leche</v>
          </cell>
        </row>
        <row r="9">
          <cell r="C9" t="str">
            <v xml:space="preserve">Avena   </v>
          </cell>
        </row>
        <row r="10">
          <cell r="C10" t="str">
            <v>Fecula de maiz</v>
          </cell>
        </row>
        <row r="11">
          <cell r="C11" t="str">
            <v xml:space="preserve">Colada en leche </v>
          </cell>
        </row>
        <row r="12">
          <cell r="C12" t="str">
            <v>Carne Pechuga De pollo</v>
          </cell>
        </row>
        <row r="13">
          <cell r="C13" t="str">
            <v>Carne MenuDencias De pollo</v>
          </cell>
        </row>
        <row r="14">
          <cell r="C14" t="str">
            <v xml:space="preserve">Huevo </v>
          </cell>
        </row>
        <row r="15">
          <cell r="C15" t="str">
            <v>Embutido MortaDela</v>
          </cell>
        </row>
        <row r="16">
          <cell r="C16" t="str">
            <v>Carne Semigorda De res</v>
          </cell>
        </row>
        <row r="17">
          <cell r="C17" t="str">
            <v>Queso Semiblando con crema</v>
          </cell>
        </row>
        <row r="18">
          <cell r="C18" t="str">
            <v>Embutido Salchicha</v>
          </cell>
        </row>
        <row r="19">
          <cell r="C19" t="str">
            <v xml:space="preserve">Salchichón </v>
          </cell>
        </row>
        <row r="20">
          <cell r="C20" t="str">
            <v>Arepa Maíz</v>
          </cell>
        </row>
        <row r="21">
          <cell r="C21" t="str">
            <v>Calado Mantequilla</v>
          </cell>
        </row>
        <row r="22">
          <cell r="C22" t="str">
            <v>Pan Blanco</v>
          </cell>
        </row>
        <row r="23">
          <cell r="C23" t="str">
            <v>Pan Integral</v>
          </cell>
        </row>
        <row r="24">
          <cell r="C24" t="str">
            <v>Pan queso</v>
          </cell>
        </row>
        <row r="25">
          <cell r="C25" t="str">
            <v xml:space="preserve">Mogolla </v>
          </cell>
        </row>
        <row r="26">
          <cell r="C26" t="str">
            <v>Mojicón Con azúcar</v>
          </cell>
        </row>
        <row r="27">
          <cell r="C27" t="str">
            <v>Pan Tostadas</v>
          </cell>
        </row>
        <row r="28">
          <cell r="C28" t="str">
            <v>Frutas</v>
          </cell>
        </row>
        <row r="29">
          <cell r="C29" t="str">
            <v>Azúcar</v>
          </cell>
        </row>
        <row r="30">
          <cell r="C30" t="str">
            <v>Chocolate</v>
          </cell>
        </row>
        <row r="31">
          <cell r="C31" t="str">
            <v>Mermeladas</v>
          </cell>
        </row>
        <row r="32">
          <cell r="C32" t="str">
            <v>Panela</v>
          </cell>
        </row>
        <row r="33">
          <cell r="C33" t="str">
            <v>Aceite Soya</v>
          </cell>
        </row>
        <row r="34">
          <cell r="C34" t="str">
            <v>Caldo de carne</v>
          </cell>
        </row>
        <row r="35">
          <cell r="C35" t="str">
            <v>Caldo de menudencias</v>
          </cell>
        </row>
        <row r="36">
          <cell r="C36" t="str">
            <v>Pan coco</v>
          </cell>
        </row>
        <row r="37">
          <cell r="C37" t="str">
            <v>Queso campesino</v>
          </cell>
        </row>
        <row r="38">
          <cell r="C38" t="str">
            <v>Calado</v>
          </cell>
        </row>
        <row r="39">
          <cell r="C39" t="str">
            <v>Caldo de pollo</v>
          </cell>
        </row>
        <row r="40">
          <cell r="C40" t="str">
            <v>Queso doble crema</v>
          </cell>
        </row>
        <row r="41">
          <cell r="C41" t="str">
            <v>Pan mantequilla</v>
          </cell>
        </row>
        <row r="42">
          <cell r="C42" t="str">
            <v>Galleta de sal</v>
          </cell>
        </row>
        <row r="43">
          <cell r="C43" t="str">
            <v>Arepa de choclo</v>
          </cell>
        </row>
        <row r="44">
          <cell r="C44" t="str">
            <v>Changua con huevo</v>
          </cell>
        </row>
        <row r="45">
          <cell r="C45" t="str">
            <v>Jamón</v>
          </cell>
        </row>
        <row r="46">
          <cell r="C46" t="str">
            <v>Otros</v>
          </cell>
        </row>
        <row r="47">
          <cell r="C47" t="str">
            <v>Otros</v>
          </cell>
        </row>
        <row r="48">
          <cell r="C48" t="str">
            <v>Otros</v>
          </cell>
        </row>
        <row r="49">
          <cell r="C49" t="str">
            <v>Otros</v>
          </cell>
        </row>
        <row r="50">
          <cell r="C50" t="str">
            <v>Otros</v>
          </cell>
        </row>
        <row r="52">
          <cell r="C52" t="str">
            <v>Sopa de arroz</v>
          </cell>
        </row>
        <row r="53">
          <cell r="C53" t="str">
            <v>Sopa de guandul</v>
          </cell>
        </row>
        <row r="54">
          <cell r="C54" t="str">
            <v>Sopa de avena</v>
          </cell>
        </row>
        <row r="55">
          <cell r="C55" t="str">
            <v>Sopa de pasta</v>
          </cell>
        </row>
        <row r="56">
          <cell r="C56" t="str">
            <v>Sopa de frijoles</v>
          </cell>
        </row>
        <row r="57">
          <cell r="C57" t="str">
            <v>Sopa de cuchuco</v>
          </cell>
        </row>
        <row r="58">
          <cell r="C58" t="str">
            <v>Sopa de lentejas</v>
          </cell>
        </row>
        <row r="59">
          <cell r="C59" t="str">
            <v>Sopa de harina de maíz amarillo</v>
          </cell>
        </row>
        <row r="60">
          <cell r="C60" t="str">
            <v>Sopa de cuchuco de trigo</v>
          </cell>
        </row>
        <row r="61">
          <cell r="C61" t="str">
            <v>Mute santandereano</v>
          </cell>
        </row>
        <row r="62">
          <cell r="C62" t="str">
            <v>Mazamorra chiquita</v>
          </cell>
        </row>
        <row r="63">
          <cell r="C63" t="str">
            <v>Sopa de garbanzo</v>
          </cell>
        </row>
        <row r="64">
          <cell r="C64" t="str">
            <v>Sopa de colí</v>
          </cell>
        </row>
        <row r="65">
          <cell r="C65" t="str">
            <v>Sopa de plátano</v>
          </cell>
        </row>
        <row r="66">
          <cell r="C66" t="str">
            <v>Sopa de mute</v>
          </cell>
        </row>
        <row r="67">
          <cell r="C67" t="str">
            <v>Sopa de arracacha</v>
          </cell>
        </row>
        <row r="68">
          <cell r="C68" t="str">
            <v>Sopa de ñame</v>
          </cell>
        </row>
        <row r="69">
          <cell r="C69" t="str">
            <v>Sopa de verduras</v>
          </cell>
        </row>
        <row r="70">
          <cell r="C70" t="str">
            <v>Pechuga De pollo</v>
          </cell>
        </row>
        <row r="71">
          <cell r="C71" t="str">
            <v>Semigorda De cerdo</v>
          </cell>
        </row>
        <row r="72">
          <cell r="C72" t="str">
            <v>Semigorda De res</v>
          </cell>
        </row>
        <row r="73">
          <cell r="C73" t="str">
            <v>Atún</v>
          </cell>
        </row>
        <row r="74">
          <cell r="C74" t="str">
            <v>Pescado</v>
          </cell>
        </row>
        <row r="75">
          <cell r="C75" t="str">
            <v>Sardina</v>
          </cell>
        </row>
        <row r="76">
          <cell r="C76" t="str">
            <v>Arroz Blanco</v>
          </cell>
        </row>
        <row r="77">
          <cell r="C77" t="str">
            <v>Arracacha Amarilla</v>
          </cell>
        </row>
        <row r="78">
          <cell r="C78" t="str">
            <v>Ñame 0</v>
          </cell>
        </row>
        <row r="79">
          <cell r="C79" t="str">
            <v>Papa Común</v>
          </cell>
        </row>
        <row r="80">
          <cell r="C80" t="str">
            <v>Papa Criolla</v>
          </cell>
        </row>
        <row r="81">
          <cell r="C81" t="str">
            <v>Yuca 0</v>
          </cell>
        </row>
        <row r="82">
          <cell r="C82" t="str">
            <v>Plátano Hartón</v>
          </cell>
        </row>
        <row r="83">
          <cell r="C83" t="str">
            <v>Ensalada 1</v>
          </cell>
        </row>
        <row r="84">
          <cell r="C84" t="str">
            <v>Ensalada 2</v>
          </cell>
        </row>
        <row r="85">
          <cell r="C85" t="str">
            <v>Ensalada 3</v>
          </cell>
        </row>
        <row r="86">
          <cell r="C86" t="str">
            <v>Ensalada 4</v>
          </cell>
        </row>
        <row r="87">
          <cell r="C87" t="str">
            <v>Ensalada 5</v>
          </cell>
        </row>
        <row r="88">
          <cell r="C88" t="str">
            <v>Ensalada 6</v>
          </cell>
        </row>
        <row r="89">
          <cell r="C89" t="str">
            <v>Ensalada 7</v>
          </cell>
        </row>
        <row r="90">
          <cell r="C90" t="str">
            <v>Ensalada 8</v>
          </cell>
        </row>
        <row r="91">
          <cell r="C91" t="str">
            <v>Ensalada 9</v>
          </cell>
        </row>
        <row r="92">
          <cell r="C92" t="str">
            <v>Ensalada 10</v>
          </cell>
        </row>
        <row r="93">
          <cell r="C93" t="str">
            <v>Ensalada 11</v>
          </cell>
        </row>
        <row r="94">
          <cell r="C94" t="str">
            <v>Ensalada 12</v>
          </cell>
        </row>
        <row r="95">
          <cell r="C95" t="str">
            <v>Ensalada 13</v>
          </cell>
        </row>
        <row r="96">
          <cell r="C96" t="str">
            <v>Ensalada 14</v>
          </cell>
        </row>
        <row r="97">
          <cell r="C97" t="str">
            <v>Mayonesa Con sal</v>
          </cell>
        </row>
        <row r="98">
          <cell r="C98" t="str">
            <v>Crema De leche</v>
          </cell>
        </row>
        <row r="99">
          <cell r="C99" t="str">
            <v>Aceite Vegetal</v>
          </cell>
        </row>
        <row r="100">
          <cell r="C100" t="str">
            <v>jugo Fresa</v>
          </cell>
        </row>
        <row r="101">
          <cell r="C101" t="str">
            <v>jugo Guayaba</v>
          </cell>
        </row>
        <row r="102">
          <cell r="C102" t="str">
            <v>jugo Lulo</v>
          </cell>
        </row>
        <row r="103">
          <cell r="C103" t="str">
            <v>jugo Mango</v>
          </cell>
        </row>
        <row r="104">
          <cell r="C104" t="str">
            <v>jugo Maracuyá</v>
          </cell>
        </row>
        <row r="105">
          <cell r="C105" t="str">
            <v>jugo Mora</v>
          </cell>
        </row>
        <row r="106">
          <cell r="C106" t="str">
            <v>jugo Tomate de árbol</v>
          </cell>
        </row>
        <row r="107">
          <cell r="C107" t="str">
            <v>Jugo de fruta</v>
          </cell>
        </row>
        <row r="108">
          <cell r="C108" t="str">
            <v>Azúcar</v>
          </cell>
        </row>
        <row r="109">
          <cell r="C109" t="str">
            <v>Panela</v>
          </cell>
        </row>
        <row r="110">
          <cell r="C110" t="str">
            <v>Aceite Soya</v>
          </cell>
        </row>
        <row r="111">
          <cell r="C111" t="str">
            <v>Tomate Chonto</v>
          </cell>
        </row>
        <row r="112">
          <cell r="C112" t="str">
            <v>Cebolla Cabezona</v>
          </cell>
        </row>
        <row r="113">
          <cell r="C113" t="str">
            <v>Aceite Soya-</v>
          </cell>
        </row>
        <row r="114">
          <cell r="C114" t="str">
            <v>Guisos</v>
          </cell>
        </row>
        <row r="115">
          <cell r="C115" t="str">
            <v>Sopa de ajiaco</v>
          </cell>
        </row>
        <row r="116">
          <cell r="C116" t="str">
            <v>Pernil de pollo</v>
          </cell>
        </row>
        <row r="117">
          <cell r="C117" t="str">
            <v>Sopa de torrejas</v>
          </cell>
        </row>
        <row r="118">
          <cell r="C118" t="str">
            <v xml:space="preserve">Cascabeles </v>
          </cell>
        </row>
        <row r="119">
          <cell r="C119" t="str">
            <v>Carne de cerdo</v>
          </cell>
        </row>
        <row r="120">
          <cell r="C120" t="str">
            <v>Mojarra</v>
          </cell>
        </row>
        <row r="121">
          <cell r="C121" t="str">
            <v>Sancocho (papa, yuca, plátano)</v>
          </cell>
        </row>
        <row r="122">
          <cell r="C122" t="str">
            <v>Sobrebarriga</v>
          </cell>
        </row>
        <row r="123">
          <cell r="C123" t="str">
            <v>Mixto de res y de pollo</v>
          </cell>
        </row>
        <row r="124">
          <cell r="C124" t="str">
            <v>Mazamorra dulce</v>
          </cell>
        </row>
        <row r="125">
          <cell r="C125" t="str">
            <v>Sopa de cebada perlada</v>
          </cell>
        </row>
        <row r="126">
          <cell r="C126" t="str">
            <v>Cazuela de lentejas</v>
          </cell>
        </row>
        <row r="127">
          <cell r="C127" t="str">
            <v>Otros</v>
          </cell>
        </row>
        <row r="128">
          <cell r="C128" t="str">
            <v>Cazuela de frijoles</v>
          </cell>
        </row>
        <row r="129">
          <cell r="C129" t="str">
            <v>Pico de gallo</v>
          </cell>
        </row>
        <row r="130">
          <cell r="C130" t="str">
            <v>Sancocho de gallina tipico</v>
          </cell>
        </row>
        <row r="131">
          <cell r="C131" t="str">
            <v>Sopa de pajarilla</v>
          </cell>
        </row>
        <row r="132">
          <cell r="C132" t="str">
            <v>Filete de merluza</v>
          </cell>
        </row>
        <row r="133">
          <cell r="C133" t="str">
            <v>Sopa de pollo</v>
          </cell>
        </row>
        <row r="134">
          <cell r="C134" t="str">
            <v>Sopa de carne</v>
          </cell>
        </row>
        <row r="135">
          <cell r="C135" t="str">
            <v>Sopa de mondongo con garbanzos</v>
          </cell>
        </row>
        <row r="136">
          <cell r="C136" t="str">
            <v xml:space="preserve">Sopa de la huerta </v>
          </cell>
        </row>
        <row r="137">
          <cell r="C137" t="str">
            <v>Otros</v>
          </cell>
        </row>
        <row r="138">
          <cell r="C138" t="str">
            <v>Otros</v>
          </cell>
        </row>
        <row r="139">
          <cell r="C139" t="str">
            <v>Otros</v>
          </cell>
        </row>
        <row r="140">
          <cell r="C140" t="str">
            <v>Otros</v>
          </cell>
        </row>
        <row r="141">
          <cell r="C141" t="str">
            <v>Otros</v>
          </cell>
        </row>
      </sheetData>
      <sheetData sheetId="6"/>
      <sheetData sheetId="7"/>
      <sheetData sheetId="8">
        <row r="6">
          <cell r="B6" t="str">
            <v>Directivo 1</v>
          </cell>
        </row>
      </sheetData>
      <sheetData sheetId="9"/>
      <sheetData sheetId="10"/>
      <sheetData sheetId="11"/>
      <sheetData sheetId="12"/>
      <sheetData sheetId="13"/>
      <sheetData sheetId="14"/>
      <sheetData sheetId="15"/>
      <sheetData sheetId="16"/>
      <sheetData sheetId="17">
        <row r="110">
          <cell r="A110" t="str">
            <v>Sensorial</v>
          </cell>
        </row>
        <row r="111">
          <cell r="A111" t="str">
            <v>Densidad</v>
          </cell>
        </row>
        <row r="112">
          <cell r="A112" t="str">
            <v>Acidez como ácido láctico</v>
          </cell>
        </row>
        <row r="113">
          <cell r="A113" t="str">
            <v>PH</v>
          </cell>
        </row>
        <row r="114">
          <cell r="A114" t="str">
            <v>Volúmen por ración</v>
          </cell>
        </row>
        <row r="115">
          <cell r="A115" t="str">
            <v>Peso por ración</v>
          </cell>
        </row>
        <row r="116">
          <cell r="A116" t="str">
            <v>Extracto seco no graso</v>
          </cell>
        </row>
        <row r="117">
          <cell r="A117" t="str">
            <v>Indice insolubilidad</v>
          </cell>
        </row>
        <row r="118">
          <cell r="A118" t="str">
            <v>Vitamina A</v>
          </cell>
        </row>
        <row r="119">
          <cell r="A119" t="str">
            <v>Vitamina D</v>
          </cell>
        </row>
        <row r="120">
          <cell r="A120" t="str">
            <v>°Brix</v>
          </cell>
        </row>
        <row r="121">
          <cell r="A121" t="str">
            <v>Zinc</v>
          </cell>
        </row>
        <row r="122">
          <cell r="A122" t="str">
            <v>Hierro</v>
          </cell>
        </row>
        <row r="123">
          <cell r="A123" t="str">
            <v>Sodio (cloruro de)</v>
          </cell>
        </row>
        <row r="124">
          <cell r="A124" t="str">
            <v>Arsénico</v>
          </cell>
        </row>
        <row r="125">
          <cell r="A125" t="str">
            <v>Cloro</v>
          </cell>
        </row>
        <row r="126">
          <cell r="A126" t="str">
            <v>Plomo</v>
          </cell>
        </row>
        <row r="127">
          <cell r="A127" t="str">
            <v>Cobre</v>
          </cell>
        </row>
        <row r="128">
          <cell r="A128" t="str">
            <v>Cadmio</v>
          </cell>
        </row>
        <row r="129">
          <cell r="A129" t="str">
            <v>Mercurio</v>
          </cell>
        </row>
        <row r="130">
          <cell r="A130" t="str">
            <v>Metilmercurio</v>
          </cell>
        </row>
        <row r="131">
          <cell r="A131" t="str">
            <v>Iodo</v>
          </cell>
        </row>
        <row r="132">
          <cell r="A132" t="str">
            <v>Fluor</v>
          </cell>
        </row>
        <row r="133">
          <cell r="A133" t="str">
            <v>Fósforo, cromo</v>
          </cell>
        </row>
        <row r="134">
          <cell r="A134" t="str">
            <v>Ácido Fólico</v>
          </cell>
        </row>
        <row r="135">
          <cell r="A135" t="str">
            <v>Proteínas</v>
          </cell>
        </row>
        <row r="136">
          <cell r="A136" t="str">
            <v>Carbohidratos</v>
          </cell>
        </row>
        <row r="137">
          <cell r="A137" t="str">
            <v>Grasas</v>
          </cell>
        </row>
        <row r="138">
          <cell r="A138" t="str">
            <v>Cenizas</v>
          </cell>
        </row>
        <row r="139">
          <cell r="A139" t="str">
            <v>Mesófilos</v>
          </cell>
        </row>
        <row r="140">
          <cell r="A140" t="str">
            <v>Coliformes Totales</v>
          </cell>
        </row>
        <row r="141">
          <cell r="A141" t="str">
            <v>E. Coli</v>
          </cell>
        </row>
        <row r="142">
          <cell r="A142" t="str">
            <v xml:space="preserve">Salmonella </v>
          </cell>
        </row>
        <row r="143">
          <cell r="A143" t="str">
            <v>Mohos y levaduras</v>
          </cell>
        </row>
        <row r="144">
          <cell r="A144" t="str">
            <v>Esporas Clostridium sulfito reductoras</v>
          </cell>
        </row>
        <row r="145">
          <cell r="A145" t="str">
            <v>Staphylococcus aureus coagulasa positivos</v>
          </cell>
        </row>
        <row r="146">
          <cell r="A146" t="str">
            <v>Bacillus Cereus</v>
          </cell>
        </row>
        <row r="147">
          <cell r="A147" t="str">
            <v>Listeria monocytogenes</v>
          </cell>
        </row>
        <row r="148">
          <cell r="A148" t="str">
            <v>Esterilidad Comercial</v>
          </cell>
        </row>
        <row r="149">
          <cell r="A149" t="str">
            <v>Humedad</v>
          </cell>
        </row>
        <row r="150">
          <cell r="A150" t="str">
            <v>%granos partidos</v>
          </cell>
        </row>
        <row r="151">
          <cell r="A151" t="str">
            <v>%granos yesados</v>
          </cell>
        </row>
        <row r="152">
          <cell r="A152" t="str">
            <v>%granos rojos</v>
          </cell>
        </row>
        <row r="153">
          <cell r="A153" t="str">
            <v>%impurezas</v>
          </cell>
        </row>
        <row r="154">
          <cell r="A154" t="str">
            <v>Índice de refracción</v>
          </cell>
        </row>
        <row r="155">
          <cell r="A155" t="str">
            <v>Índice de peróxidos</v>
          </cell>
        </row>
        <row r="156">
          <cell r="A156" t="str">
            <v>Perfil lipídico</v>
          </cell>
        </row>
        <row r="157">
          <cell r="A157" t="str">
            <v xml:space="preserve"> Aflatoxinas B1</v>
          </cell>
        </row>
        <row r="158">
          <cell r="A158" t="str">
            <v xml:space="preserve"> Aflatoxinas B2</v>
          </cell>
        </row>
        <row r="159">
          <cell r="A159" t="str">
            <v>Aflatoxinas M1</v>
          </cell>
        </row>
        <row r="160">
          <cell r="A160" t="str">
            <v>Aflatoxinas M2</v>
          </cell>
        </row>
        <row r="161">
          <cell r="A161" t="str">
            <v>Aflatoxinas G1</v>
          </cell>
        </row>
        <row r="162">
          <cell r="A162" t="str">
            <v xml:space="preserve"> Aflatoxinas  G2</v>
          </cell>
        </row>
        <row r="163">
          <cell r="A163" t="str">
            <v>Residuos de plaguicidas</v>
          </cell>
        </row>
        <row r="164">
          <cell r="A164" t="str">
            <v>Propionato</v>
          </cell>
        </row>
        <row r="165">
          <cell r="A165" t="str">
            <v xml:space="preserve"> Acido Sorbico y sus sales</v>
          </cell>
        </row>
        <row r="166">
          <cell r="A166" t="str">
            <v>Acido benzoico y sus sales</v>
          </cell>
        </row>
        <row r="167">
          <cell r="A167" t="str">
            <v>Calcio</v>
          </cell>
        </row>
        <row r="168">
          <cell r="A168" t="str">
            <v>Vitamina C</v>
          </cell>
        </row>
        <row r="169">
          <cell r="A169" t="str">
            <v>Tiamina (vitamina B1)</v>
          </cell>
        </row>
        <row r="170">
          <cell r="A170" t="str">
            <v>Niacina</v>
          </cell>
        </row>
        <row r="171">
          <cell r="A171" t="str">
            <v xml:space="preserve">Rivoflavina (vitamina B2) </v>
          </cell>
        </row>
        <row r="172">
          <cell r="A172" t="str">
            <v>Vitamina B12</v>
          </cell>
        </row>
        <row r="173">
          <cell r="A173" t="str">
            <v>Granulometria</v>
          </cell>
        </row>
        <row r="174">
          <cell r="A174" t="str">
            <v>Vitamina B6</v>
          </cell>
        </row>
        <row r="175">
          <cell r="A175" t="str">
            <v>Pollo, carne, pescado o huevo y verdura cocida</v>
          </cell>
        </row>
        <row r="176">
          <cell r="A176" t="str">
            <v>Ensalada Cruda (Cuando no haya verdura cocida)</v>
          </cell>
        </row>
        <row r="177">
          <cell r="A177" t="str">
            <v>Jugos de fruta</v>
          </cell>
        </row>
        <row r="178">
          <cell r="A178" t="str">
            <v>Leche servida (Cuando no haya jugo)</v>
          </cell>
        </row>
        <row r="179">
          <cell r="A179" t="str">
            <v>Agua Potable</v>
          </cell>
        </row>
        <row r="180">
          <cell r="A180" t="str">
            <v>Frotis de manos limpias</v>
          </cell>
        </row>
        <row r="181">
          <cell r="A181" t="str">
            <v>Frotis de superficie</v>
          </cell>
        </row>
        <row r="182">
          <cell r="A182" t="str">
            <v>Ambientes</v>
          </cell>
        </row>
      </sheetData>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 GENERAL Y FINANCIERA"/>
      <sheetName val="INFO EXPERIENCIA"/>
      <sheetName val="INFO DE PRODUCTOS"/>
      <sheetName val="lista"/>
      <sheetName val="INFO_GENERAL_Y_FINANCIERA"/>
      <sheetName val="INFO_EXPERIENCIA"/>
      <sheetName val="INFO_DE_PRODUCTOS"/>
      <sheetName val="MEX95IB"/>
      <sheetName val="configuración"/>
      <sheetName val="calendario"/>
      <sheetName val="datos entrada"/>
      <sheetName val="costes no sspp"/>
      <sheetName val="hw&amp;sw"/>
      <sheetName val="datos maestros"/>
      <sheetName val="tasas"/>
      <sheetName val="cash flow (cop)"/>
      <sheetName val="dashboard"/>
      <sheetName val="parámetros"/>
      <sheetName val="Resumen Preparaciones"/>
      <sheetName val="Precios Alimentos"/>
      <sheetName val="Analisis microbiologico"/>
    </sheetNames>
    <sheetDataSet>
      <sheetData sheetId="0"/>
      <sheetData sheetId="1"/>
      <sheetData sheetId="2"/>
      <sheetData sheetId="3">
        <row r="2">
          <cell r="A2" t="str">
            <v>Importado</v>
          </cell>
        </row>
        <row r="3">
          <cell r="A3" t="str">
            <v>Nacional</v>
          </cell>
        </row>
        <row r="6">
          <cell r="A6" t="str">
            <v>Si</v>
          </cell>
        </row>
        <row r="7">
          <cell r="A7" t="str">
            <v>No</v>
          </cell>
        </row>
        <row r="11">
          <cell r="A11" t="str">
            <v>Estatal</v>
          </cell>
        </row>
        <row r="12">
          <cell r="A12" t="str">
            <v>Privada</v>
          </cell>
        </row>
        <row r="13">
          <cell r="A13" t="str">
            <v>Mixta</v>
          </cell>
        </row>
        <row r="15">
          <cell r="A15" t="str">
            <v>Unión Temporal</v>
          </cell>
        </row>
        <row r="16">
          <cell r="A16" t="str">
            <v>Consorcio</v>
          </cell>
        </row>
        <row r="17">
          <cell r="A17" t="str">
            <v>Individual</v>
          </cell>
        </row>
      </sheetData>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 val="lista"/>
      <sheetName val="CONFIGURACIÓN"/>
      <sheetName val="CALENDARIO"/>
      <sheetName val="DATOS ENTRADA"/>
      <sheetName val="COSTES NO SSPP"/>
      <sheetName val="HW&amp;SW"/>
      <sheetName val="DATOS MAESTROS"/>
      <sheetName val="TASAS"/>
      <sheetName val="Cash Flow (COP)"/>
      <sheetName val="DASHBOARD"/>
      <sheetName val="PARÁMETROS"/>
      <sheetName val="Resumen Preparaciones"/>
      <sheetName val="Precios Alimentos"/>
      <sheetName val="Analisis microbiologico"/>
      <sheetName val="hoja índice"/>
    </sheetNames>
    <sheetDataSet>
      <sheetData sheetId="0" refreshError="1"/>
      <sheetData sheetId="1" refreshError="1"/>
      <sheetData sheetId="2">
        <row r="12">
          <cell r="P12">
            <v>4245565.5348864151</v>
          </cell>
        </row>
        <row r="34">
          <cell r="P34">
            <v>105452.59802046463</v>
          </cell>
        </row>
        <row r="46">
          <cell r="P46">
            <v>0</v>
          </cell>
        </row>
        <row r="58">
          <cell r="P58">
            <v>0</v>
          </cell>
        </row>
        <row r="69">
          <cell r="P69">
            <v>473876.25</v>
          </cell>
        </row>
        <row r="88">
          <cell r="P88">
            <v>1000000</v>
          </cell>
        </row>
        <row r="93">
          <cell r="P93">
            <v>470000</v>
          </cell>
        </row>
        <row r="100">
          <cell r="P100">
            <v>0</v>
          </cell>
        </row>
        <row r="122">
          <cell r="P122">
            <v>0</v>
          </cell>
        </row>
      </sheetData>
      <sheetData sheetId="3">
        <row r="10">
          <cell r="F10">
            <v>47260486.611418962</v>
          </cell>
        </row>
        <row r="16">
          <cell r="E16">
            <v>6000000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_EMPRESA"/>
      <sheetName val="COTIZACIÓN"/>
      <sheetName val="INFO_EXPERIENCIA"/>
      <sheetName val="POLIZAS"/>
      <sheetName val="OCULTAR"/>
    </sheetNames>
    <sheetDataSet>
      <sheetData sheetId="0"/>
      <sheetData sheetId="1"/>
      <sheetData sheetId="2"/>
      <sheetData sheetId="3"/>
      <sheetData sheetId="4">
        <row r="14">
          <cell r="A14" t="str">
            <v>Microempresa</v>
          </cell>
          <cell r="B14">
            <v>0</v>
          </cell>
          <cell r="C14">
            <v>839007741</v>
          </cell>
          <cell r="D14">
            <v>0</v>
          </cell>
          <cell r="E14">
            <v>1174603716</v>
          </cell>
          <cell r="F14">
            <v>0</v>
          </cell>
          <cell r="G14">
            <v>1594089783</v>
          </cell>
        </row>
        <row r="15">
          <cell r="A15" t="str">
            <v>Pequeña empresa</v>
          </cell>
          <cell r="B15">
            <v>839007742</v>
          </cell>
          <cell r="C15">
            <v>7299256965</v>
          </cell>
          <cell r="D15">
            <v>1174603717</v>
          </cell>
          <cell r="E15">
            <v>4698379257</v>
          </cell>
          <cell r="F15">
            <v>1594089784</v>
          </cell>
          <cell r="G15">
            <v>15353595972</v>
          </cell>
        </row>
        <row r="16">
          <cell r="A16" t="str">
            <v>Mediana empresa</v>
          </cell>
          <cell r="B16">
            <v>7299256966</v>
          </cell>
          <cell r="C16">
            <v>61833869955</v>
          </cell>
          <cell r="D16">
            <v>4698379258</v>
          </cell>
          <cell r="E16">
            <v>17199391638</v>
          </cell>
          <cell r="F16">
            <v>15353595973</v>
          </cell>
          <cell r="G16">
            <v>76935760044</v>
          </cell>
        </row>
        <row r="17">
          <cell r="A17" t="str">
            <v xml:space="preserve">Gran empresa </v>
          </cell>
          <cell r="B17">
            <v>61833869956</v>
          </cell>
          <cell r="C17">
            <v>0</v>
          </cell>
          <cell r="D17">
            <v>17199391639</v>
          </cell>
          <cell r="E17">
            <v>0</v>
          </cell>
          <cell r="F17">
            <v>76935760045</v>
          </cell>
          <cell r="G17">
            <v>0</v>
          </cell>
        </row>
      </sheetData>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entaciones"/>
      <sheetName val="Datos Inciales"/>
      <sheetName val="Seguimiento_AC"/>
      <sheetName val="Xa_INDICADORES_AC"/>
      <sheetName val="Coment_Observaciones"/>
      <sheetName val="lista"/>
      <sheetName val="PERSONAL"/>
      <sheetName val="IMPUESTOS"/>
      <sheetName val="Resumen Preparaciones"/>
      <sheetName val="Precios Alimentos"/>
      <sheetName val="Analisis microbiologico"/>
      <sheetName val="mex95ib"/>
      <sheetName val="Listas"/>
      <sheetName val="Ciudades y Departamentos"/>
      <sheetName val="configuración"/>
      <sheetName val="calendario"/>
      <sheetName val="datos entrada"/>
      <sheetName val="costes no sspp"/>
      <sheetName val="hw&amp;sw"/>
      <sheetName val="datos maestros"/>
      <sheetName val="tasas"/>
      <sheetName val="cash flow (cop)"/>
      <sheetName val="dashboard"/>
      <sheetName val="parámetros"/>
      <sheetName val="hoja índice"/>
    </sheetNames>
    <sheetDataSet>
      <sheetData sheetId="0"/>
      <sheetData sheetId="1">
        <row r="5">
          <cell r="B5" t="str">
            <v>Dirección</v>
          </cell>
        </row>
        <row r="6">
          <cell r="B6" t="str">
            <v>Jurídica</v>
          </cell>
        </row>
        <row r="7">
          <cell r="B7" t="str">
            <v>Administrativa</v>
          </cell>
        </row>
        <row r="8">
          <cell r="B8" t="str">
            <v>Financiera</v>
          </cell>
        </row>
        <row r="9">
          <cell r="B9" t="str">
            <v>Adtiva-Financiera</v>
          </cell>
        </row>
        <row r="10">
          <cell r="B10" t="str">
            <v>Asistencia Técnica</v>
          </cell>
        </row>
        <row r="11">
          <cell r="B11" t="str">
            <v>Gestión de Recursos</v>
          </cell>
        </row>
        <row r="12">
          <cell r="B12" t="str">
            <v>Planeación Sistemas</v>
          </cell>
        </row>
        <row r="13">
          <cell r="B13" t="str">
            <v>Recaudo</v>
          </cell>
        </row>
        <row r="14">
          <cell r="B14" t="str">
            <v>CZ 1</v>
          </cell>
        </row>
        <row r="15">
          <cell r="B15" t="str">
            <v>CZ 2</v>
          </cell>
        </row>
        <row r="16">
          <cell r="B16" t="str">
            <v>CZ 3</v>
          </cell>
        </row>
        <row r="17">
          <cell r="B17" t="str">
            <v>CZ 4</v>
          </cell>
        </row>
        <row r="18">
          <cell r="B18" t="str">
            <v>CZ 5</v>
          </cell>
        </row>
        <row r="19">
          <cell r="B19" t="str">
            <v>CZ 6</v>
          </cell>
        </row>
        <row r="20">
          <cell r="B20" t="str">
            <v>CZ 7</v>
          </cell>
        </row>
        <row r="21">
          <cell r="B21" t="str">
            <v>CZ 8</v>
          </cell>
        </row>
        <row r="22">
          <cell r="B22" t="str">
            <v>CZ 9</v>
          </cell>
        </row>
        <row r="23">
          <cell r="B23" t="str">
            <v>CZ 10</v>
          </cell>
        </row>
        <row r="24">
          <cell r="B24" t="str">
            <v>CZ 11</v>
          </cell>
        </row>
        <row r="25">
          <cell r="B25" t="str">
            <v>CZ 12</v>
          </cell>
        </row>
        <row r="26">
          <cell r="B26" t="str">
            <v>CZ 13</v>
          </cell>
        </row>
        <row r="27">
          <cell r="B27" t="str">
            <v>CZ 14</v>
          </cell>
        </row>
        <row r="28">
          <cell r="B28" t="str">
            <v>CZ 15</v>
          </cell>
        </row>
        <row r="29">
          <cell r="B29" t="str">
            <v>CZ 16</v>
          </cell>
        </row>
        <row r="30">
          <cell r="B30" t="str">
            <v>CZ 17</v>
          </cell>
        </row>
        <row r="40">
          <cell r="B40" t="str">
            <v>Auditorias de Calidad</v>
          </cell>
        </row>
        <row r="41">
          <cell r="B41" t="str">
            <v>Control de Servicio No Conforme</v>
          </cell>
        </row>
        <row r="42">
          <cell r="B42" t="str">
            <v>Control de Procesos</v>
          </cell>
        </row>
        <row r="43">
          <cell r="B43" t="str">
            <v>Incidencia de NC</v>
          </cell>
        </row>
        <row r="44">
          <cell r="B44" t="str">
            <v>Quejas, Peticiones, Sugerencias</v>
          </cell>
        </row>
        <row r="45">
          <cell r="B45" t="str">
            <v>Supervisión de Servicios</v>
          </cell>
        </row>
        <row r="46">
          <cell r="B46" t="str">
            <v>Encuestas de Satisfacción</v>
          </cell>
        </row>
        <row r="47">
          <cell r="B47" t="str">
            <v>Revisión por la Dirección</v>
          </cell>
        </row>
        <row r="48">
          <cell r="B48" t="str">
            <v>Mapas de Riesgos</v>
          </cell>
        </row>
      </sheetData>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ajustada"/>
      <sheetName val="Hoja3"/>
      <sheetName val="DIFERENCIAS SENA"/>
      <sheetName val="Tablas"/>
      <sheetName val="TD 1"/>
      <sheetName val="TD 2"/>
      <sheetName val="TD3"/>
      <sheetName val="Hoja2"/>
      <sheetName val="Pto Proyect Trabajo MPS"/>
      <sheetName val="Pto Proyect Salud MPS"/>
      <sheetName val="Cuadro Plan de Inversiones"/>
      <sheetName val="RESUMEN P.I. ENERO 17"/>
      <sheetName val="Hoja1"/>
      <sheetName val="Hoja4"/>
      <sheetName val="Pto Proyect Subdireccion Empleo"/>
      <sheetName val="Pto Proyect Subd Salud"/>
      <sheetName val="Aprob-Solicit"/>
      <sheetName val="lista"/>
      <sheetName val="PERSONAL"/>
      <sheetName val="IMPUESTOS"/>
      <sheetName val="Datos Inciales"/>
      <sheetName val="CONFIGURACIÓN"/>
      <sheetName val="CALENDARIO"/>
      <sheetName val="DATOS ENTRADA"/>
      <sheetName val="COSTES NO SSPP"/>
      <sheetName val="HW&amp;SW"/>
      <sheetName val="DATOS MAESTROS"/>
      <sheetName val="TASAS"/>
      <sheetName val="Cash Flow (COP)"/>
      <sheetName val="DASHBOARD"/>
      <sheetName val="PARÁMETROS"/>
      <sheetName val="Resumen Preparaciones"/>
      <sheetName val="Seletor"/>
      <sheetName val="Datos"/>
      <sheetName val="Cons Cotizac - Examenes médicos"/>
      <sheetName val="SALARIO DE REFERENCIA"/>
      <sheetName val="Precios Alimentos"/>
      <sheetName val="Salarios de Referencia"/>
      <sheetName val="mex95ib"/>
      <sheetName val="Analisis microbiologico"/>
      <sheetName val="Listas"/>
    </sheetNames>
    <sheetDataSet>
      <sheetData sheetId="0"/>
      <sheetData sheetId="1"/>
      <sheetData sheetId="2"/>
      <sheetData sheetId="3">
        <row r="2">
          <cell r="B2" t="str">
            <v>Central</v>
          </cell>
          <cell r="D2" t="str">
            <v>Nación</v>
          </cell>
          <cell r="E2" t="str">
            <v>1.1 Innovación para la prosperidad</v>
          </cell>
          <cell r="F2" t="str">
            <v>1.1.1 Conocimiento e innovacion</v>
          </cell>
          <cell r="G2" t="str">
            <v>1. Crecimiento sostenible y competitividad</v>
          </cell>
        </row>
        <row r="3">
          <cell r="D3" t="str">
            <v>Propios</v>
          </cell>
          <cell r="E3" t="str">
            <v>1.2 Competitividad y crecimiento de la productividad</v>
          </cell>
          <cell r="F3" t="str">
            <v>1.1.2 Emprendimiento empresarial</v>
          </cell>
          <cell r="G3" t="str">
            <v>2. Igualdad de oportunidades para la prosperidad social</v>
          </cell>
        </row>
        <row r="4">
          <cell r="D4" t="str">
            <v>SGP</v>
          </cell>
          <cell r="E4" t="str">
            <v>1.3 Locomotoras para el crecimiento y la generación de empleo</v>
          </cell>
          <cell r="F4" t="str">
            <v>1.1.3 Propiedad intelectual, instrumento de innovación</v>
          </cell>
          <cell r="G4" t="str">
            <v>3. Consolidación de la Paz</v>
          </cell>
        </row>
        <row r="5">
          <cell r="D5" t="str">
            <v>Funcionamiento</v>
          </cell>
          <cell r="E5" t="str">
            <v>2.1 Política Integral de desarrollo y protección social</v>
          </cell>
          <cell r="F5" t="str">
            <v>1.1.4 Promoción y protección de la competencia en los mercados</v>
          </cell>
          <cell r="G5" t="str">
            <v>4. Sostenibilidad ambiental y prevención del riesgo</v>
          </cell>
        </row>
        <row r="6">
          <cell r="D6" t="str">
            <v>Cooperación internacional</v>
          </cell>
          <cell r="E6" t="str">
            <v>2.2 Promoción social</v>
          </cell>
          <cell r="F6" t="str">
            <v>1.2.1 Desarrollo de competencias y formalización para la prosperidad</v>
          </cell>
          <cell r="G6" t="str">
            <v>5. Soportes transversales de la prosperidad democrática</v>
          </cell>
        </row>
        <row r="7">
          <cell r="D7" t="str">
            <v>EICE</v>
          </cell>
          <cell r="E7" t="str">
            <v>2.3 Políticas diferenciadas para la inclusión social</v>
          </cell>
          <cell r="F7" t="str">
            <v>1.2.2 Infraestructura para la competitividad</v>
          </cell>
        </row>
        <row r="8">
          <cell r="D8" t="str">
            <v>E. Territoriales</v>
          </cell>
          <cell r="E8" t="str">
            <v>3.1 Seguridad – orden público y seguridad ciudadana</v>
          </cell>
          <cell r="F8" t="str">
            <v>1.2.3 Apoyos transversales a la competitividad</v>
          </cell>
        </row>
        <row r="9">
          <cell r="D9" t="str">
            <v>Privado</v>
          </cell>
          <cell r="E9" t="str">
            <v>3.2 Justicia</v>
          </cell>
          <cell r="F9" t="str">
            <v>1.3.1 Nuevos sectores basados en la innovación</v>
          </cell>
        </row>
        <row r="10">
          <cell r="D10" t="str">
            <v>Privado con capital público</v>
          </cell>
          <cell r="E10" t="str">
            <v>3.3 Derechos humanos, derecho internacional humanitario y justicia transicional</v>
          </cell>
          <cell r="F10" t="str">
            <v>1.3.2 Agropecuaria y desarrollo rural</v>
          </cell>
        </row>
        <row r="11">
          <cell r="E11" t="str">
            <v>4.1 Gestión ambiental para el desarrollo sostenible</v>
          </cell>
          <cell r="F11" t="str">
            <v>1.3.3 Infraestructura de transporte</v>
          </cell>
        </row>
        <row r="12">
          <cell r="E12" t="str">
            <v>4.2 Gestión del riesgo de desastres: Buen gobierno para comunidades seguras</v>
          </cell>
          <cell r="F12" t="str">
            <v>1.3.4 Desarrollo minero y expansión energética</v>
          </cell>
        </row>
        <row r="13">
          <cell r="E13" t="str">
            <v>4.3 Respuesta a la ola invernal</v>
          </cell>
          <cell r="F13" t="str">
            <v>1.3.5 Vivienda y ciudades amables</v>
          </cell>
        </row>
        <row r="14">
          <cell r="E14" t="str">
            <v>4.4 Canasta y eficiencia energética</v>
          </cell>
          <cell r="F14" t="str">
            <v>2.1.1 Primera infancia</v>
          </cell>
        </row>
        <row r="15">
          <cell r="E15" t="str">
            <v>5.1 Buen gobierno, lucha contra la corrupción y participación ciudadana</v>
          </cell>
          <cell r="F15" t="str">
            <v>2.1.2 Niñez, adolescencia y juventud</v>
          </cell>
        </row>
        <row r="16">
          <cell r="E16" t="str">
            <v xml:space="preserve">5.2 Relevancia internacional </v>
          </cell>
          <cell r="F16" t="str">
            <v>2.1.3 Formación de capital humano</v>
          </cell>
        </row>
        <row r="17">
          <cell r="E17" t="str">
            <v>5.3 Apoyos transversales al desarrollo regional</v>
          </cell>
          <cell r="F17" t="str">
            <v>2.1.4 Acceso y calidad en salud: universal y sostenible</v>
          </cell>
        </row>
        <row r="18">
          <cell r="F18" t="str">
            <v>2.1.5 Empleabilidad, emprendimiento y generación de ingresos</v>
          </cell>
        </row>
        <row r="19">
          <cell r="F19" t="str">
            <v>2.1.6 Promoción de la cultura</v>
          </cell>
        </row>
        <row r="20">
          <cell r="F20" t="str">
            <v>2.1.7 Deporte y recreación</v>
          </cell>
        </row>
        <row r="21">
          <cell r="F21" t="str">
            <v>2.2.1 Red para la superación de la pobreza extrema</v>
          </cell>
        </row>
        <row r="22">
          <cell r="F22" t="str">
            <v>2.2.2 Política para la población victima del desplazamiento forzado por la violencia</v>
          </cell>
        </row>
        <row r="23">
          <cell r="F23" t="str">
            <v>2.3.1 Grupos étnicos</v>
          </cell>
        </row>
        <row r="24">
          <cell r="F24" t="str">
            <v>2.3.2 Género</v>
          </cell>
        </row>
        <row r="25">
          <cell r="F25" t="str">
            <v>5.1.1 Buen gobierno</v>
          </cell>
        </row>
        <row r="26">
          <cell r="F26" t="str">
            <v>5.1.2 Estrategias contra la corrupción</v>
          </cell>
        </row>
        <row r="27">
          <cell r="F27" t="str">
            <v>5.1.3 Participación ciudadana y capital social</v>
          </cell>
        </row>
        <row r="28">
          <cell r="F28" t="str">
            <v>5.2.1 Inserción productiva a los mercados internacionales</v>
          </cell>
        </row>
        <row r="29">
          <cell r="F29" t="str">
            <v>5.2.2 Política internacional</v>
          </cell>
        </row>
        <row r="30">
          <cell r="F30" t="str">
            <v>5.2.3 Políticas de desarrollo fronterizo</v>
          </cell>
        </row>
        <row r="31">
          <cell r="F31" t="str">
            <v>5.3.1 Fortalecimiento institucional de los entes territoriales y relación Nación-Territorio</v>
          </cell>
        </row>
        <row r="32">
          <cell r="F32" t="str">
            <v>5.3.2 Consolidación del sistema de ciudades</v>
          </cell>
        </row>
        <row r="33">
          <cell r="F33" t="str">
            <v>5.3.3 Planes de consolidación</v>
          </cell>
        </row>
        <row r="34">
          <cell r="F34" t="str">
            <v>5.3.4 Turismo como motor del desarrollo regional</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missas"/>
      <sheetName val="Vol_&amp;_Calc_Aux"/>
      <sheetName val="Lista_Vendáveis"/>
      <sheetName val="Seletor"/>
      <sheetName val="Simulador"/>
      <sheetName val="Riscos_&amp;_Ajustes"/>
      <sheetName val="CRM Export"/>
      <sheetName val="Approval_Form"/>
      <sheetName val="Show_Price"/>
      <sheetName val="rs_Custos"/>
      <sheetName val="rs_Capex"/>
      <sheetName val="rs_Capex_CSC"/>
      <sheetName val="rs_Qtde"/>
      <sheetName val="rs_Top10"/>
      <sheetName val="rs_Outros_Relatórios"/>
      <sheetName val="Def_Multa"/>
      <sheetName val="Cons"/>
      <sheetName val="PL1"/>
      <sheetName val="PL2"/>
      <sheetName val="PL3"/>
      <sheetName val="PL4"/>
      <sheetName val="PL5"/>
      <sheetName val="PL6"/>
      <sheetName val="PL7"/>
      <sheetName val="PL8"/>
      <sheetName val="PL9"/>
      <sheetName val="PL10"/>
      <sheetName val="PL11"/>
      <sheetName val="PL12"/>
      <sheetName val="PL13"/>
      <sheetName val="PL14"/>
      <sheetName val="PL15"/>
      <sheetName val="PL16"/>
      <sheetName val="PL17"/>
      <sheetName val="PL18"/>
      <sheetName val="PL19"/>
      <sheetName val="PL20"/>
      <sheetName val="BD"/>
      <sheetName val="Seletor_Mascara"/>
      <sheetName val="QTD"/>
      <sheetName val="OT_CX"/>
      <sheetName val="OD_CX"/>
      <sheetName val="OD_CP"/>
      <sheetName val="OC"/>
      <sheetName val="CC"/>
      <sheetName val="DC"/>
      <sheetName val="VC"/>
      <sheetName val="CD"/>
      <sheetName val="DD"/>
      <sheetName val="VD"/>
      <sheetName val="Base_Preço"/>
      <sheetName val="Rateio_Preço"/>
      <sheetName val="Import_CRM"/>
      <sheetName val="MenuSheet"/>
      <sheetName val="Aux1"/>
      <sheetName val="Doc"/>
      <sheetName val="RESUMEN CANTIDAD PAQUETES  "/>
      <sheetName val="mex95ib"/>
      <sheetName val="Datos Inciales"/>
      <sheetName val="Tablas"/>
      <sheetName val="tal humano"/>
      <sheetName val="Resumen Preparaciones"/>
      <sheetName val="Precios Alimentos"/>
      <sheetName val="Analisis microbiologico"/>
    </sheetNames>
    <sheetDataSet>
      <sheetData sheetId="0" refreshError="1"/>
      <sheetData sheetId="1" refreshError="1"/>
      <sheetData sheetId="2" refreshError="1"/>
      <sheetData sheetId="3" refreshError="1">
        <row r="13">
          <cell r="C13">
            <v>20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DC-Examenes médicos"/>
      <sheetName val="Simulación Presupuesto"/>
      <sheetName val="Cons Cotizac - Examenes médicos"/>
      <sheetName val="Salud Ocup Andes"/>
      <sheetName val="FAMISALEM IPS"/>
      <sheetName val="UNIMSALUD"/>
      <sheetName val="S.E.I. LTDA."/>
      <sheetName val="COLSUBSIDIO"/>
      <sheetName val="CM 54 Y CIA LTDA"/>
      <sheetName val="Tablas"/>
      <sheetName val="SDC-Examenes_médicos"/>
      <sheetName val="Simulación_Presupuesto"/>
      <sheetName val="Cons_Cotizac_-_Examenes_médicos"/>
      <sheetName val="Salud_Ocup_Andes"/>
      <sheetName val="FAMISALEM_IPS"/>
      <sheetName val="S_E_I__LTDA_"/>
      <sheetName val="CM_54_Y_CIA_LTDA"/>
      <sheetName val="CONFIGURACIÓN"/>
      <sheetName val="CALENDARIO"/>
      <sheetName val="DATOS ENTRADA"/>
      <sheetName val="COSTES NO SSPP"/>
      <sheetName val="HW&amp;SW"/>
      <sheetName val="DATOS MAESTROS"/>
      <sheetName val="TASAS"/>
      <sheetName val="Cash Flow (COP)"/>
      <sheetName val="DASHBOARD"/>
      <sheetName val="PARÁMETROS"/>
      <sheetName val="Seletor"/>
      <sheetName val="tal humano"/>
      <sheetName val="Resumen Preparaciones"/>
      <sheetName val="Precios Alimentos"/>
      <sheetName val="mex95ib"/>
      <sheetName val="Analisis microbiologico"/>
      <sheetName val="PERSONAL"/>
      <sheetName val="IMPUESTOS"/>
    </sheetNames>
    <sheetDataSet>
      <sheetData sheetId="0"/>
      <sheetData sheetId="1">
        <row r="14">
          <cell r="C14" t="str">
            <v>Exámenes médicos ocupacionales</v>
          </cell>
        </row>
      </sheetData>
      <sheetData sheetId="2">
        <row r="12">
          <cell r="M12" t="str">
            <v>Promedio Simple</v>
          </cell>
          <cell r="N12" t="str">
            <v>Media Geometrica</v>
          </cell>
          <cell r="O12" t="str">
            <v>Media Armonica</v>
          </cell>
          <cell r="P12" t="str">
            <v xml:space="preserve">Promedio de las Tres mas bajas </v>
          </cell>
          <cell r="Q12" t="str">
            <v>Promedio sin extremos</v>
          </cell>
          <cell r="R12" t="str">
            <v>Promedio Acotado por la desviación estandar</v>
          </cell>
        </row>
      </sheetData>
      <sheetData sheetId="3"/>
      <sheetData sheetId="4"/>
      <sheetData sheetId="5"/>
      <sheetData sheetId="6"/>
      <sheetData sheetId="7"/>
      <sheetData sheetId="8"/>
      <sheetData sheetId="9" refreshError="1"/>
      <sheetData sheetId="10"/>
      <sheetData sheetId="11">
        <row r="14">
          <cell r="C14" t="str">
            <v>Exámenes médicos ocupacionales</v>
          </cell>
        </row>
      </sheetData>
      <sheetData sheetId="12">
        <row r="12">
          <cell r="M12" t="str">
            <v>Promedio Simple</v>
          </cell>
        </row>
      </sheetData>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ROS GENERALES"/>
      <sheetName val="T. HUMANO M.1"/>
      <sheetName val="T. HUMANO M.2"/>
      <sheetName val="T. HUMANO M.3"/>
      <sheetName val="RESUMEN COSTOS ZONA 1"/>
      <sheetName val="RESUMEN COSTOS ZONA 2"/>
      <sheetName val="RESUMEN COSTOS ZONA 3"/>
      <sheetName val="Transporte y Viaticos"/>
      <sheetName val="% Adm y Util"/>
      <sheetName val="SALARIO DE REFERENCIA"/>
      <sheetName val="Viaticos"/>
      <sheetName val="FACT CONV"/>
      <sheetName val="Seletor"/>
      <sheetName val="datos"/>
      <sheetName val="Cons Cotizac - Examenes médicos"/>
    </sheetNames>
    <sheetDataSet>
      <sheetData sheetId="0">
        <row r="10">
          <cell r="C10">
            <v>1</v>
          </cell>
        </row>
      </sheetData>
      <sheetData sheetId="1"/>
      <sheetData sheetId="2"/>
      <sheetData sheetId="3"/>
      <sheetData sheetId="4"/>
      <sheetData sheetId="5"/>
      <sheetData sheetId="6"/>
      <sheetData sheetId="7"/>
      <sheetData sheetId="8"/>
      <sheetData sheetId="9">
        <row r="7">
          <cell r="B7" t="str">
            <v>Directivo 1</v>
          </cell>
        </row>
        <row r="8">
          <cell r="B8" t="str">
            <v>Directivo 2</v>
          </cell>
        </row>
        <row r="9">
          <cell r="B9" t="str">
            <v>Directivo 3</v>
          </cell>
        </row>
        <row r="10">
          <cell r="B10" t="str">
            <v>Directivo 4</v>
          </cell>
        </row>
        <row r="11">
          <cell r="B11" t="str">
            <v>Directivo 5</v>
          </cell>
        </row>
        <row r="12">
          <cell r="B12" t="str">
            <v>Directivo 6</v>
          </cell>
        </row>
        <row r="13">
          <cell r="B13" t="str">
            <v>Directivo 7</v>
          </cell>
        </row>
        <row r="14">
          <cell r="B14" t="str">
            <v>Directivo 8</v>
          </cell>
        </row>
        <row r="15">
          <cell r="B15" t="str">
            <v>Directivo 9</v>
          </cell>
        </row>
        <row r="16">
          <cell r="B16" t="str">
            <v>Directivo 10</v>
          </cell>
        </row>
        <row r="17">
          <cell r="B17" t="str">
            <v>Directivo 11</v>
          </cell>
        </row>
        <row r="18">
          <cell r="B18" t="str">
            <v>Directivo 12</v>
          </cell>
        </row>
        <row r="19">
          <cell r="B19" t="str">
            <v>Directivo 13</v>
          </cell>
        </row>
        <row r="20">
          <cell r="B20" t="str">
            <v>Directivo 14</v>
          </cell>
        </row>
        <row r="21">
          <cell r="B21" t="str">
            <v>Directivo 15</v>
          </cell>
        </row>
        <row r="22">
          <cell r="B22" t="str">
            <v>Directivo 16</v>
          </cell>
        </row>
        <row r="23">
          <cell r="B23" t="str">
            <v>Directivo 17</v>
          </cell>
        </row>
        <row r="24">
          <cell r="B24" t="str">
            <v>Directivo 18</v>
          </cell>
        </row>
        <row r="25">
          <cell r="B25" t="str">
            <v>Directivo 19</v>
          </cell>
        </row>
        <row r="26">
          <cell r="B26" t="str">
            <v>Directivo 20</v>
          </cell>
        </row>
        <row r="27">
          <cell r="B27" t="str">
            <v>Directivo 21</v>
          </cell>
        </row>
        <row r="28">
          <cell r="B28" t="str">
            <v>Directivo 22</v>
          </cell>
        </row>
        <row r="29">
          <cell r="B29" t="str">
            <v>Directivo 23</v>
          </cell>
        </row>
        <row r="30">
          <cell r="B30" t="str">
            <v>Directivo 24</v>
          </cell>
        </row>
        <row r="31">
          <cell r="B31" t="str">
            <v>Directivo 25</v>
          </cell>
        </row>
        <row r="32">
          <cell r="B32" t="str">
            <v>Directivo 26</v>
          </cell>
        </row>
        <row r="33">
          <cell r="B33" t="str">
            <v>Directivo 27</v>
          </cell>
        </row>
        <row r="34">
          <cell r="B34" t="str">
            <v>Directivo 28</v>
          </cell>
        </row>
        <row r="35">
          <cell r="B35" t="str">
            <v>Asesor 1</v>
          </cell>
        </row>
        <row r="36">
          <cell r="B36" t="str">
            <v>Asesor 2</v>
          </cell>
        </row>
        <row r="37">
          <cell r="B37" t="str">
            <v>Asesor 3</v>
          </cell>
        </row>
        <row r="38">
          <cell r="B38" t="str">
            <v>Asesor 4</v>
          </cell>
        </row>
        <row r="39">
          <cell r="B39" t="str">
            <v>Asesor 5</v>
          </cell>
        </row>
        <row r="40">
          <cell r="B40" t="str">
            <v>Asesor 6</v>
          </cell>
        </row>
        <row r="41">
          <cell r="B41" t="str">
            <v>Asesor 7</v>
          </cell>
        </row>
        <row r="42">
          <cell r="B42" t="str">
            <v>Asesor 8</v>
          </cell>
        </row>
        <row r="43">
          <cell r="B43" t="str">
            <v>Asesor 9</v>
          </cell>
        </row>
        <row r="44">
          <cell r="B44" t="str">
            <v>Asesor 10</v>
          </cell>
        </row>
        <row r="45">
          <cell r="B45" t="str">
            <v>Asesor 11</v>
          </cell>
        </row>
        <row r="46">
          <cell r="B46" t="str">
            <v>Asesor 12</v>
          </cell>
        </row>
        <row r="47">
          <cell r="B47" t="str">
            <v>Asesor 13</v>
          </cell>
        </row>
        <row r="48">
          <cell r="B48" t="str">
            <v>Asesor 14</v>
          </cell>
        </row>
        <row r="49">
          <cell r="B49" t="str">
            <v>Asesor 15</v>
          </cell>
        </row>
        <row r="50">
          <cell r="B50" t="str">
            <v>Asesor 16</v>
          </cell>
        </row>
        <row r="51">
          <cell r="B51" t="str">
            <v>Asesor 17</v>
          </cell>
        </row>
        <row r="52">
          <cell r="B52" t="str">
            <v>Asesor 18</v>
          </cell>
        </row>
        <row r="53">
          <cell r="B53" t="str">
            <v>Profesional  1</v>
          </cell>
        </row>
        <row r="54">
          <cell r="B54" t="str">
            <v>Profesional  2</v>
          </cell>
        </row>
        <row r="55">
          <cell r="B55" t="str">
            <v>Profesional  3</v>
          </cell>
        </row>
        <row r="56">
          <cell r="B56" t="str">
            <v>Profesional  4</v>
          </cell>
        </row>
        <row r="57">
          <cell r="B57" t="str">
            <v>Profesional  5</v>
          </cell>
        </row>
        <row r="58">
          <cell r="B58" t="str">
            <v>Profesional  6</v>
          </cell>
        </row>
        <row r="59">
          <cell r="B59" t="str">
            <v>Profesional  7</v>
          </cell>
        </row>
        <row r="60">
          <cell r="B60" t="str">
            <v>Profesional  8</v>
          </cell>
        </row>
        <row r="61">
          <cell r="B61" t="str">
            <v>Profesional  9</v>
          </cell>
        </row>
        <row r="62">
          <cell r="B62" t="str">
            <v>Profesional  10</v>
          </cell>
        </row>
        <row r="63">
          <cell r="B63" t="str">
            <v>Profesional  11</v>
          </cell>
        </row>
        <row r="64">
          <cell r="B64" t="str">
            <v>Profesional  12</v>
          </cell>
        </row>
        <row r="65">
          <cell r="B65" t="str">
            <v>Profesional  13</v>
          </cell>
        </row>
        <row r="66">
          <cell r="B66" t="str">
            <v>Profesional  14</v>
          </cell>
        </row>
        <row r="67">
          <cell r="B67" t="str">
            <v>Profesional  15</v>
          </cell>
        </row>
        <row r="68">
          <cell r="B68" t="str">
            <v>Profesional  16</v>
          </cell>
        </row>
        <row r="69">
          <cell r="B69" t="str">
            <v>Profesional  17</v>
          </cell>
        </row>
        <row r="70">
          <cell r="B70" t="str">
            <v>Profesional  18</v>
          </cell>
        </row>
        <row r="71">
          <cell r="B71" t="str">
            <v>Profesional  19</v>
          </cell>
        </row>
        <row r="72">
          <cell r="B72" t="str">
            <v>Profesional  20</v>
          </cell>
        </row>
        <row r="73">
          <cell r="B73" t="str">
            <v>Profesional  21</v>
          </cell>
        </row>
        <row r="74">
          <cell r="B74" t="str">
            <v>Profesional  22</v>
          </cell>
        </row>
        <row r="75">
          <cell r="B75" t="str">
            <v>Profesional  23</v>
          </cell>
        </row>
        <row r="76">
          <cell r="B76" t="str">
            <v>Profesional  24</v>
          </cell>
        </row>
        <row r="77">
          <cell r="B77" t="str">
            <v>Técnico 1</v>
          </cell>
        </row>
        <row r="78">
          <cell r="B78" t="str">
            <v>Técnico 2</v>
          </cell>
        </row>
        <row r="79">
          <cell r="B79" t="str">
            <v>Técnico 3</v>
          </cell>
        </row>
        <row r="80">
          <cell r="B80" t="str">
            <v>Técnico 4</v>
          </cell>
        </row>
        <row r="81">
          <cell r="B81" t="str">
            <v>Técnico 5</v>
          </cell>
        </row>
        <row r="82">
          <cell r="B82" t="str">
            <v>Técnico 6</v>
          </cell>
        </row>
        <row r="83">
          <cell r="B83" t="str">
            <v>Técnico 7</v>
          </cell>
        </row>
        <row r="84">
          <cell r="B84" t="str">
            <v>Técnico 8</v>
          </cell>
        </row>
        <row r="85">
          <cell r="B85" t="str">
            <v>Técnico 9</v>
          </cell>
        </row>
        <row r="86">
          <cell r="B86" t="str">
            <v>Técnico 10</v>
          </cell>
        </row>
        <row r="87">
          <cell r="B87" t="str">
            <v>Técnico 11</v>
          </cell>
        </row>
        <row r="88">
          <cell r="B88" t="str">
            <v>Técnico 12</v>
          </cell>
        </row>
        <row r="89">
          <cell r="B89" t="str">
            <v>Técnico 13</v>
          </cell>
        </row>
        <row r="90">
          <cell r="B90" t="str">
            <v>Técnico 14</v>
          </cell>
        </row>
        <row r="91">
          <cell r="B91" t="str">
            <v>Técnico 15</v>
          </cell>
        </row>
        <row r="92">
          <cell r="B92" t="str">
            <v>Técnico 16</v>
          </cell>
        </row>
        <row r="93">
          <cell r="B93" t="str">
            <v>Técnico 17</v>
          </cell>
        </row>
        <row r="94">
          <cell r="B94" t="str">
            <v>Técnico 18</v>
          </cell>
        </row>
        <row r="95">
          <cell r="B95" t="str">
            <v>Asistencial  1</v>
          </cell>
        </row>
        <row r="96">
          <cell r="B96" t="str">
            <v>Asistencial  2</v>
          </cell>
        </row>
        <row r="97">
          <cell r="B97" t="str">
            <v>Asistencial  3</v>
          </cell>
        </row>
        <row r="98">
          <cell r="B98" t="str">
            <v>Asistencial  4</v>
          </cell>
        </row>
        <row r="99">
          <cell r="B99" t="str">
            <v>Asistencial  5</v>
          </cell>
        </row>
        <row r="100">
          <cell r="B100" t="str">
            <v>Asistencial  6</v>
          </cell>
        </row>
        <row r="101">
          <cell r="B101" t="str">
            <v>Asistencial  7</v>
          </cell>
        </row>
        <row r="102">
          <cell r="B102" t="str">
            <v>Asistencial  8</v>
          </cell>
        </row>
        <row r="103">
          <cell r="B103" t="str">
            <v>Asistencial  9</v>
          </cell>
        </row>
        <row r="104">
          <cell r="B104" t="str">
            <v>Asistencial  10</v>
          </cell>
        </row>
        <row r="105">
          <cell r="B105" t="str">
            <v>Asistencial  11</v>
          </cell>
        </row>
        <row r="106">
          <cell r="B106" t="str">
            <v>Asistencial  12</v>
          </cell>
        </row>
        <row r="107">
          <cell r="B107" t="str">
            <v>Asistencial  13</v>
          </cell>
        </row>
        <row r="108">
          <cell r="B108" t="str">
            <v>Asistencial  14</v>
          </cell>
        </row>
        <row r="109">
          <cell r="B109" t="str">
            <v>Asistencial  15</v>
          </cell>
        </row>
        <row r="110">
          <cell r="B110" t="str">
            <v>Asistencial  16</v>
          </cell>
        </row>
        <row r="111">
          <cell r="B111" t="str">
            <v>Asistencial  17</v>
          </cell>
        </row>
        <row r="112">
          <cell r="B112" t="str">
            <v>Asistencial  18</v>
          </cell>
        </row>
        <row r="113">
          <cell r="B113" t="str">
            <v>Asistencial  19</v>
          </cell>
        </row>
        <row r="114">
          <cell r="B114" t="str">
            <v>Asistencial  20</v>
          </cell>
        </row>
        <row r="115">
          <cell r="B115" t="str">
            <v>Asistencial  21</v>
          </cell>
        </row>
        <row r="116">
          <cell r="B116" t="str">
            <v>Asistencial  22</v>
          </cell>
        </row>
        <row r="117">
          <cell r="B117" t="str">
            <v>Asistencial  23</v>
          </cell>
        </row>
        <row r="118">
          <cell r="B118" t="str">
            <v>Asistencial  24</v>
          </cell>
        </row>
        <row r="119">
          <cell r="B119" t="str">
            <v>Asistencial  25</v>
          </cell>
        </row>
        <row r="120">
          <cell r="B120" t="str">
            <v>Asistencial  26</v>
          </cell>
        </row>
        <row r="121">
          <cell r="B121" t="str">
            <v>SMMLV</v>
          </cell>
        </row>
      </sheetData>
      <sheetData sheetId="10"/>
      <sheetData sheetId="11" refreshError="1"/>
      <sheetData sheetId="12" refreshError="1"/>
      <sheetData sheetId="13" refreshError="1"/>
      <sheetData sheetId="14"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DC - INTERVENTORIA"/>
      <sheetName val="SDC - EST D,C INT PSIC"/>
      <sheetName val="RESUMEN COSTOS"/>
      <sheetName val="PARAMETROS GENERALES"/>
      <sheetName val="PROYECCIÓN DE PRECIOS"/>
      <sheetName val="Descrip Transp. Personas"/>
      <sheetName val="SALARIO DE REFERENCIA"/>
      <sheetName val="TALENTO HUMANO"/>
      <sheetName val="Hoja1"/>
      <sheetName val="% Adm y Util"/>
      <sheetName val="TRANSPORTES Y C TRANSP COORD"/>
      <sheetName val="TRANSPORTE TERRESTRE"/>
      <sheetName val="TABLA VIATICOS"/>
      <sheetName val="datos"/>
      <sheetName val="Cons Cotizac - Examenes médicos"/>
      <sheetName val="Seletor"/>
    </sheetNames>
    <sheetDataSet>
      <sheetData sheetId="0"/>
      <sheetData sheetId="1"/>
      <sheetData sheetId="2">
        <row r="21">
          <cell r="H21">
            <v>0</v>
          </cell>
        </row>
      </sheetData>
      <sheetData sheetId="3">
        <row r="21">
          <cell r="B21" t="str">
            <v>Director</v>
          </cell>
        </row>
      </sheetData>
      <sheetData sheetId="4"/>
      <sheetData sheetId="5"/>
      <sheetData sheetId="6">
        <row r="7">
          <cell r="B7" t="str">
            <v>Directivo 1</v>
          </cell>
        </row>
        <row r="8">
          <cell r="B8" t="str">
            <v>Directivo 2</v>
          </cell>
        </row>
        <row r="9">
          <cell r="B9" t="str">
            <v>Directivo 3</v>
          </cell>
        </row>
        <row r="10">
          <cell r="B10" t="str">
            <v>Directivo 4</v>
          </cell>
        </row>
        <row r="11">
          <cell r="B11" t="str">
            <v>Directivo 5</v>
          </cell>
        </row>
        <row r="12">
          <cell r="B12" t="str">
            <v>Directivo 6</v>
          </cell>
        </row>
        <row r="13">
          <cell r="B13" t="str">
            <v>Directivo 7</v>
          </cell>
        </row>
        <row r="14">
          <cell r="B14" t="str">
            <v>Directivo 8</v>
          </cell>
        </row>
        <row r="15">
          <cell r="B15" t="str">
            <v>Directivo 9</v>
          </cell>
        </row>
        <row r="16">
          <cell r="B16" t="str">
            <v>Directivo 10</v>
          </cell>
        </row>
        <row r="17">
          <cell r="B17" t="str">
            <v>Directivo 11</v>
          </cell>
        </row>
        <row r="18">
          <cell r="B18" t="str">
            <v>Directivo 12</v>
          </cell>
        </row>
        <row r="19">
          <cell r="B19" t="str">
            <v>Directivo 13</v>
          </cell>
        </row>
        <row r="20">
          <cell r="B20" t="str">
            <v>Directivo 14</v>
          </cell>
        </row>
        <row r="21">
          <cell r="B21" t="str">
            <v>Directivo 15</v>
          </cell>
        </row>
        <row r="22">
          <cell r="B22" t="str">
            <v>Directivo 16</v>
          </cell>
        </row>
        <row r="23">
          <cell r="B23" t="str">
            <v>Directivo 17</v>
          </cell>
        </row>
        <row r="24">
          <cell r="B24" t="str">
            <v>Directivo 18</v>
          </cell>
        </row>
        <row r="25">
          <cell r="B25" t="str">
            <v>Directivo 19</v>
          </cell>
        </row>
        <row r="26">
          <cell r="B26" t="str">
            <v>Directivo 20</v>
          </cell>
        </row>
        <row r="27">
          <cell r="B27" t="str">
            <v>Directivo 21</v>
          </cell>
        </row>
        <row r="28">
          <cell r="B28" t="str">
            <v>Directivo 22</v>
          </cell>
        </row>
        <row r="29">
          <cell r="B29" t="str">
            <v>Directivo 23</v>
          </cell>
        </row>
        <row r="30">
          <cell r="B30" t="str">
            <v>Directivo 24</v>
          </cell>
        </row>
        <row r="31">
          <cell r="B31" t="str">
            <v>Directivo 25</v>
          </cell>
        </row>
        <row r="32">
          <cell r="B32" t="str">
            <v>Directivo 26</v>
          </cell>
        </row>
        <row r="33">
          <cell r="B33" t="str">
            <v>Directivo 27</v>
          </cell>
        </row>
        <row r="34">
          <cell r="B34" t="str">
            <v>Directivo 28</v>
          </cell>
        </row>
        <row r="35">
          <cell r="B35" t="str">
            <v>Asesor 1</v>
          </cell>
        </row>
        <row r="36">
          <cell r="B36" t="str">
            <v>Asesor 2</v>
          </cell>
        </row>
        <row r="37">
          <cell r="B37" t="str">
            <v>Asesor 3</v>
          </cell>
        </row>
        <row r="38">
          <cell r="B38" t="str">
            <v>Asesor 4</v>
          </cell>
        </row>
        <row r="39">
          <cell r="B39" t="str">
            <v>Asesor 5</v>
          </cell>
        </row>
        <row r="40">
          <cell r="B40" t="str">
            <v>Asesor 6</v>
          </cell>
        </row>
        <row r="41">
          <cell r="B41" t="str">
            <v>Asesor 7</v>
          </cell>
        </row>
        <row r="42">
          <cell r="B42" t="str">
            <v>Asesor 8</v>
          </cell>
        </row>
        <row r="43">
          <cell r="B43" t="str">
            <v>Asesor 9</v>
          </cell>
        </row>
        <row r="44">
          <cell r="B44" t="str">
            <v>Asesor 10</v>
          </cell>
        </row>
        <row r="45">
          <cell r="B45" t="str">
            <v>Asesor 11</v>
          </cell>
        </row>
        <row r="46">
          <cell r="B46" t="str">
            <v>Asesor 12</v>
          </cell>
        </row>
        <row r="47">
          <cell r="B47" t="str">
            <v>Asesor 13</v>
          </cell>
        </row>
        <row r="48">
          <cell r="B48" t="str">
            <v>Asesor 14</v>
          </cell>
        </row>
        <row r="49">
          <cell r="B49" t="str">
            <v>Asesor 15</v>
          </cell>
        </row>
        <row r="50">
          <cell r="B50" t="str">
            <v>Asesor 16</v>
          </cell>
        </row>
        <row r="51">
          <cell r="B51" t="str">
            <v>Asesor 17</v>
          </cell>
        </row>
        <row r="52">
          <cell r="B52" t="str">
            <v>Asesor 18</v>
          </cell>
        </row>
        <row r="53">
          <cell r="B53" t="str">
            <v>Profesional  1</v>
          </cell>
        </row>
        <row r="54">
          <cell r="B54" t="str">
            <v>Profesional  2</v>
          </cell>
        </row>
        <row r="55">
          <cell r="B55" t="str">
            <v>Profesional  3</v>
          </cell>
        </row>
        <row r="56">
          <cell r="B56" t="str">
            <v>Profesional  4</v>
          </cell>
        </row>
        <row r="57">
          <cell r="B57" t="str">
            <v>Profesional  5</v>
          </cell>
        </row>
        <row r="58">
          <cell r="B58" t="str">
            <v>Profesional  6</v>
          </cell>
        </row>
        <row r="59">
          <cell r="B59" t="str">
            <v>Profesional  7</v>
          </cell>
        </row>
        <row r="60">
          <cell r="B60" t="str">
            <v>Profesional  8</v>
          </cell>
        </row>
        <row r="61">
          <cell r="B61" t="str">
            <v>Profesional  9</v>
          </cell>
        </row>
        <row r="62">
          <cell r="B62" t="str">
            <v>Profesional  10</v>
          </cell>
        </row>
        <row r="63">
          <cell r="B63" t="str">
            <v>Profesional  11</v>
          </cell>
        </row>
        <row r="64">
          <cell r="B64" t="str">
            <v>Profesional  12</v>
          </cell>
        </row>
        <row r="65">
          <cell r="B65" t="str">
            <v>Profesional  13</v>
          </cell>
        </row>
        <row r="66">
          <cell r="B66" t="str">
            <v>Profesional  14</v>
          </cell>
        </row>
        <row r="67">
          <cell r="B67" t="str">
            <v>Profesional  15</v>
          </cell>
        </row>
        <row r="68">
          <cell r="B68" t="str">
            <v>Profesional  16</v>
          </cell>
        </row>
        <row r="69">
          <cell r="B69" t="str">
            <v>Profesional  17</v>
          </cell>
        </row>
        <row r="70">
          <cell r="B70" t="str">
            <v>Profesional  18</v>
          </cell>
        </row>
        <row r="71">
          <cell r="B71" t="str">
            <v>Profesional  19</v>
          </cell>
        </row>
        <row r="72">
          <cell r="B72" t="str">
            <v>Profesional  20</v>
          </cell>
        </row>
        <row r="73">
          <cell r="B73" t="str">
            <v>Profesional  21</v>
          </cell>
        </row>
        <row r="74">
          <cell r="B74" t="str">
            <v>Profesional  22</v>
          </cell>
        </row>
        <row r="75">
          <cell r="B75" t="str">
            <v>Profesional  23</v>
          </cell>
        </row>
        <row r="76">
          <cell r="B76" t="str">
            <v>Profesional  24</v>
          </cell>
        </row>
        <row r="77">
          <cell r="B77" t="str">
            <v>Técnico 1</v>
          </cell>
        </row>
        <row r="78">
          <cell r="B78" t="str">
            <v>Técnico 2</v>
          </cell>
        </row>
        <row r="79">
          <cell r="B79" t="str">
            <v>Técnico 3</v>
          </cell>
        </row>
        <row r="80">
          <cell r="B80" t="str">
            <v>Técnico 4</v>
          </cell>
        </row>
        <row r="81">
          <cell r="B81" t="str">
            <v>Técnico 5</v>
          </cell>
        </row>
        <row r="82">
          <cell r="B82" t="str">
            <v>Técnico 6</v>
          </cell>
        </row>
        <row r="83">
          <cell r="B83" t="str">
            <v>Técnico 7</v>
          </cell>
        </row>
        <row r="84">
          <cell r="B84" t="str">
            <v>Técnico 8</v>
          </cell>
        </row>
        <row r="85">
          <cell r="B85" t="str">
            <v>Técnico 9</v>
          </cell>
        </row>
        <row r="86">
          <cell r="B86" t="str">
            <v>Técnico 10</v>
          </cell>
        </row>
        <row r="87">
          <cell r="B87" t="str">
            <v>Técnico 11</v>
          </cell>
        </row>
        <row r="88">
          <cell r="B88" t="str">
            <v>Técnico 12</v>
          </cell>
        </row>
        <row r="89">
          <cell r="B89" t="str">
            <v>Técnico 13</v>
          </cell>
        </row>
        <row r="90">
          <cell r="B90" t="str">
            <v>Técnico 14</v>
          </cell>
        </row>
        <row r="91">
          <cell r="B91" t="str">
            <v>Técnico 15</v>
          </cell>
        </row>
        <row r="92">
          <cell r="B92" t="str">
            <v>Técnico 16</v>
          </cell>
        </row>
        <row r="93">
          <cell r="B93" t="str">
            <v>Técnico 17</v>
          </cell>
        </row>
        <row r="94">
          <cell r="B94" t="str">
            <v>Técnico 18</v>
          </cell>
        </row>
        <row r="95">
          <cell r="B95" t="str">
            <v>Asistencial  1</v>
          </cell>
        </row>
        <row r="96">
          <cell r="B96" t="str">
            <v>Asistencial  2</v>
          </cell>
        </row>
        <row r="97">
          <cell r="B97" t="str">
            <v>Asistencial  3</v>
          </cell>
        </row>
        <row r="98">
          <cell r="B98" t="str">
            <v>Asistencial  4</v>
          </cell>
        </row>
        <row r="99">
          <cell r="B99" t="str">
            <v>Asistencial  5</v>
          </cell>
        </row>
        <row r="100">
          <cell r="B100" t="str">
            <v>Asistencial  6</v>
          </cell>
        </row>
        <row r="101">
          <cell r="B101" t="str">
            <v>Asistencial  7</v>
          </cell>
        </row>
        <row r="102">
          <cell r="B102" t="str">
            <v>Asistencial  8</v>
          </cell>
        </row>
        <row r="103">
          <cell r="B103" t="str">
            <v>Asistencial  9</v>
          </cell>
        </row>
        <row r="104">
          <cell r="B104" t="str">
            <v>Asistencial  10</v>
          </cell>
        </row>
        <row r="105">
          <cell r="B105" t="str">
            <v>Asistencial  11</v>
          </cell>
        </row>
        <row r="106">
          <cell r="B106" t="str">
            <v>Asistencial  12</v>
          </cell>
        </row>
        <row r="107">
          <cell r="B107" t="str">
            <v>Asistencial  13</v>
          </cell>
        </row>
        <row r="108">
          <cell r="B108" t="str">
            <v>Asistencial  14</v>
          </cell>
        </row>
        <row r="109">
          <cell r="B109" t="str">
            <v>Asistencial  15</v>
          </cell>
        </row>
        <row r="110">
          <cell r="B110" t="str">
            <v>Asistencial  16</v>
          </cell>
        </row>
        <row r="111">
          <cell r="B111" t="str">
            <v>Asistencial  17</v>
          </cell>
        </row>
        <row r="112">
          <cell r="B112" t="str">
            <v>Asistencial  18</v>
          </cell>
        </row>
        <row r="113">
          <cell r="B113" t="str">
            <v>Asistencial  19</v>
          </cell>
        </row>
        <row r="114">
          <cell r="B114" t="str">
            <v>Asistencial  20</v>
          </cell>
        </row>
        <row r="115">
          <cell r="B115" t="str">
            <v>Asistencial  21</v>
          </cell>
        </row>
        <row r="116">
          <cell r="B116" t="str">
            <v>Asistencial  22</v>
          </cell>
        </row>
        <row r="117">
          <cell r="B117" t="str">
            <v>Asistencial  23</v>
          </cell>
        </row>
        <row r="118">
          <cell r="B118" t="str">
            <v>Asistencial  24</v>
          </cell>
        </row>
        <row r="119">
          <cell r="B119" t="str">
            <v>Asistencial  25</v>
          </cell>
        </row>
        <row r="120">
          <cell r="B120" t="str">
            <v>Asistencial  26</v>
          </cell>
        </row>
        <row r="121">
          <cell r="B121" t="str">
            <v>SMMLV</v>
          </cell>
        </row>
      </sheetData>
      <sheetData sheetId="7"/>
      <sheetData sheetId="8"/>
      <sheetData sheetId="9"/>
      <sheetData sheetId="10"/>
      <sheetData sheetId="11"/>
      <sheetData sheetId="12"/>
      <sheetData sheetId="13" refreshError="1"/>
      <sheetData sheetId="14" refreshError="1"/>
      <sheetData sheetId="15"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 Total"/>
      <sheetName val="Salarios de Referencia"/>
      <sheetName val="Talento Humano"/>
      <sheetName val="Transporte y Viaticos"/>
      <sheetName val="Hoja2"/>
      <sheetName val="Hoja1"/>
      <sheetName val="Hoja3"/>
      <sheetName val="PERSONAL"/>
      <sheetName val="IMPUESTOS"/>
      <sheetName val="tal humano"/>
      <sheetName val="Seletor"/>
      <sheetName val="Cons Cotizac - Examenes médicos"/>
      <sheetName val="SALARIO DE REFERENCIA"/>
      <sheetName val="Datos Inciales"/>
    </sheetNames>
    <sheetDataSet>
      <sheetData sheetId="0"/>
      <sheetData sheetId="1">
        <row r="7">
          <cell r="B7" t="str">
            <v>Directivo 1</v>
          </cell>
        </row>
        <row r="8">
          <cell r="B8" t="str">
            <v>Directivo 2</v>
          </cell>
        </row>
        <row r="9">
          <cell r="B9" t="str">
            <v>Directivo 3</v>
          </cell>
        </row>
        <row r="10">
          <cell r="B10" t="str">
            <v>Directivo 4</v>
          </cell>
        </row>
        <row r="11">
          <cell r="B11" t="str">
            <v>Directivo 5</v>
          </cell>
        </row>
        <row r="12">
          <cell r="B12" t="str">
            <v>Directivo 6</v>
          </cell>
        </row>
        <row r="13">
          <cell r="B13" t="str">
            <v>Directivo 7</v>
          </cell>
        </row>
        <row r="14">
          <cell r="B14" t="str">
            <v>Directivo 8</v>
          </cell>
        </row>
        <row r="15">
          <cell r="B15" t="str">
            <v>Directivo 9</v>
          </cell>
        </row>
        <row r="16">
          <cell r="B16" t="str">
            <v>Directivo 10</v>
          </cell>
        </row>
        <row r="17">
          <cell r="B17" t="str">
            <v>Directivo 11</v>
          </cell>
        </row>
        <row r="18">
          <cell r="B18" t="str">
            <v>Directivo 12</v>
          </cell>
        </row>
        <row r="19">
          <cell r="B19" t="str">
            <v>Directivo 13</v>
          </cell>
        </row>
        <row r="20">
          <cell r="B20" t="str">
            <v>Directivo 14</v>
          </cell>
        </row>
        <row r="21">
          <cell r="B21" t="str">
            <v>Directivo 15</v>
          </cell>
        </row>
        <row r="22">
          <cell r="B22" t="str">
            <v>Directivo 16</v>
          </cell>
        </row>
        <row r="23">
          <cell r="B23" t="str">
            <v>Directivo 17</v>
          </cell>
        </row>
        <row r="24">
          <cell r="B24" t="str">
            <v>Directivo 18</v>
          </cell>
        </row>
        <row r="25">
          <cell r="B25" t="str">
            <v>Directivo 19</v>
          </cell>
        </row>
        <row r="26">
          <cell r="B26" t="str">
            <v>Directivo 20</v>
          </cell>
        </row>
        <row r="27">
          <cell r="B27" t="str">
            <v>Directivo 21</v>
          </cell>
        </row>
        <row r="28">
          <cell r="B28" t="str">
            <v>Directivo 22</v>
          </cell>
        </row>
        <row r="29">
          <cell r="B29" t="str">
            <v>Directivo 23</v>
          </cell>
        </row>
        <row r="30">
          <cell r="B30" t="str">
            <v>Directivo 24</v>
          </cell>
        </row>
        <row r="31">
          <cell r="B31" t="str">
            <v>Directivo 25</v>
          </cell>
        </row>
        <row r="32">
          <cell r="B32" t="str">
            <v>Directivo 26</v>
          </cell>
        </row>
        <row r="33">
          <cell r="B33" t="str">
            <v>Directivo 27</v>
          </cell>
        </row>
        <row r="34">
          <cell r="B34" t="str">
            <v>asesor 1</v>
          </cell>
        </row>
        <row r="35">
          <cell r="B35" t="str">
            <v>asesor 2</v>
          </cell>
        </row>
        <row r="36">
          <cell r="B36" t="str">
            <v>asesor 3</v>
          </cell>
        </row>
        <row r="37">
          <cell r="B37" t="str">
            <v>asesor 4</v>
          </cell>
        </row>
        <row r="38">
          <cell r="B38" t="str">
            <v>asesor 5</v>
          </cell>
        </row>
        <row r="39">
          <cell r="B39" t="str">
            <v>asesor 6</v>
          </cell>
        </row>
        <row r="40">
          <cell r="B40" t="str">
            <v>asesor 7</v>
          </cell>
        </row>
        <row r="41">
          <cell r="B41" t="str">
            <v>asesor 8</v>
          </cell>
        </row>
        <row r="42">
          <cell r="B42" t="str">
            <v>asesor 9</v>
          </cell>
        </row>
        <row r="43">
          <cell r="B43" t="str">
            <v>asesor 10</v>
          </cell>
        </row>
        <row r="44">
          <cell r="B44" t="str">
            <v>asesor 11</v>
          </cell>
        </row>
        <row r="45">
          <cell r="B45" t="str">
            <v>asesor 12</v>
          </cell>
        </row>
        <row r="46">
          <cell r="B46" t="str">
            <v>asesor 13</v>
          </cell>
        </row>
        <row r="47">
          <cell r="B47" t="str">
            <v>asesor 14</v>
          </cell>
        </row>
        <row r="48">
          <cell r="B48" t="str">
            <v>asesor 15</v>
          </cell>
        </row>
        <row r="49">
          <cell r="B49" t="str">
            <v>asesor 16</v>
          </cell>
        </row>
        <row r="50">
          <cell r="B50" t="str">
            <v>asesor 17</v>
          </cell>
        </row>
        <row r="51">
          <cell r="B51" t="str">
            <v>asesor 18</v>
          </cell>
        </row>
        <row r="52">
          <cell r="B52" t="str">
            <v>profesional  1</v>
          </cell>
        </row>
        <row r="53">
          <cell r="B53" t="str">
            <v>profesional  2</v>
          </cell>
        </row>
        <row r="54">
          <cell r="B54" t="str">
            <v>profesional  3</v>
          </cell>
        </row>
        <row r="55">
          <cell r="B55" t="str">
            <v>profesional  4</v>
          </cell>
        </row>
        <row r="56">
          <cell r="B56" t="str">
            <v>profesional  5</v>
          </cell>
        </row>
        <row r="57">
          <cell r="B57" t="str">
            <v>profesional  6</v>
          </cell>
        </row>
        <row r="58">
          <cell r="B58" t="str">
            <v>profesional  7</v>
          </cell>
        </row>
        <row r="59">
          <cell r="B59" t="str">
            <v>profesional  8</v>
          </cell>
        </row>
        <row r="60">
          <cell r="B60" t="str">
            <v>profesional  9</v>
          </cell>
        </row>
        <row r="61">
          <cell r="B61" t="str">
            <v>profesional  10</v>
          </cell>
        </row>
        <row r="62">
          <cell r="B62" t="str">
            <v>profesional  11</v>
          </cell>
        </row>
        <row r="63">
          <cell r="B63" t="str">
            <v>profesional  12</v>
          </cell>
        </row>
        <row r="64">
          <cell r="B64" t="str">
            <v>profesional  13</v>
          </cell>
        </row>
        <row r="65">
          <cell r="B65" t="str">
            <v>profesional  14</v>
          </cell>
        </row>
        <row r="66">
          <cell r="B66" t="str">
            <v>profesional  15</v>
          </cell>
        </row>
        <row r="67">
          <cell r="B67" t="str">
            <v>profesional  16</v>
          </cell>
        </row>
        <row r="68">
          <cell r="B68" t="str">
            <v>profesional  17</v>
          </cell>
        </row>
        <row r="69">
          <cell r="B69" t="str">
            <v>profesional  18</v>
          </cell>
        </row>
        <row r="70">
          <cell r="B70" t="str">
            <v>profesional  19</v>
          </cell>
        </row>
        <row r="71">
          <cell r="B71" t="str">
            <v>profesional  20</v>
          </cell>
        </row>
        <row r="72">
          <cell r="B72" t="str">
            <v>profesional  21</v>
          </cell>
        </row>
        <row r="73">
          <cell r="B73" t="str">
            <v>profesional  22</v>
          </cell>
        </row>
        <row r="74">
          <cell r="B74" t="str">
            <v>profesional  23</v>
          </cell>
        </row>
        <row r="75">
          <cell r="B75" t="str">
            <v>profesional  24</v>
          </cell>
        </row>
        <row r="76">
          <cell r="B76" t="str">
            <v>tecnico 1</v>
          </cell>
        </row>
        <row r="77">
          <cell r="B77" t="str">
            <v>tecnico  2</v>
          </cell>
        </row>
        <row r="78">
          <cell r="B78" t="str">
            <v>tecnico  3</v>
          </cell>
        </row>
        <row r="79">
          <cell r="B79" t="str">
            <v>tecnico  4</v>
          </cell>
        </row>
        <row r="80">
          <cell r="B80" t="str">
            <v>tecnico  5</v>
          </cell>
        </row>
        <row r="81">
          <cell r="B81" t="str">
            <v>tecnico  6</v>
          </cell>
        </row>
        <row r="82">
          <cell r="B82" t="str">
            <v>tecnico  7</v>
          </cell>
        </row>
        <row r="83">
          <cell r="B83" t="str">
            <v>tecnico  8</v>
          </cell>
        </row>
        <row r="84">
          <cell r="B84" t="str">
            <v>tecnico  9</v>
          </cell>
        </row>
        <row r="85">
          <cell r="B85" t="str">
            <v>tecnico  10</v>
          </cell>
        </row>
        <row r="86">
          <cell r="B86" t="str">
            <v>tecnico  11</v>
          </cell>
        </row>
        <row r="87">
          <cell r="B87" t="str">
            <v>tecnico  12</v>
          </cell>
        </row>
        <row r="88">
          <cell r="B88" t="str">
            <v>tecnico  13</v>
          </cell>
        </row>
        <row r="89">
          <cell r="B89" t="str">
            <v>tecnico  14</v>
          </cell>
        </row>
        <row r="90">
          <cell r="B90" t="str">
            <v>tecnico  15</v>
          </cell>
        </row>
        <row r="91">
          <cell r="B91" t="str">
            <v>tecnico  16</v>
          </cell>
        </row>
        <row r="92">
          <cell r="B92" t="str">
            <v>tecnico  17</v>
          </cell>
        </row>
        <row r="93">
          <cell r="B93" t="str">
            <v>tecnico  18</v>
          </cell>
        </row>
        <row r="94">
          <cell r="B94" t="str">
            <v>asistencial  1</v>
          </cell>
        </row>
        <row r="95">
          <cell r="B95" t="str">
            <v>asistencial  2</v>
          </cell>
        </row>
        <row r="96">
          <cell r="B96" t="str">
            <v>asistencial  3</v>
          </cell>
        </row>
        <row r="97">
          <cell r="B97" t="str">
            <v>asistencial  4</v>
          </cell>
        </row>
        <row r="98">
          <cell r="B98" t="str">
            <v>asistencial  5</v>
          </cell>
        </row>
        <row r="99">
          <cell r="B99" t="str">
            <v>asistencial  6</v>
          </cell>
        </row>
        <row r="100">
          <cell r="B100" t="str">
            <v>asistencial  7</v>
          </cell>
        </row>
        <row r="101">
          <cell r="B101" t="str">
            <v>asistencial  8</v>
          </cell>
        </row>
        <row r="102">
          <cell r="B102" t="str">
            <v>asistencial  9</v>
          </cell>
        </row>
        <row r="103">
          <cell r="B103" t="str">
            <v>asistencial  10</v>
          </cell>
        </row>
        <row r="104">
          <cell r="B104" t="str">
            <v>asistencial  11</v>
          </cell>
        </row>
        <row r="105">
          <cell r="B105" t="str">
            <v>asistencial  12</v>
          </cell>
        </row>
        <row r="106">
          <cell r="B106" t="str">
            <v>asistencial  13</v>
          </cell>
        </row>
        <row r="107">
          <cell r="B107" t="str">
            <v>asistencial  14</v>
          </cell>
        </row>
        <row r="108">
          <cell r="B108" t="str">
            <v>asistencial  15</v>
          </cell>
        </row>
        <row r="109">
          <cell r="B109" t="str">
            <v>asistencial  16</v>
          </cell>
        </row>
        <row r="110">
          <cell r="B110" t="str">
            <v>asistencial  17</v>
          </cell>
        </row>
        <row r="111">
          <cell r="B111" t="str">
            <v>asistencial  18</v>
          </cell>
        </row>
        <row r="112">
          <cell r="B112" t="str">
            <v>asistencial  19</v>
          </cell>
        </row>
        <row r="113">
          <cell r="B113" t="str">
            <v>asistencial  20</v>
          </cell>
        </row>
        <row r="114">
          <cell r="B114" t="str">
            <v>asistencial  21</v>
          </cell>
        </row>
        <row r="115">
          <cell r="B115" t="str">
            <v>asistencial  22</v>
          </cell>
        </row>
        <row r="116">
          <cell r="B116" t="str">
            <v>asistencial  23</v>
          </cell>
        </row>
        <row r="117">
          <cell r="B117" t="str">
            <v>asistencial  24</v>
          </cell>
        </row>
        <row r="118">
          <cell r="B118" t="str">
            <v>asistencial  25</v>
          </cell>
        </row>
        <row r="119">
          <cell r="B119" t="str">
            <v>asistencial  26</v>
          </cell>
        </row>
        <row r="120">
          <cell r="B120" t="str">
            <v>SMMLV</v>
          </cell>
        </row>
      </sheetData>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row r="11">
          <cell r="A11" t="str">
            <v>Estatal</v>
          </cell>
        </row>
        <row r="12">
          <cell r="A12" t="str">
            <v>Privada</v>
          </cell>
        </row>
        <row r="13">
          <cell r="A13" t="str">
            <v>Mixta</v>
          </cell>
        </row>
      </sheetData>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DES PAE 2010"/>
      <sheetName val="Departamentos"/>
      <sheetName val="Regionales"/>
      <sheetName val="Listas"/>
      <sheetName val="Hoja3"/>
      <sheetName val="DepMunicipio"/>
      <sheetName val="datos"/>
      <sheetName val="SALARIO DE REFERENCIA"/>
      <sheetName val="Datos Inciales"/>
      <sheetName val="RESUMEN"/>
      <sheetName val="Salarios de Referencia"/>
      <sheetName val="Tablas"/>
    </sheetNames>
    <sheetDataSet>
      <sheetData sheetId="0"/>
      <sheetData sheetId="1" refreshError="1"/>
      <sheetData sheetId="2" refreshError="1"/>
      <sheetData sheetId="3">
        <row r="2">
          <cell r="B2" t="str">
            <v>AMAZONAS</v>
          </cell>
        </row>
        <row r="3">
          <cell r="B3" t="str">
            <v>ANTIOQUIA</v>
          </cell>
        </row>
        <row r="4">
          <cell r="B4" t="str">
            <v>ARAUCA</v>
          </cell>
        </row>
        <row r="5">
          <cell r="B5" t="str">
            <v>ATLANTICO</v>
          </cell>
        </row>
        <row r="6">
          <cell r="B6" t="str">
            <v>BOGOTA DC</v>
          </cell>
        </row>
        <row r="7">
          <cell r="B7" t="str">
            <v>BOLIVAR</v>
          </cell>
        </row>
        <row r="8">
          <cell r="B8" t="str">
            <v>BOYACA</v>
          </cell>
        </row>
        <row r="9">
          <cell r="B9" t="str">
            <v>CALDAS</v>
          </cell>
        </row>
        <row r="10">
          <cell r="B10" t="str">
            <v>CAQUETA</v>
          </cell>
        </row>
        <row r="11">
          <cell r="B11" t="str">
            <v>CASANARE</v>
          </cell>
        </row>
        <row r="12">
          <cell r="B12" t="str">
            <v>CAUCA</v>
          </cell>
        </row>
        <row r="13">
          <cell r="B13" t="str">
            <v>CESAR</v>
          </cell>
        </row>
        <row r="14">
          <cell r="B14" t="str">
            <v>CHOCO</v>
          </cell>
        </row>
        <row r="15">
          <cell r="B15" t="str">
            <v>CORDOBA</v>
          </cell>
        </row>
        <row r="16">
          <cell r="B16" t="str">
            <v>CUNDINAMARCA</v>
          </cell>
        </row>
        <row r="17">
          <cell r="B17" t="str">
            <v>GUAINIA</v>
          </cell>
        </row>
        <row r="18">
          <cell r="B18" t="str">
            <v>GUAVIARE</v>
          </cell>
        </row>
        <row r="19">
          <cell r="B19" t="str">
            <v>HUILA</v>
          </cell>
        </row>
        <row r="20">
          <cell r="B20" t="str">
            <v>LA GUAJIRA</v>
          </cell>
        </row>
        <row r="21">
          <cell r="B21" t="str">
            <v>MAGDALENA</v>
          </cell>
        </row>
        <row r="22">
          <cell r="B22" t="str">
            <v>META</v>
          </cell>
        </row>
        <row r="23">
          <cell r="B23" t="str">
            <v>NARINO</v>
          </cell>
        </row>
        <row r="24">
          <cell r="B24" t="str">
            <v>NORTE DE SANTANDER</v>
          </cell>
        </row>
        <row r="25">
          <cell r="B25" t="str">
            <v>PUTUMAYO</v>
          </cell>
        </row>
        <row r="26">
          <cell r="B26" t="str">
            <v>QUINDIO</v>
          </cell>
        </row>
        <row r="27">
          <cell r="B27" t="str">
            <v>RISARALDA</v>
          </cell>
        </row>
        <row r="28">
          <cell r="B28" t="str">
            <v>SAN ANDRES</v>
          </cell>
        </row>
        <row r="29">
          <cell r="B29" t="str">
            <v>SANTANDER</v>
          </cell>
        </row>
        <row r="30">
          <cell r="B30" t="str">
            <v>SUCRE</v>
          </cell>
        </row>
        <row r="31">
          <cell r="B31" t="str">
            <v>TOLIMA</v>
          </cell>
        </row>
        <row r="32">
          <cell r="B32" t="str">
            <v>VALLE DEL CAUCA</v>
          </cell>
        </row>
        <row r="33">
          <cell r="B33" t="str">
            <v>VAUPES</v>
          </cell>
        </row>
        <row r="34">
          <cell r="B34" t="str">
            <v>VICHADA</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J185"/>
  <sheetViews>
    <sheetView showGridLines="0" topLeftCell="A16" zoomScale="93" zoomScaleNormal="93" zoomScaleSheetLayoutView="85" workbookViewId="0">
      <selection activeCell="F33" sqref="F33"/>
    </sheetView>
  </sheetViews>
  <sheetFormatPr baseColWidth="10" defaultColWidth="28.140625" defaultRowHeight="15"/>
  <cols>
    <col min="1" max="1" width="2.7109375" customWidth="1"/>
    <col min="2" max="2" width="12.28515625" bestFit="1" customWidth="1"/>
    <col min="3" max="3" width="11" customWidth="1"/>
    <col min="4" max="4" width="23" customWidth="1"/>
    <col min="5" max="5" width="12.42578125" customWidth="1"/>
    <col min="6" max="6" width="15.28515625" customWidth="1"/>
    <col min="7" max="7" width="19.85546875" customWidth="1"/>
    <col min="8" max="8" width="18.7109375" customWidth="1"/>
    <col min="9" max="9" width="19.42578125" customWidth="1"/>
    <col min="10" max="10" width="5" customWidth="1"/>
  </cols>
  <sheetData>
    <row r="1" spans="2:10" ht="15" customHeight="1">
      <c r="B1" s="218" t="s">
        <v>0</v>
      </c>
      <c r="C1" s="219"/>
      <c r="D1" s="219"/>
      <c r="E1" s="219"/>
      <c r="F1" s="219"/>
      <c r="G1" s="219"/>
      <c r="H1" s="219"/>
      <c r="I1" s="224" t="s">
        <v>1</v>
      </c>
    </row>
    <row r="2" spans="2:10">
      <c r="B2" s="220"/>
      <c r="C2" s="221"/>
      <c r="D2" s="221"/>
      <c r="E2" s="221"/>
      <c r="F2" s="221"/>
      <c r="G2" s="221"/>
      <c r="H2" s="221"/>
      <c r="I2" s="225"/>
    </row>
    <row r="3" spans="2:10">
      <c r="B3" s="220"/>
      <c r="C3" s="221"/>
      <c r="D3" s="221"/>
      <c r="E3" s="221"/>
      <c r="F3" s="221"/>
      <c r="G3" s="221"/>
      <c r="H3" s="221"/>
      <c r="I3" s="225"/>
    </row>
    <row r="4" spans="2:10">
      <c r="B4" s="220"/>
      <c r="C4" s="221"/>
      <c r="D4" s="221"/>
      <c r="E4" s="221"/>
      <c r="F4" s="221"/>
      <c r="G4" s="221"/>
      <c r="H4" s="221"/>
      <c r="I4" s="225"/>
    </row>
    <row r="5" spans="2:10">
      <c r="B5" s="222"/>
      <c r="C5" s="223"/>
      <c r="D5" s="223"/>
      <c r="E5" s="223"/>
      <c r="F5" s="223"/>
      <c r="G5" s="223"/>
      <c r="H5" s="223"/>
      <c r="I5" s="225"/>
    </row>
    <row r="6" spans="2:10">
      <c r="B6" s="28"/>
      <c r="C6" s="29"/>
      <c r="D6" s="29"/>
      <c r="E6" s="29"/>
      <c r="F6" s="29"/>
      <c r="G6" s="29"/>
      <c r="H6" s="29"/>
      <c r="I6" s="30"/>
    </row>
    <row r="7" spans="2:10" ht="24.75" customHeight="1">
      <c r="B7" s="226" t="s">
        <v>181</v>
      </c>
      <c r="C7" s="227"/>
      <c r="D7" s="227"/>
      <c r="E7" s="227"/>
      <c r="F7" s="227"/>
      <c r="G7" s="227"/>
      <c r="H7" s="227"/>
      <c r="I7" s="228"/>
    </row>
    <row r="8" spans="2:10" ht="30.75" customHeight="1">
      <c r="B8" s="31" t="s">
        <v>2</v>
      </c>
      <c r="C8" s="229" t="s">
        <v>98</v>
      </c>
      <c r="D8" s="229"/>
      <c r="E8" s="229"/>
      <c r="F8" s="229"/>
      <c r="G8" s="229"/>
      <c r="H8" s="229"/>
      <c r="I8" s="230"/>
    </row>
    <row r="9" spans="2:10">
      <c r="B9" s="32"/>
      <c r="C9" s="1"/>
      <c r="D9" s="1"/>
      <c r="E9" s="1"/>
      <c r="F9" s="1"/>
      <c r="G9" s="1"/>
      <c r="H9" s="1"/>
      <c r="I9" s="33"/>
    </row>
    <row r="10" spans="2:10">
      <c r="B10" s="34" t="s">
        <v>184</v>
      </c>
      <c r="C10" s="231"/>
      <c r="D10" s="232"/>
      <c r="E10" s="2" t="s">
        <v>186</v>
      </c>
      <c r="F10" s="248"/>
      <c r="G10" s="249"/>
      <c r="H10" s="2" t="s">
        <v>188</v>
      </c>
      <c r="I10" s="35"/>
    </row>
    <row r="11" spans="2:10" ht="16.5" customHeight="1">
      <c r="B11" s="34" t="s">
        <v>185</v>
      </c>
      <c r="C11" s="231"/>
      <c r="D11" s="232"/>
      <c r="E11" s="2" t="s">
        <v>189</v>
      </c>
      <c r="F11" s="22"/>
      <c r="G11" s="23"/>
      <c r="H11" s="2" t="s">
        <v>187</v>
      </c>
      <c r="I11" s="36"/>
    </row>
    <row r="12" spans="2:10" ht="19.5" customHeight="1">
      <c r="B12" s="34" t="s">
        <v>183</v>
      </c>
      <c r="C12" s="233"/>
      <c r="D12" s="232"/>
      <c r="E12" s="3" t="s">
        <v>182</v>
      </c>
      <c r="F12" s="248"/>
      <c r="G12" s="249"/>
      <c r="H12" s="3" t="s">
        <v>190</v>
      </c>
      <c r="I12" s="36"/>
    </row>
    <row r="13" spans="2:10">
      <c r="B13" s="234" t="s">
        <v>3</v>
      </c>
      <c r="C13" s="235"/>
      <c r="D13" s="235"/>
      <c r="E13" s="235"/>
      <c r="F13" s="235"/>
      <c r="G13" s="235"/>
      <c r="H13" s="235"/>
      <c r="I13" s="225"/>
    </row>
    <row r="14" spans="2:10" ht="57.75" customHeight="1">
      <c r="B14" s="236" t="s">
        <v>191</v>
      </c>
      <c r="C14" s="237"/>
      <c r="D14" s="237"/>
      <c r="E14" s="237"/>
      <c r="F14" s="237"/>
      <c r="G14" s="237"/>
      <c r="H14" s="237"/>
      <c r="I14" s="238"/>
      <c r="J14" s="27"/>
    </row>
    <row r="15" spans="2:10" ht="47.25" customHeight="1">
      <c r="B15" s="239"/>
      <c r="C15" s="240"/>
      <c r="D15" s="240"/>
      <c r="E15" s="240"/>
      <c r="F15" s="240"/>
      <c r="G15" s="240"/>
      <c r="H15" s="240"/>
      <c r="I15" s="241"/>
    </row>
    <row r="16" spans="2:10" ht="94.5" customHeight="1">
      <c r="B16" s="242" t="s">
        <v>192</v>
      </c>
      <c r="C16" s="243"/>
      <c r="D16" s="243"/>
      <c r="E16" s="243"/>
      <c r="F16" s="243"/>
      <c r="G16" s="243"/>
      <c r="H16" s="243"/>
      <c r="I16" s="244"/>
    </row>
    <row r="17" spans="2:9" ht="15.75">
      <c r="B17" s="245" t="s">
        <v>4</v>
      </c>
      <c r="C17" s="246"/>
      <c r="D17" s="246"/>
      <c r="E17" s="246"/>
      <c r="F17" s="246"/>
      <c r="G17" s="246"/>
      <c r="H17" s="246"/>
      <c r="I17" s="247"/>
    </row>
    <row r="18" spans="2:9" ht="25.5">
      <c r="B18" s="37" t="s">
        <v>180</v>
      </c>
      <c r="C18" s="4"/>
      <c r="D18" s="38"/>
      <c r="E18" s="38"/>
      <c r="F18" s="38"/>
      <c r="G18" s="39"/>
      <c r="H18" s="38"/>
      <c r="I18" s="40"/>
    </row>
    <row r="19" spans="2:9" ht="44.45" customHeight="1">
      <c r="B19" s="41" t="s">
        <v>6</v>
      </c>
      <c r="C19" s="5">
        <v>2</v>
      </c>
      <c r="D19" s="38"/>
      <c r="E19" s="38"/>
      <c r="F19" s="38"/>
      <c r="G19" s="39"/>
      <c r="H19" s="38"/>
      <c r="I19" s="40"/>
    </row>
    <row r="20" spans="2:9" ht="51">
      <c r="B20" s="37" t="s">
        <v>7</v>
      </c>
      <c r="C20" s="214" t="s">
        <v>8</v>
      </c>
      <c r="D20" s="214"/>
      <c r="E20" s="24" t="s">
        <v>123</v>
      </c>
      <c r="F20" s="24" t="s">
        <v>179</v>
      </c>
      <c r="G20" s="24" t="s">
        <v>9</v>
      </c>
      <c r="H20" s="24" t="s">
        <v>10</v>
      </c>
      <c r="I20" s="40"/>
    </row>
    <row r="21" spans="2:9" ht="36" customHeight="1">
      <c r="B21" s="42">
        <v>1</v>
      </c>
      <c r="C21" s="210" t="s">
        <v>115</v>
      </c>
      <c r="D21" s="210"/>
      <c r="E21" s="8">
        <v>4</v>
      </c>
      <c r="F21" s="6"/>
      <c r="G21" s="7">
        <f>+ROUND(F21*(1+$C$18),0)</f>
        <v>0</v>
      </c>
      <c r="H21" s="7">
        <f t="shared" ref="H21:H29" si="0">ROUND(G21*$C$19*E21,0)</f>
        <v>0</v>
      </c>
      <c r="I21" s="40"/>
    </row>
    <row r="22" spans="2:9" ht="37.5" customHeight="1">
      <c r="B22" s="42">
        <v>2</v>
      </c>
      <c r="C22" s="210" t="s">
        <v>122</v>
      </c>
      <c r="D22" s="210"/>
      <c r="E22" s="8">
        <v>2</v>
      </c>
      <c r="F22" s="6"/>
      <c r="G22" s="7">
        <f>+ROUND(F22*(1+$C$18),0)</f>
        <v>0</v>
      </c>
      <c r="H22" s="7">
        <f t="shared" si="0"/>
        <v>0</v>
      </c>
      <c r="I22" s="40"/>
    </row>
    <row r="23" spans="2:9" ht="36.75" customHeight="1">
      <c r="B23" s="42">
        <v>3</v>
      </c>
      <c r="C23" s="210" t="s">
        <v>16</v>
      </c>
      <c r="D23" s="210"/>
      <c r="E23" s="8">
        <v>1</v>
      </c>
      <c r="F23" s="6"/>
      <c r="G23" s="7">
        <f t="shared" ref="G23:G29" si="1">+ROUND(F23*(1+$C$18),0)</f>
        <v>0</v>
      </c>
      <c r="H23" s="7">
        <f t="shared" si="0"/>
        <v>0</v>
      </c>
      <c r="I23" s="40"/>
    </row>
    <row r="24" spans="2:9" ht="26.25" customHeight="1">
      <c r="B24" s="42">
        <v>4</v>
      </c>
      <c r="C24" s="210" t="s">
        <v>116</v>
      </c>
      <c r="D24" s="210"/>
      <c r="E24" s="8">
        <v>1</v>
      </c>
      <c r="F24" s="6"/>
      <c r="G24" s="7">
        <f t="shared" si="1"/>
        <v>0</v>
      </c>
      <c r="H24" s="7">
        <f t="shared" si="0"/>
        <v>0</v>
      </c>
      <c r="I24" s="40"/>
    </row>
    <row r="25" spans="2:9" ht="36.75" customHeight="1">
      <c r="B25" s="42">
        <v>5</v>
      </c>
      <c r="C25" s="210" t="s">
        <v>117</v>
      </c>
      <c r="D25" s="210"/>
      <c r="E25" s="8">
        <v>2</v>
      </c>
      <c r="F25" s="6"/>
      <c r="G25" s="7">
        <f t="shared" si="1"/>
        <v>0</v>
      </c>
      <c r="H25" s="7">
        <f t="shared" si="0"/>
        <v>0</v>
      </c>
      <c r="I25" s="40"/>
    </row>
    <row r="26" spans="2:9" ht="39" customHeight="1">
      <c r="B26" s="42">
        <v>6</v>
      </c>
      <c r="C26" s="210" t="s">
        <v>118</v>
      </c>
      <c r="D26" s="210"/>
      <c r="E26" s="8">
        <v>14</v>
      </c>
      <c r="F26" s="6"/>
      <c r="G26" s="7">
        <f t="shared" si="1"/>
        <v>0</v>
      </c>
      <c r="H26" s="7">
        <f t="shared" si="0"/>
        <v>0</v>
      </c>
      <c r="I26" s="40"/>
    </row>
    <row r="27" spans="2:9" ht="38.25" customHeight="1">
      <c r="B27" s="42">
        <v>7</v>
      </c>
      <c r="C27" s="210" t="s">
        <v>119</v>
      </c>
      <c r="D27" s="210"/>
      <c r="E27" s="8">
        <v>1</v>
      </c>
      <c r="F27" s="6"/>
      <c r="G27" s="7">
        <f t="shared" si="1"/>
        <v>0</v>
      </c>
      <c r="H27" s="7">
        <f t="shared" si="0"/>
        <v>0</v>
      </c>
      <c r="I27" s="40"/>
    </row>
    <row r="28" spans="2:9" ht="36.75" customHeight="1">
      <c r="B28" s="42">
        <v>8</v>
      </c>
      <c r="C28" s="210" t="s">
        <v>120</v>
      </c>
      <c r="D28" s="210"/>
      <c r="E28" s="8">
        <v>4</v>
      </c>
      <c r="F28" s="6"/>
      <c r="G28" s="7">
        <f t="shared" si="1"/>
        <v>0</v>
      </c>
      <c r="H28" s="7">
        <f t="shared" si="0"/>
        <v>0</v>
      </c>
      <c r="I28" s="40"/>
    </row>
    <row r="29" spans="2:9" ht="35.25" customHeight="1">
      <c r="B29" s="42">
        <v>9</v>
      </c>
      <c r="C29" s="210" t="s">
        <v>121</v>
      </c>
      <c r="D29" s="210"/>
      <c r="E29" s="8">
        <v>1</v>
      </c>
      <c r="F29" s="6"/>
      <c r="G29" s="7">
        <f t="shared" si="1"/>
        <v>0</v>
      </c>
      <c r="H29" s="7">
        <f t="shared" si="0"/>
        <v>0</v>
      </c>
      <c r="I29" s="40"/>
    </row>
    <row r="30" spans="2:9">
      <c r="B30" s="215" t="s">
        <v>99</v>
      </c>
      <c r="C30" s="216"/>
      <c r="D30" s="217"/>
      <c r="E30" s="26">
        <f>+SUM($E$21:$E$29)</f>
        <v>30</v>
      </c>
      <c r="F30" s="16"/>
      <c r="G30" s="15"/>
      <c r="H30" s="15">
        <f>+ROUND(SUM($H$21:$H$29),0)</f>
        <v>0</v>
      </c>
      <c r="I30" s="43"/>
    </row>
    <row r="31" spans="2:9">
      <c r="B31" s="44"/>
      <c r="C31" s="25"/>
      <c r="D31" s="25"/>
      <c r="E31" s="25"/>
      <c r="F31" s="20"/>
      <c r="G31" s="21"/>
      <c r="H31" s="21"/>
      <c r="I31" s="43"/>
    </row>
    <row r="32" spans="2:9" ht="25.5">
      <c r="B32" s="37" t="s">
        <v>7</v>
      </c>
      <c r="C32" s="214" t="s">
        <v>8</v>
      </c>
      <c r="D32" s="214"/>
      <c r="E32" s="24" t="s">
        <v>126</v>
      </c>
      <c r="F32" s="24" t="s">
        <v>5</v>
      </c>
      <c r="G32" s="24" t="s">
        <v>174</v>
      </c>
      <c r="H32" s="24" t="s">
        <v>13</v>
      </c>
      <c r="I32" s="43"/>
    </row>
    <row r="33" spans="2:9" ht="15.75" customHeight="1">
      <c r="B33" s="42">
        <v>1</v>
      </c>
      <c r="C33" s="210" t="s">
        <v>172</v>
      </c>
      <c r="D33" s="210"/>
      <c r="E33" s="18" t="s">
        <v>173</v>
      </c>
      <c r="F33" s="10"/>
      <c r="G33" s="11"/>
      <c r="H33" s="12">
        <f>+ROUND(G33*(1+F33),0)</f>
        <v>0</v>
      </c>
      <c r="I33" s="43"/>
    </row>
    <row r="34" spans="2:9">
      <c r="B34" s="215" t="s">
        <v>99</v>
      </c>
      <c r="C34" s="216"/>
      <c r="D34" s="217"/>
      <c r="E34" s="26"/>
      <c r="F34" s="16"/>
      <c r="G34" s="15"/>
      <c r="H34" s="15">
        <f>+ROUND(SUM($H$33:$H$33),0)</f>
        <v>0</v>
      </c>
      <c r="I34" s="43"/>
    </row>
    <row r="35" spans="2:9">
      <c r="B35" s="45"/>
      <c r="C35" s="9"/>
      <c r="D35" s="9"/>
      <c r="E35" s="9"/>
      <c r="F35" s="9"/>
      <c r="G35" s="9"/>
      <c r="H35" s="9"/>
      <c r="I35" s="46"/>
    </row>
    <row r="36" spans="2:9" ht="15.75">
      <c r="B36" s="211" t="s">
        <v>11</v>
      </c>
      <c r="C36" s="212"/>
      <c r="D36" s="212"/>
      <c r="E36" s="212"/>
      <c r="F36" s="212"/>
      <c r="G36" s="212"/>
      <c r="H36" s="212"/>
      <c r="I36" s="213"/>
    </row>
    <row r="37" spans="2:9">
      <c r="B37" s="44"/>
      <c r="C37" s="19"/>
      <c r="D37" s="19"/>
      <c r="E37" s="19"/>
      <c r="F37" s="19"/>
      <c r="G37" s="19"/>
      <c r="H37" s="19"/>
      <c r="I37" s="47"/>
    </row>
    <row r="38" spans="2:9" ht="25.5">
      <c r="B38" s="37" t="s">
        <v>7</v>
      </c>
      <c r="C38" s="214" t="s">
        <v>12</v>
      </c>
      <c r="D38" s="214"/>
      <c r="E38" s="214"/>
      <c r="F38" s="24" t="s">
        <v>126</v>
      </c>
      <c r="G38" s="24" t="s">
        <v>5</v>
      </c>
      <c r="H38" s="24" t="s">
        <v>174</v>
      </c>
      <c r="I38" s="48" t="s">
        <v>13</v>
      </c>
    </row>
    <row r="39" spans="2:9">
      <c r="B39" s="42">
        <v>1</v>
      </c>
      <c r="C39" s="194" t="s">
        <v>100</v>
      </c>
      <c r="D39" s="194"/>
      <c r="E39" s="194"/>
      <c r="F39" s="17" t="s">
        <v>127</v>
      </c>
      <c r="G39" s="10"/>
      <c r="H39" s="11"/>
      <c r="I39" s="49">
        <f>+ROUND(H39*(1+G39),0)</f>
        <v>0</v>
      </c>
    </row>
    <row r="40" spans="2:9" ht="15" customHeight="1">
      <c r="B40" s="42">
        <v>2</v>
      </c>
      <c r="C40" s="194" t="s">
        <v>101</v>
      </c>
      <c r="D40" s="194"/>
      <c r="E40" s="194"/>
      <c r="F40" s="17" t="s">
        <v>127</v>
      </c>
      <c r="G40" s="10"/>
      <c r="H40" s="13"/>
      <c r="I40" s="49">
        <f t="shared" ref="I40:I103" si="2">+ROUND(H40*(1+G40),0)</f>
        <v>0</v>
      </c>
    </row>
    <row r="41" spans="2:9" ht="15" customHeight="1">
      <c r="B41" s="42">
        <v>3</v>
      </c>
      <c r="C41" s="194" t="s">
        <v>102</v>
      </c>
      <c r="D41" s="194"/>
      <c r="E41" s="194"/>
      <c r="F41" s="17" t="s">
        <v>127</v>
      </c>
      <c r="G41" s="10"/>
      <c r="H41" s="13"/>
      <c r="I41" s="49">
        <f t="shared" si="2"/>
        <v>0</v>
      </c>
    </row>
    <row r="42" spans="2:9" ht="15" customHeight="1">
      <c r="B42" s="42">
        <v>4</v>
      </c>
      <c r="C42" s="194" t="s">
        <v>103</v>
      </c>
      <c r="D42" s="194"/>
      <c r="E42" s="194"/>
      <c r="F42" s="17" t="s">
        <v>127</v>
      </c>
      <c r="G42" s="10"/>
      <c r="H42" s="13"/>
      <c r="I42" s="49">
        <f t="shared" si="2"/>
        <v>0</v>
      </c>
    </row>
    <row r="43" spans="2:9" ht="15" customHeight="1">
      <c r="B43" s="42">
        <v>5</v>
      </c>
      <c r="C43" s="194" t="s">
        <v>104</v>
      </c>
      <c r="D43" s="194"/>
      <c r="E43" s="194"/>
      <c r="F43" s="17" t="s">
        <v>127</v>
      </c>
      <c r="G43" s="10"/>
      <c r="H43" s="13"/>
      <c r="I43" s="49">
        <f t="shared" si="2"/>
        <v>0</v>
      </c>
    </row>
    <row r="44" spans="2:9" ht="15" customHeight="1">
      <c r="B44" s="42">
        <v>6</v>
      </c>
      <c r="C44" s="194" t="s">
        <v>105</v>
      </c>
      <c r="D44" s="194"/>
      <c r="E44" s="194"/>
      <c r="F44" s="17" t="s">
        <v>127</v>
      </c>
      <c r="G44" s="10"/>
      <c r="H44" s="13"/>
      <c r="I44" s="49">
        <f t="shared" si="2"/>
        <v>0</v>
      </c>
    </row>
    <row r="45" spans="2:9" ht="15" customHeight="1">
      <c r="B45" s="42">
        <v>7</v>
      </c>
      <c r="C45" s="194" t="s">
        <v>106</v>
      </c>
      <c r="D45" s="194"/>
      <c r="E45" s="194"/>
      <c r="F45" s="17" t="s">
        <v>127</v>
      </c>
      <c r="G45" s="10"/>
      <c r="H45" s="13"/>
      <c r="I45" s="49">
        <f t="shared" si="2"/>
        <v>0</v>
      </c>
    </row>
    <row r="46" spans="2:9" ht="15" customHeight="1">
      <c r="B46" s="42">
        <v>8</v>
      </c>
      <c r="C46" s="194" t="s">
        <v>107</v>
      </c>
      <c r="D46" s="194"/>
      <c r="E46" s="194"/>
      <c r="F46" s="17" t="s">
        <v>127</v>
      </c>
      <c r="G46" s="10"/>
      <c r="H46" s="13"/>
      <c r="I46" s="49">
        <f t="shared" si="2"/>
        <v>0</v>
      </c>
    </row>
    <row r="47" spans="2:9" ht="15" customHeight="1">
      <c r="B47" s="42">
        <v>9</v>
      </c>
      <c r="C47" s="194" t="s">
        <v>108</v>
      </c>
      <c r="D47" s="194"/>
      <c r="E47" s="194"/>
      <c r="F47" s="17" t="s">
        <v>127</v>
      </c>
      <c r="G47" s="10"/>
      <c r="H47" s="13"/>
      <c r="I47" s="49">
        <f t="shared" si="2"/>
        <v>0</v>
      </c>
    </row>
    <row r="48" spans="2:9" ht="15" customHeight="1">
      <c r="B48" s="42">
        <v>10</v>
      </c>
      <c r="C48" s="194" t="s">
        <v>109</v>
      </c>
      <c r="D48" s="194"/>
      <c r="E48" s="194"/>
      <c r="F48" s="17" t="s">
        <v>127</v>
      </c>
      <c r="G48" s="10"/>
      <c r="H48" s="13"/>
      <c r="I48" s="49">
        <f t="shared" si="2"/>
        <v>0</v>
      </c>
    </row>
    <row r="49" spans="2:9" ht="15" customHeight="1">
      <c r="B49" s="42">
        <v>11</v>
      </c>
      <c r="C49" s="194" t="s">
        <v>110</v>
      </c>
      <c r="D49" s="194"/>
      <c r="E49" s="194"/>
      <c r="F49" s="17" t="s">
        <v>127</v>
      </c>
      <c r="G49" s="10"/>
      <c r="H49" s="13"/>
      <c r="I49" s="49">
        <f t="shared" si="2"/>
        <v>0</v>
      </c>
    </row>
    <row r="50" spans="2:9" ht="15" customHeight="1">
      <c r="B50" s="42">
        <v>12</v>
      </c>
      <c r="C50" s="194" t="s">
        <v>111</v>
      </c>
      <c r="D50" s="194"/>
      <c r="E50" s="194"/>
      <c r="F50" s="17" t="s">
        <v>127</v>
      </c>
      <c r="G50" s="10"/>
      <c r="H50" s="13"/>
      <c r="I50" s="49">
        <f t="shared" si="2"/>
        <v>0</v>
      </c>
    </row>
    <row r="51" spans="2:9" ht="15" customHeight="1">
      <c r="B51" s="42">
        <v>13</v>
      </c>
      <c r="C51" s="194" t="s">
        <v>112</v>
      </c>
      <c r="D51" s="194"/>
      <c r="E51" s="194"/>
      <c r="F51" s="17" t="s">
        <v>127</v>
      </c>
      <c r="G51" s="10"/>
      <c r="H51" s="13"/>
      <c r="I51" s="49">
        <f t="shared" si="2"/>
        <v>0</v>
      </c>
    </row>
    <row r="52" spans="2:9" ht="15" customHeight="1">
      <c r="B52" s="42">
        <v>14</v>
      </c>
      <c r="C52" s="194" t="s">
        <v>113</v>
      </c>
      <c r="D52" s="194"/>
      <c r="E52" s="194"/>
      <c r="F52" s="17" t="s">
        <v>127</v>
      </c>
      <c r="G52" s="10"/>
      <c r="H52" s="13"/>
      <c r="I52" s="49">
        <f t="shared" si="2"/>
        <v>0</v>
      </c>
    </row>
    <row r="53" spans="2:9" ht="24.75" customHeight="1">
      <c r="B53" s="42">
        <v>15</v>
      </c>
      <c r="C53" s="194" t="s">
        <v>17</v>
      </c>
      <c r="D53" s="194"/>
      <c r="E53" s="194"/>
      <c r="F53" s="17" t="s">
        <v>127</v>
      </c>
      <c r="G53" s="10"/>
      <c r="H53" s="13"/>
      <c r="I53" s="49">
        <f t="shared" si="2"/>
        <v>0</v>
      </c>
    </row>
    <row r="54" spans="2:9" ht="23.25" customHeight="1">
      <c r="B54" s="42">
        <v>16</v>
      </c>
      <c r="C54" s="194" t="s">
        <v>18</v>
      </c>
      <c r="D54" s="194"/>
      <c r="E54" s="194"/>
      <c r="F54" s="17" t="s">
        <v>127</v>
      </c>
      <c r="G54" s="10"/>
      <c r="H54" s="13"/>
      <c r="I54" s="49">
        <f t="shared" si="2"/>
        <v>0</v>
      </c>
    </row>
    <row r="55" spans="2:9" ht="25.5" customHeight="1">
      <c r="B55" s="42">
        <v>17</v>
      </c>
      <c r="C55" s="194" t="s">
        <v>19</v>
      </c>
      <c r="D55" s="194"/>
      <c r="E55" s="194"/>
      <c r="F55" s="17" t="s">
        <v>127</v>
      </c>
      <c r="G55" s="10"/>
      <c r="H55" s="13"/>
      <c r="I55" s="49">
        <f t="shared" si="2"/>
        <v>0</v>
      </c>
    </row>
    <row r="56" spans="2:9" ht="24.75" customHeight="1">
      <c r="B56" s="42">
        <v>18</v>
      </c>
      <c r="C56" s="194" t="s">
        <v>20</v>
      </c>
      <c r="D56" s="194"/>
      <c r="E56" s="194"/>
      <c r="F56" s="17" t="s">
        <v>127</v>
      </c>
      <c r="G56" s="10"/>
      <c r="H56" s="13"/>
      <c r="I56" s="49">
        <f t="shared" si="2"/>
        <v>0</v>
      </c>
    </row>
    <row r="57" spans="2:9" ht="22.5" customHeight="1">
      <c r="B57" s="42">
        <v>19</v>
      </c>
      <c r="C57" s="194" t="s">
        <v>21</v>
      </c>
      <c r="D57" s="194"/>
      <c r="E57" s="194"/>
      <c r="F57" s="17" t="s">
        <v>127</v>
      </c>
      <c r="G57" s="10"/>
      <c r="H57" s="13"/>
      <c r="I57" s="49">
        <f t="shared" si="2"/>
        <v>0</v>
      </c>
    </row>
    <row r="58" spans="2:9" ht="15" customHeight="1">
      <c r="B58" s="42">
        <v>20</v>
      </c>
      <c r="C58" s="194" t="s">
        <v>146</v>
      </c>
      <c r="D58" s="194"/>
      <c r="E58" s="194"/>
      <c r="F58" s="17" t="s">
        <v>127</v>
      </c>
      <c r="G58" s="10"/>
      <c r="H58" s="13"/>
      <c r="I58" s="49">
        <f t="shared" si="2"/>
        <v>0</v>
      </c>
    </row>
    <row r="59" spans="2:9" ht="15" customHeight="1">
      <c r="B59" s="42">
        <v>21</v>
      </c>
      <c r="C59" s="194" t="s">
        <v>22</v>
      </c>
      <c r="D59" s="194"/>
      <c r="E59" s="194"/>
      <c r="F59" s="17" t="s">
        <v>127</v>
      </c>
      <c r="G59" s="4"/>
      <c r="H59" s="13"/>
      <c r="I59" s="49">
        <f t="shared" si="2"/>
        <v>0</v>
      </c>
    </row>
    <row r="60" spans="2:9" ht="15" customHeight="1">
      <c r="B60" s="42">
        <v>22</v>
      </c>
      <c r="C60" s="194" t="s">
        <v>23</v>
      </c>
      <c r="D60" s="194"/>
      <c r="E60" s="194"/>
      <c r="F60" s="17" t="s">
        <v>127</v>
      </c>
      <c r="G60" s="4"/>
      <c r="H60" s="13"/>
      <c r="I60" s="49">
        <f t="shared" si="2"/>
        <v>0</v>
      </c>
    </row>
    <row r="61" spans="2:9" ht="15" customHeight="1">
      <c r="B61" s="42">
        <v>23</v>
      </c>
      <c r="C61" s="194" t="s">
        <v>24</v>
      </c>
      <c r="D61" s="194"/>
      <c r="E61" s="194"/>
      <c r="F61" s="17" t="s">
        <v>127</v>
      </c>
      <c r="G61" s="4"/>
      <c r="H61" s="13"/>
      <c r="I61" s="49">
        <f t="shared" si="2"/>
        <v>0</v>
      </c>
    </row>
    <row r="62" spans="2:9" ht="27.75" customHeight="1">
      <c r="B62" s="42">
        <v>24</v>
      </c>
      <c r="C62" s="194" t="s">
        <v>25</v>
      </c>
      <c r="D62" s="194"/>
      <c r="E62" s="194"/>
      <c r="F62" s="17" t="s">
        <v>127</v>
      </c>
      <c r="G62" s="4"/>
      <c r="H62" s="13"/>
      <c r="I62" s="49">
        <f t="shared" si="2"/>
        <v>0</v>
      </c>
    </row>
    <row r="63" spans="2:9" ht="15" customHeight="1">
      <c r="B63" s="42">
        <v>25</v>
      </c>
      <c r="C63" s="194" t="s">
        <v>147</v>
      </c>
      <c r="D63" s="194"/>
      <c r="E63" s="194"/>
      <c r="F63" s="17" t="s">
        <v>127</v>
      </c>
      <c r="G63" s="4"/>
      <c r="H63" s="13"/>
      <c r="I63" s="49">
        <f t="shared" si="2"/>
        <v>0</v>
      </c>
    </row>
    <row r="64" spans="2:9" ht="15" customHeight="1">
      <c r="B64" s="42">
        <v>26</v>
      </c>
      <c r="C64" s="194" t="s">
        <v>26</v>
      </c>
      <c r="D64" s="194"/>
      <c r="E64" s="194"/>
      <c r="F64" s="17" t="s">
        <v>127</v>
      </c>
      <c r="G64" s="4"/>
      <c r="H64" s="13"/>
      <c r="I64" s="49">
        <f t="shared" si="2"/>
        <v>0</v>
      </c>
    </row>
    <row r="65" spans="2:9" ht="15" customHeight="1">
      <c r="B65" s="42">
        <v>27</v>
      </c>
      <c r="C65" s="194" t="s">
        <v>27</v>
      </c>
      <c r="D65" s="194"/>
      <c r="E65" s="194"/>
      <c r="F65" s="17" t="s">
        <v>127</v>
      </c>
      <c r="G65" s="4"/>
      <c r="H65" s="13"/>
      <c r="I65" s="49">
        <f t="shared" si="2"/>
        <v>0</v>
      </c>
    </row>
    <row r="66" spans="2:9" ht="15" customHeight="1">
      <c r="B66" s="42">
        <v>28</v>
      </c>
      <c r="C66" s="194" t="s">
        <v>28</v>
      </c>
      <c r="D66" s="194"/>
      <c r="E66" s="194"/>
      <c r="F66" s="17" t="s">
        <v>127</v>
      </c>
      <c r="G66" s="4"/>
      <c r="H66" s="13"/>
      <c r="I66" s="49">
        <f t="shared" si="2"/>
        <v>0</v>
      </c>
    </row>
    <row r="67" spans="2:9" ht="15" customHeight="1">
      <c r="B67" s="42">
        <v>29</v>
      </c>
      <c r="C67" s="194" t="s">
        <v>29</v>
      </c>
      <c r="D67" s="194"/>
      <c r="E67" s="194"/>
      <c r="F67" s="17" t="s">
        <v>127</v>
      </c>
      <c r="G67" s="4"/>
      <c r="H67" s="13"/>
      <c r="I67" s="49">
        <f t="shared" si="2"/>
        <v>0</v>
      </c>
    </row>
    <row r="68" spans="2:9" ht="15" customHeight="1">
      <c r="B68" s="42">
        <v>30</v>
      </c>
      <c r="C68" s="194" t="s">
        <v>30</v>
      </c>
      <c r="D68" s="194"/>
      <c r="E68" s="194"/>
      <c r="F68" s="17" t="s">
        <v>127</v>
      </c>
      <c r="G68" s="4"/>
      <c r="H68" s="13"/>
      <c r="I68" s="49">
        <f t="shared" si="2"/>
        <v>0</v>
      </c>
    </row>
    <row r="69" spans="2:9" ht="15" customHeight="1">
      <c r="B69" s="42">
        <v>31</v>
      </c>
      <c r="C69" s="194" t="s">
        <v>31</v>
      </c>
      <c r="D69" s="194"/>
      <c r="E69" s="194"/>
      <c r="F69" s="17" t="s">
        <v>127</v>
      </c>
      <c r="G69" s="4"/>
      <c r="H69" s="13"/>
      <c r="I69" s="49">
        <f t="shared" si="2"/>
        <v>0</v>
      </c>
    </row>
    <row r="70" spans="2:9" ht="15" customHeight="1">
      <c r="B70" s="42">
        <v>32</v>
      </c>
      <c r="C70" s="194" t="s">
        <v>32</v>
      </c>
      <c r="D70" s="194"/>
      <c r="E70" s="194"/>
      <c r="F70" s="17" t="s">
        <v>127</v>
      </c>
      <c r="G70" s="4"/>
      <c r="H70" s="13"/>
      <c r="I70" s="49">
        <f t="shared" si="2"/>
        <v>0</v>
      </c>
    </row>
    <row r="71" spans="2:9" ht="15" customHeight="1">
      <c r="B71" s="42">
        <v>33</v>
      </c>
      <c r="C71" s="194" t="s">
        <v>33</v>
      </c>
      <c r="D71" s="194"/>
      <c r="E71" s="194"/>
      <c r="F71" s="17" t="s">
        <v>127</v>
      </c>
      <c r="G71" s="4"/>
      <c r="H71" s="13"/>
      <c r="I71" s="49">
        <f t="shared" si="2"/>
        <v>0</v>
      </c>
    </row>
    <row r="72" spans="2:9" ht="15" customHeight="1">
      <c r="B72" s="42">
        <v>34</v>
      </c>
      <c r="C72" s="194" t="s">
        <v>34</v>
      </c>
      <c r="D72" s="194"/>
      <c r="E72" s="194"/>
      <c r="F72" s="17" t="s">
        <v>127</v>
      </c>
      <c r="G72" s="4"/>
      <c r="H72" s="13"/>
      <c r="I72" s="49">
        <f t="shared" si="2"/>
        <v>0</v>
      </c>
    </row>
    <row r="73" spans="2:9" ht="15" customHeight="1">
      <c r="B73" s="42">
        <v>35</v>
      </c>
      <c r="C73" s="194" t="s">
        <v>35</v>
      </c>
      <c r="D73" s="194"/>
      <c r="E73" s="194"/>
      <c r="F73" s="17" t="s">
        <v>127</v>
      </c>
      <c r="G73" s="4"/>
      <c r="H73" s="13"/>
      <c r="I73" s="49">
        <f t="shared" si="2"/>
        <v>0</v>
      </c>
    </row>
    <row r="74" spans="2:9" ht="15" customHeight="1">
      <c r="B74" s="42">
        <v>36</v>
      </c>
      <c r="C74" s="194" t="s">
        <v>36</v>
      </c>
      <c r="D74" s="194"/>
      <c r="E74" s="194"/>
      <c r="F74" s="17" t="s">
        <v>127</v>
      </c>
      <c r="G74" s="4"/>
      <c r="H74" s="13"/>
      <c r="I74" s="49">
        <f t="shared" si="2"/>
        <v>0</v>
      </c>
    </row>
    <row r="75" spans="2:9" ht="15" customHeight="1">
      <c r="B75" s="42">
        <v>37</v>
      </c>
      <c r="C75" s="194" t="s">
        <v>37</v>
      </c>
      <c r="D75" s="194"/>
      <c r="E75" s="194"/>
      <c r="F75" s="17" t="s">
        <v>127</v>
      </c>
      <c r="G75" s="4"/>
      <c r="H75" s="13"/>
      <c r="I75" s="49">
        <f t="shared" si="2"/>
        <v>0</v>
      </c>
    </row>
    <row r="76" spans="2:9" ht="15" customHeight="1">
      <c r="B76" s="42">
        <v>38</v>
      </c>
      <c r="C76" s="194" t="s">
        <v>38</v>
      </c>
      <c r="D76" s="194"/>
      <c r="E76" s="194"/>
      <c r="F76" s="17" t="s">
        <v>127</v>
      </c>
      <c r="G76" s="4"/>
      <c r="H76" s="13"/>
      <c r="I76" s="49">
        <f t="shared" si="2"/>
        <v>0</v>
      </c>
    </row>
    <row r="77" spans="2:9" ht="15" customHeight="1">
      <c r="B77" s="42">
        <v>39</v>
      </c>
      <c r="C77" s="194" t="s">
        <v>39</v>
      </c>
      <c r="D77" s="194"/>
      <c r="E77" s="194"/>
      <c r="F77" s="17" t="s">
        <v>127</v>
      </c>
      <c r="G77" s="4"/>
      <c r="H77" s="13"/>
      <c r="I77" s="49">
        <f t="shared" si="2"/>
        <v>0</v>
      </c>
    </row>
    <row r="78" spans="2:9" ht="15" customHeight="1">
      <c r="B78" s="42">
        <v>40</v>
      </c>
      <c r="C78" s="194" t="s">
        <v>40</v>
      </c>
      <c r="D78" s="194"/>
      <c r="E78" s="194"/>
      <c r="F78" s="17" t="s">
        <v>127</v>
      </c>
      <c r="G78" s="4"/>
      <c r="H78" s="13"/>
      <c r="I78" s="49">
        <f t="shared" si="2"/>
        <v>0</v>
      </c>
    </row>
    <row r="79" spans="2:9" ht="15" customHeight="1">
      <c r="B79" s="42">
        <v>41</v>
      </c>
      <c r="C79" s="194" t="s">
        <v>41</v>
      </c>
      <c r="D79" s="194"/>
      <c r="E79" s="194"/>
      <c r="F79" s="17" t="s">
        <v>127</v>
      </c>
      <c r="G79" s="4"/>
      <c r="H79" s="13"/>
      <c r="I79" s="49">
        <f t="shared" si="2"/>
        <v>0</v>
      </c>
    </row>
    <row r="80" spans="2:9" ht="15" customHeight="1">
      <c r="B80" s="42">
        <v>42</v>
      </c>
      <c r="C80" s="194" t="s">
        <v>42</v>
      </c>
      <c r="D80" s="194"/>
      <c r="E80" s="194"/>
      <c r="F80" s="17" t="s">
        <v>127</v>
      </c>
      <c r="G80" s="4"/>
      <c r="H80" s="13"/>
      <c r="I80" s="49">
        <f t="shared" si="2"/>
        <v>0</v>
      </c>
    </row>
    <row r="81" spans="2:9" ht="15" customHeight="1">
      <c r="B81" s="42">
        <v>43</v>
      </c>
      <c r="C81" s="194" t="s">
        <v>43</v>
      </c>
      <c r="D81" s="194"/>
      <c r="E81" s="194"/>
      <c r="F81" s="17" t="s">
        <v>127</v>
      </c>
      <c r="G81" s="4"/>
      <c r="H81" s="13"/>
      <c r="I81" s="49">
        <f t="shared" si="2"/>
        <v>0</v>
      </c>
    </row>
    <row r="82" spans="2:9" ht="15" customHeight="1">
      <c r="B82" s="42">
        <v>44</v>
      </c>
      <c r="C82" s="194" t="s">
        <v>44</v>
      </c>
      <c r="D82" s="194"/>
      <c r="E82" s="194"/>
      <c r="F82" s="17" t="s">
        <v>127</v>
      </c>
      <c r="G82" s="4"/>
      <c r="H82" s="13"/>
      <c r="I82" s="49">
        <f t="shared" si="2"/>
        <v>0</v>
      </c>
    </row>
    <row r="83" spans="2:9" ht="15" customHeight="1">
      <c r="B83" s="42">
        <v>45</v>
      </c>
      <c r="C83" s="194" t="s">
        <v>45</v>
      </c>
      <c r="D83" s="194"/>
      <c r="E83" s="194"/>
      <c r="F83" s="17" t="s">
        <v>127</v>
      </c>
      <c r="G83" s="4"/>
      <c r="H83" s="13"/>
      <c r="I83" s="49">
        <f t="shared" si="2"/>
        <v>0</v>
      </c>
    </row>
    <row r="84" spans="2:9" ht="15" customHeight="1">
      <c r="B84" s="42">
        <v>46</v>
      </c>
      <c r="C84" s="194" t="s">
        <v>46</v>
      </c>
      <c r="D84" s="194"/>
      <c r="E84" s="194"/>
      <c r="F84" s="17" t="s">
        <v>127</v>
      </c>
      <c r="G84" s="4"/>
      <c r="H84" s="13"/>
      <c r="I84" s="49">
        <f t="shared" si="2"/>
        <v>0</v>
      </c>
    </row>
    <row r="85" spans="2:9" ht="15" customHeight="1">
      <c r="B85" s="42">
        <v>47</v>
      </c>
      <c r="C85" s="194" t="s">
        <v>47</v>
      </c>
      <c r="D85" s="194"/>
      <c r="E85" s="194"/>
      <c r="F85" s="17" t="s">
        <v>127</v>
      </c>
      <c r="G85" s="4"/>
      <c r="H85" s="13"/>
      <c r="I85" s="49">
        <f t="shared" si="2"/>
        <v>0</v>
      </c>
    </row>
    <row r="86" spans="2:9" ht="15" customHeight="1">
      <c r="B86" s="42">
        <v>48</v>
      </c>
      <c r="C86" s="194" t="s">
        <v>48</v>
      </c>
      <c r="D86" s="194"/>
      <c r="E86" s="194"/>
      <c r="F86" s="17" t="s">
        <v>127</v>
      </c>
      <c r="G86" s="4"/>
      <c r="H86" s="13"/>
      <c r="I86" s="49">
        <f t="shared" si="2"/>
        <v>0</v>
      </c>
    </row>
    <row r="87" spans="2:9" ht="15" customHeight="1">
      <c r="B87" s="42">
        <v>49</v>
      </c>
      <c r="C87" s="194" t="s">
        <v>148</v>
      </c>
      <c r="D87" s="194"/>
      <c r="E87" s="194"/>
      <c r="F87" s="17" t="s">
        <v>127</v>
      </c>
      <c r="G87" s="4"/>
      <c r="H87" s="13"/>
      <c r="I87" s="49">
        <f t="shared" si="2"/>
        <v>0</v>
      </c>
    </row>
    <row r="88" spans="2:9" ht="15" customHeight="1">
      <c r="B88" s="42">
        <v>50</v>
      </c>
      <c r="C88" s="194" t="s">
        <v>149</v>
      </c>
      <c r="D88" s="194"/>
      <c r="E88" s="194"/>
      <c r="F88" s="17" t="s">
        <v>127</v>
      </c>
      <c r="G88" s="4"/>
      <c r="H88" s="13"/>
      <c r="I88" s="49">
        <f t="shared" si="2"/>
        <v>0</v>
      </c>
    </row>
    <row r="89" spans="2:9" ht="15" customHeight="1">
      <c r="B89" s="42">
        <v>51</v>
      </c>
      <c r="C89" s="194" t="s">
        <v>150</v>
      </c>
      <c r="D89" s="194"/>
      <c r="E89" s="194"/>
      <c r="F89" s="17" t="s">
        <v>127</v>
      </c>
      <c r="G89" s="4"/>
      <c r="H89" s="13"/>
      <c r="I89" s="49">
        <f t="shared" si="2"/>
        <v>0</v>
      </c>
    </row>
    <row r="90" spans="2:9" ht="15" customHeight="1">
      <c r="B90" s="42">
        <v>52</v>
      </c>
      <c r="C90" s="194" t="s">
        <v>151</v>
      </c>
      <c r="D90" s="194"/>
      <c r="E90" s="194"/>
      <c r="F90" s="17" t="s">
        <v>127</v>
      </c>
      <c r="G90" s="4"/>
      <c r="H90" s="13"/>
      <c r="I90" s="49">
        <f t="shared" si="2"/>
        <v>0</v>
      </c>
    </row>
    <row r="91" spans="2:9" ht="26.25" customHeight="1">
      <c r="B91" s="42">
        <v>53</v>
      </c>
      <c r="C91" s="194" t="s">
        <v>152</v>
      </c>
      <c r="D91" s="194"/>
      <c r="E91" s="194"/>
      <c r="F91" s="17" t="s">
        <v>127</v>
      </c>
      <c r="G91" s="4"/>
      <c r="H91" s="13"/>
      <c r="I91" s="49">
        <f t="shared" si="2"/>
        <v>0</v>
      </c>
    </row>
    <row r="92" spans="2:9" ht="26.25" customHeight="1">
      <c r="B92" s="42">
        <v>54</v>
      </c>
      <c r="C92" s="194" t="s">
        <v>49</v>
      </c>
      <c r="D92" s="194"/>
      <c r="E92" s="194"/>
      <c r="F92" s="17" t="s">
        <v>127</v>
      </c>
      <c r="G92" s="4"/>
      <c r="H92" s="13"/>
      <c r="I92" s="49">
        <f t="shared" si="2"/>
        <v>0</v>
      </c>
    </row>
    <row r="93" spans="2:9" ht="25.5" customHeight="1">
      <c r="B93" s="42">
        <v>55</v>
      </c>
      <c r="C93" s="194" t="s">
        <v>50</v>
      </c>
      <c r="D93" s="194"/>
      <c r="E93" s="194"/>
      <c r="F93" s="17" t="s">
        <v>127</v>
      </c>
      <c r="G93" s="4"/>
      <c r="H93" s="13"/>
      <c r="I93" s="49">
        <f t="shared" si="2"/>
        <v>0</v>
      </c>
    </row>
    <row r="94" spans="2:9" ht="25.5" customHeight="1">
      <c r="B94" s="42">
        <v>56</v>
      </c>
      <c r="C94" s="194" t="s">
        <v>51</v>
      </c>
      <c r="D94" s="194"/>
      <c r="E94" s="194"/>
      <c r="F94" s="17" t="s">
        <v>127</v>
      </c>
      <c r="G94" s="4"/>
      <c r="H94" s="13"/>
      <c r="I94" s="49">
        <f t="shared" si="2"/>
        <v>0</v>
      </c>
    </row>
    <row r="95" spans="2:9" ht="24" customHeight="1">
      <c r="B95" s="42">
        <v>57</v>
      </c>
      <c r="C95" s="194" t="s">
        <v>52</v>
      </c>
      <c r="D95" s="194"/>
      <c r="E95" s="194"/>
      <c r="F95" s="17" t="s">
        <v>127</v>
      </c>
      <c r="G95" s="4"/>
      <c r="H95" s="13"/>
      <c r="I95" s="49">
        <f t="shared" si="2"/>
        <v>0</v>
      </c>
    </row>
    <row r="96" spans="2:9" ht="15" customHeight="1">
      <c r="B96" s="42">
        <v>58</v>
      </c>
      <c r="C96" s="194" t="s">
        <v>53</v>
      </c>
      <c r="D96" s="194"/>
      <c r="E96" s="194"/>
      <c r="F96" s="17" t="s">
        <v>127</v>
      </c>
      <c r="G96" s="4"/>
      <c r="H96" s="13"/>
      <c r="I96" s="49">
        <f t="shared" si="2"/>
        <v>0</v>
      </c>
    </row>
    <row r="97" spans="2:9" ht="15" customHeight="1">
      <c r="B97" s="42">
        <v>59</v>
      </c>
      <c r="C97" s="194" t="s">
        <v>54</v>
      </c>
      <c r="D97" s="194"/>
      <c r="E97" s="194"/>
      <c r="F97" s="17" t="s">
        <v>127</v>
      </c>
      <c r="G97" s="4"/>
      <c r="H97" s="13"/>
      <c r="I97" s="49">
        <f t="shared" si="2"/>
        <v>0</v>
      </c>
    </row>
    <row r="98" spans="2:9" ht="15" customHeight="1">
      <c r="B98" s="42">
        <v>60</v>
      </c>
      <c r="C98" s="194" t="s">
        <v>55</v>
      </c>
      <c r="D98" s="194"/>
      <c r="E98" s="194"/>
      <c r="F98" s="17" t="s">
        <v>127</v>
      </c>
      <c r="G98" s="4"/>
      <c r="H98" s="13"/>
      <c r="I98" s="49">
        <f t="shared" si="2"/>
        <v>0</v>
      </c>
    </row>
    <row r="99" spans="2:9" ht="15" customHeight="1">
      <c r="B99" s="42">
        <v>61</v>
      </c>
      <c r="C99" s="194" t="s">
        <v>56</v>
      </c>
      <c r="D99" s="194"/>
      <c r="E99" s="194"/>
      <c r="F99" s="17" t="s">
        <v>127</v>
      </c>
      <c r="G99" s="4"/>
      <c r="H99" s="13"/>
      <c r="I99" s="49">
        <f t="shared" si="2"/>
        <v>0</v>
      </c>
    </row>
    <row r="100" spans="2:9" ht="15" customHeight="1">
      <c r="B100" s="42">
        <v>62</v>
      </c>
      <c r="C100" s="194" t="s">
        <v>57</v>
      </c>
      <c r="D100" s="194"/>
      <c r="E100" s="194"/>
      <c r="F100" s="17" t="s">
        <v>127</v>
      </c>
      <c r="G100" s="4"/>
      <c r="H100" s="13"/>
      <c r="I100" s="49">
        <f t="shared" si="2"/>
        <v>0</v>
      </c>
    </row>
    <row r="101" spans="2:9" ht="15" customHeight="1">
      <c r="B101" s="42">
        <v>63</v>
      </c>
      <c r="C101" s="194" t="s">
        <v>58</v>
      </c>
      <c r="D101" s="194"/>
      <c r="E101" s="194"/>
      <c r="F101" s="17" t="s">
        <v>127</v>
      </c>
      <c r="G101" s="4"/>
      <c r="H101" s="13"/>
      <c r="I101" s="49">
        <f t="shared" si="2"/>
        <v>0</v>
      </c>
    </row>
    <row r="102" spans="2:9" ht="15" customHeight="1">
      <c r="B102" s="42">
        <v>64</v>
      </c>
      <c r="C102" s="194" t="s">
        <v>59</v>
      </c>
      <c r="D102" s="194"/>
      <c r="E102" s="194"/>
      <c r="F102" s="17" t="s">
        <v>127</v>
      </c>
      <c r="G102" s="4"/>
      <c r="H102" s="13"/>
      <c r="I102" s="49">
        <f t="shared" si="2"/>
        <v>0</v>
      </c>
    </row>
    <row r="103" spans="2:9" ht="15" customHeight="1">
      <c r="B103" s="42">
        <v>65</v>
      </c>
      <c r="C103" s="194" t="s">
        <v>60</v>
      </c>
      <c r="D103" s="194"/>
      <c r="E103" s="194"/>
      <c r="F103" s="17" t="s">
        <v>127</v>
      </c>
      <c r="G103" s="4"/>
      <c r="H103" s="13"/>
      <c r="I103" s="49">
        <f t="shared" si="2"/>
        <v>0</v>
      </c>
    </row>
    <row r="104" spans="2:9" ht="15" customHeight="1">
      <c r="B104" s="42">
        <v>66</v>
      </c>
      <c r="C104" s="194" t="s">
        <v>61</v>
      </c>
      <c r="D104" s="194"/>
      <c r="E104" s="194"/>
      <c r="F104" s="17" t="s">
        <v>127</v>
      </c>
      <c r="G104" s="4"/>
      <c r="H104" s="13"/>
      <c r="I104" s="49">
        <f t="shared" ref="I104:I169" si="3">+ROUND(H104*(1+G104),0)</f>
        <v>0</v>
      </c>
    </row>
    <row r="105" spans="2:9" ht="15" customHeight="1">
      <c r="B105" s="42">
        <v>67</v>
      </c>
      <c r="C105" s="194" t="s">
        <v>62</v>
      </c>
      <c r="D105" s="194"/>
      <c r="E105" s="194"/>
      <c r="F105" s="17" t="s">
        <v>127</v>
      </c>
      <c r="G105" s="4"/>
      <c r="H105" s="13"/>
      <c r="I105" s="49">
        <f t="shared" si="3"/>
        <v>0</v>
      </c>
    </row>
    <row r="106" spans="2:9" ht="26.25" customHeight="1">
      <c r="B106" s="42">
        <v>68</v>
      </c>
      <c r="C106" s="194" t="s">
        <v>63</v>
      </c>
      <c r="D106" s="194"/>
      <c r="E106" s="194"/>
      <c r="F106" s="18" t="s">
        <v>128</v>
      </c>
      <c r="G106" s="4"/>
      <c r="H106" s="13"/>
      <c r="I106" s="49">
        <f t="shared" si="3"/>
        <v>0</v>
      </c>
    </row>
    <row r="107" spans="2:9" ht="27.75" customHeight="1">
      <c r="B107" s="42">
        <v>69</v>
      </c>
      <c r="C107" s="194" t="s">
        <v>64</v>
      </c>
      <c r="D107" s="194"/>
      <c r="E107" s="194"/>
      <c r="F107" s="18" t="s">
        <v>128</v>
      </c>
      <c r="G107" s="4"/>
      <c r="H107" s="13"/>
      <c r="I107" s="49">
        <f t="shared" si="3"/>
        <v>0</v>
      </c>
    </row>
    <row r="108" spans="2:9" ht="26.25" customHeight="1">
      <c r="B108" s="42">
        <v>70</v>
      </c>
      <c r="C108" s="194" t="s">
        <v>65</v>
      </c>
      <c r="D108" s="194"/>
      <c r="E108" s="194"/>
      <c r="F108" s="18" t="s">
        <v>128</v>
      </c>
      <c r="G108" s="4"/>
      <c r="H108" s="13"/>
      <c r="I108" s="49">
        <f t="shared" si="3"/>
        <v>0</v>
      </c>
    </row>
    <row r="109" spans="2:9" ht="27" customHeight="1">
      <c r="B109" s="42">
        <v>71</v>
      </c>
      <c r="C109" s="194" t="s">
        <v>66</v>
      </c>
      <c r="D109" s="194"/>
      <c r="E109" s="194"/>
      <c r="F109" s="18" t="s">
        <v>128</v>
      </c>
      <c r="G109" s="4"/>
      <c r="H109" s="13"/>
      <c r="I109" s="49">
        <f t="shared" si="3"/>
        <v>0</v>
      </c>
    </row>
    <row r="110" spans="2:9" ht="27.75" customHeight="1">
      <c r="B110" s="42">
        <v>72</v>
      </c>
      <c r="C110" s="194" t="s">
        <v>67</v>
      </c>
      <c r="D110" s="194"/>
      <c r="E110" s="194"/>
      <c r="F110" s="18" t="s">
        <v>128</v>
      </c>
      <c r="G110" s="4"/>
      <c r="H110" s="13"/>
      <c r="I110" s="49">
        <f t="shared" si="3"/>
        <v>0</v>
      </c>
    </row>
    <row r="111" spans="2:9" ht="26.25" customHeight="1">
      <c r="B111" s="42">
        <v>73</v>
      </c>
      <c r="C111" s="194" t="s">
        <v>68</v>
      </c>
      <c r="D111" s="194"/>
      <c r="E111" s="194"/>
      <c r="F111" s="18" t="s">
        <v>128</v>
      </c>
      <c r="G111" s="4"/>
      <c r="H111" s="13"/>
      <c r="I111" s="49">
        <f t="shared" si="3"/>
        <v>0</v>
      </c>
    </row>
    <row r="112" spans="2:9" ht="26.25" customHeight="1">
      <c r="B112" s="42">
        <v>74</v>
      </c>
      <c r="C112" s="194" t="s">
        <v>69</v>
      </c>
      <c r="D112" s="194"/>
      <c r="E112" s="194"/>
      <c r="F112" s="18" t="s">
        <v>128</v>
      </c>
      <c r="G112" s="4"/>
      <c r="H112" s="13"/>
      <c r="I112" s="49">
        <f t="shared" si="3"/>
        <v>0</v>
      </c>
    </row>
    <row r="113" spans="2:9" ht="27" customHeight="1">
      <c r="B113" s="42">
        <v>75</v>
      </c>
      <c r="C113" s="194" t="s">
        <v>70</v>
      </c>
      <c r="D113" s="194"/>
      <c r="E113" s="194"/>
      <c r="F113" s="18" t="s">
        <v>128</v>
      </c>
      <c r="G113" s="4"/>
      <c r="H113" s="13"/>
      <c r="I113" s="49">
        <f t="shared" si="3"/>
        <v>0</v>
      </c>
    </row>
    <row r="114" spans="2:9" ht="15" customHeight="1">
      <c r="B114" s="42">
        <v>76</v>
      </c>
      <c r="C114" s="194" t="s">
        <v>71</v>
      </c>
      <c r="D114" s="194"/>
      <c r="E114" s="194"/>
      <c r="F114" s="18" t="s">
        <v>128</v>
      </c>
      <c r="G114" s="4"/>
      <c r="H114" s="13"/>
      <c r="I114" s="49">
        <f t="shared" si="3"/>
        <v>0</v>
      </c>
    </row>
    <row r="115" spans="2:9" ht="15" customHeight="1">
      <c r="B115" s="42">
        <v>77</v>
      </c>
      <c r="C115" s="194" t="s">
        <v>72</v>
      </c>
      <c r="D115" s="194"/>
      <c r="E115" s="194"/>
      <c r="F115" s="18" t="s">
        <v>128</v>
      </c>
      <c r="G115" s="4"/>
      <c r="H115" s="13"/>
      <c r="I115" s="49">
        <f t="shared" si="3"/>
        <v>0</v>
      </c>
    </row>
    <row r="116" spans="2:9" ht="15" customHeight="1">
      <c r="B116" s="42">
        <v>78</v>
      </c>
      <c r="C116" s="194" t="s">
        <v>73</v>
      </c>
      <c r="D116" s="194"/>
      <c r="E116" s="194"/>
      <c r="F116" s="18" t="s">
        <v>128</v>
      </c>
      <c r="G116" s="4"/>
      <c r="H116" s="13"/>
      <c r="I116" s="49">
        <f t="shared" si="3"/>
        <v>0</v>
      </c>
    </row>
    <row r="117" spans="2:9" ht="15" customHeight="1">
      <c r="B117" s="42">
        <v>79</v>
      </c>
      <c r="C117" s="194" t="s">
        <v>74</v>
      </c>
      <c r="D117" s="194"/>
      <c r="E117" s="194"/>
      <c r="F117" s="18" t="s">
        <v>128</v>
      </c>
      <c r="G117" s="4"/>
      <c r="H117" s="13"/>
      <c r="I117" s="49">
        <f t="shared" si="3"/>
        <v>0</v>
      </c>
    </row>
    <row r="118" spans="2:9" ht="15" customHeight="1">
      <c r="B118" s="42">
        <v>80</v>
      </c>
      <c r="C118" s="194" t="s">
        <v>75</v>
      </c>
      <c r="D118" s="194"/>
      <c r="E118" s="194"/>
      <c r="F118" s="18" t="s">
        <v>128</v>
      </c>
      <c r="G118" s="4"/>
      <c r="H118" s="13"/>
      <c r="I118" s="49">
        <f t="shared" si="3"/>
        <v>0</v>
      </c>
    </row>
    <row r="119" spans="2:9" ht="15" customHeight="1">
      <c r="B119" s="42">
        <v>81</v>
      </c>
      <c r="C119" s="194" t="s">
        <v>76</v>
      </c>
      <c r="D119" s="194"/>
      <c r="E119" s="194"/>
      <c r="F119" s="18" t="s">
        <v>128</v>
      </c>
      <c r="G119" s="4"/>
      <c r="H119" s="13"/>
      <c r="I119" s="49">
        <f t="shared" si="3"/>
        <v>0</v>
      </c>
    </row>
    <row r="120" spans="2:9" ht="15" customHeight="1">
      <c r="B120" s="42">
        <v>82</v>
      </c>
      <c r="C120" s="194" t="s">
        <v>77</v>
      </c>
      <c r="D120" s="194"/>
      <c r="E120" s="194"/>
      <c r="F120" s="18" t="s">
        <v>128</v>
      </c>
      <c r="G120" s="4"/>
      <c r="H120" s="13"/>
      <c r="I120" s="49">
        <f t="shared" si="3"/>
        <v>0</v>
      </c>
    </row>
    <row r="121" spans="2:9" ht="15" customHeight="1">
      <c r="B121" s="42">
        <v>83</v>
      </c>
      <c r="C121" s="194" t="s">
        <v>78</v>
      </c>
      <c r="D121" s="194"/>
      <c r="E121" s="194"/>
      <c r="F121" s="18" t="s">
        <v>128</v>
      </c>
      <c r="G121" s="4"/>
      <c r="H121" s="13"/>
      <c r="I121" s="49">
        <f t="shared" si="3"/>
        <v>0</v>
      </c>
    </row>
    <row r="122" spans="2:9" ht="15" customHeight="1">
      <c r="B122" s="42">
        <v>84</v>
      </c>
      <c r="C122" s="194" t="s">
        <v>79</v>
      </c>
      <c r="D122" s="194"/>
      <c r="E122" s="194"/>
      <c r="F122" s="18" t="s">
        <v>127</v>
      </c>
      <c r="G122" s="4"/>
      <c r="H122" s="13"/>
      <c r="I122" s="49">
        <f t="shared" si="3"/>
        <v>0</v>
      </c>
    </row>
    <row r="123" spans="2:9" ht="15" customHeight="1">
      <c r="B123" s="42">
        <v>85</v>
      </c>
      <c r="C123" s="194" t="s">
        <v>80</v>
      </c>
      <c r="D123" s="194"/>
      <c r="E123" s="194"/>
      <c r="F123" s="18" t="s">
        <v>127</v>
      </c>
      <c r="G123" s="4"/>
      <c r="H123" s="13"/>
      <c r="I123" s="49">
        <f t="shared" si="3"/>
        <v>0</v>
      </c>
    </row>
    <row r="124" spans="2:9" ht="15" customHeight="1">
      <c r="B124" s="42">
        <v>86</v>
      </c>
      <c r="C124" s="194" t="s">
        <v>81</v>
      </c>
      <c r="D124" s="194"/>
      <c r="E124" s="194"/>
      <c r="F124" s="18" t="s">
        <v>127</v>
      </c>
      <c r="G124" s="4"/>
      <c r="H124" s="13"/>
      <c r="I124" s="49">
        <f t="shared" si="3"/>
        <v>0</v>
      </c>
    </row>
    <row r="125" spans="2:9" ht="15" customHeight="1">
      <c r="B125" s="42">
        <v>87</v>
      </c>
      <c r="C125" s="194" t="s">
        <v>82</v>
      </c>
      <c r="D125" s="194"/>
      <c r="E125" s="194"/>
      <c r="F125" s="18" t="s">
        <v>127</v>
      </c>
      <c r="G125" s="4"/>
      <c r="H125" s="13"/>
      <c r="I125" s="49">
        <f t="shared" si="3"/>
        <v>0</v>
      </c>
    </row>
    <row r="126" spans="2:9" ht="15" customHeight="1">
      <c r="B126" s="42">
        <v>88</v>
      </c>
      <c r="C126" s="194" t="s">
        <v>83</v>
      </c>
      <c r="D126" s="194"/>
      <c r="E126" s="194"/>
      <c r="F126" s="18" t="s">
        <v>127</v>
      </c>
      <c r="G126" s="4"/>
      <c r="H126" s="13"/>
      <c r="I126" s="49">
        <f t="shared" si="3"/>
        <v>0</v>
      </c>
    </row>
    <row r="127" spans="2:9" ht="15" customHeight="1">
      <c r="B127" s="42">
        <v>89</v>
      </c>
      <c r="C127" s="194" t="s">
        <v>84</v>
      </c>
      <c r="D127" s="194"/>
      <c r="E127" s="194"/>
      <c r="F127" s="18" t="s">
        <v>127</v>
      </c>
      <c r="G127" s="4"/>
      <c r="H127" s="13"/>
      <c r="I127" s="49">
        <f t="shared" si="3"/>
        <v>0</v>
      </c>
    </row>
    <row r="128" spans="2:9" ht="15" customHeight="1">
      <c r="B128" s="42">
        <v>90</v>
      </c>
      <c r="C128" s="194" t="s">
        <v>85</v>
      </c>
      <c r="D128" s="194"/>
      <c r="E128" s="194"/>
      <c r="F128" s="18" t="s">
        <v>127</v>
      </c>
      <c r="G128" s="4"/>
      <c r="H128" s="13"/>
      <c r="I128" s="49">
        <f t="shared" si="3"/>
        <v>0</v>
      </c>
    </row>
    <row r="129" spans="2:9" ht="15" customHeight="1">
      <c r="B129" s="42">
        <v>91</v>
      </c>
      <c r="C129" s="194" t="s">
        <v>129</v>
      </c>
      <c r="D129" s="194"/>
      <c r="E129" s="194"/>
      <c r="F129" s="18" t="s">
        <v>127</v>
      </c>
      <c r="G129" s="4"/>
      <c r="H129" s="13"/>
      <c r="I129" s="49">
        <f t="shared" si="3"/>
        <v>0</v>
      </c>
    </row>
    <row r="130" spans="2:9" ht="15" customHeight="1">
      <c r="B130" s="42">
        <v>92</v>
      </c>
      <c r="C130" s="194" t="s">
        <v>130</v>
      </c>
      <c r="D130" s="194"/>
      <c r="E130" s="194"/>
      <c r="F130" s="18" t="s">
        <v>127</v>
      </c>
      <c r="G130" s="4"/>
      <c r="H130" s="13"/>
      <c r="I130" s="49">
        <f t="shared" si="3"/>
        <v>0</v>
      </c>
    </row>
    <row r="131" spans="2:9" ht="15" customHeight="1">
      <c r="B131" s="42">
        <v>93</v>
      </c>
      <c r="C131" s="194" t="s">
        <v>131</v>
      </c>
      <c r="D131" s="194"/>
      <c r="E131" s="194"/>
      <c r="F131" s="18" t="s">
        <v>127</v>
      </c>
      <c r="G131" s="4"/>
      <c r="H131" s="13"/>
      <c r="I131" s="49">
        <f t="shared" si="3"/>
        <v>0</v>
      </c>
    </row>
    <row r="132" spans="2:9" ht="15" customHeight="1">
      <c r="B132" s="42">
        <v>94</v>
      </c>
      <c r="C132" s="194" t="s">
        <v>132</v>
      </c>
      <c r="D132" s="194"/>
      <c r="E132" s="194"/>
      <c r="F132" s="18" t="s">
        <v>127</v>
      </c>
      <c r="G132" s="4"/>
      <c r="H132" s="13"/>
      <c r="I132" s="49">
        <f t="shared" si="3"/>
        <v>0</v>
      </c>
    </row>
    <row r="133" spans="2:9" ht="15" customHeight="1">
      <c r="B133" s="42">
        <v>95</v>
      </c>
      <c r="C133" s="194" t="s">
        <v>133</v>
      </c>
      <c r="D133" s="194"/>
      <c r="E133" s="194"/>
      <c r="F133" s="18" t="s">
        <v>127</v>
      </c>
      <c r="G133" s="4"/>
      <c r="H133" s="13"/>
      <c r="I133" s="49">
        <f t="shared" si="3"/>
        <v>0</v>
      </c>
    </row>
    <row r="134" spans="2:9" ht="15" customHeight="1">
      <c r="B134" s="42">
        <v>96</v>
      </c>
      <c r="C134" s="194" t="s">
        <v>86</v>
      </c>
      <c r="D134" s="194"/>
      <c r="E134" s="194"/>
      <c r="F134" s="18" t="s">
        <v>127</v>
      </c>
      <c r="G134" s="4"/>
      <c r="H134" s="13"/>
      <c r="I134" s="49">
        <f t="shared" si="3"/>
        <v>0</v>
      </c>
    </row>
    <row r="135" spans="2:9" ht="15" customHeight="1">
      <c r="B135" s="42">
        <v>97</v>
      </c>
      <c r="C135" s="194" t="s">
        <v>87</v>
      </c>
      <c r="D135" s="194"/>
      <c r="E135" s="194"/>
      <c r="F135" s="18" t="s">
        <v>127</v>
      </c>
      <c r="G135" s="4"/>
      <c r="H135" s="13"/>
      <c r="I135" s="49">
        <f t="shared" si="3"/>
        <v>0</v>
      </c>
    </row>
    <row r="136" spans="2:9" ht="15" customHeight="1">
      <c r="B136" s="42">
        <v>98</v>
      </c>
      <c r="C136" s="194" t="s">
        <v>88</v>
      </c>
      <c r="D136" s="194"/>
      <c r="E136" s="194"/>
      <c r="F136" s="18" t="s">
        <v>127</v>
      </c>
      <c r="G136" s="4"/>
      <c r="H136" s="13"/>
      <c r="I136" s="49">
        <f t="shared" si="3"/>
        <v>0</v>
      </c>
    </row>
    <row r="137" spans="2:9" ht="15" customHeight="1">
      <c r="B137" s="42">
        <v>99</v>
      </c>
      <c r="C137" s="194" t="s">
        <v>89</v>
      </c>
      <c r="D137" s="194"/>
      <c r="E137" s="194"/>
      <c r="F137" s="18" t="s">
        <v>127</v>
      </c>
      <c r="G137" s="4"/>
      <c r="H137" s="13"/>
      <c r="I137" s="49">
        <f t="shared" si="3"/>
        <v>0</v>
      </c>
    </row>
    <row r="138" spans="2:9" ht="15" customHeight="1">
      <c r="B138" s="42">
        <v>100</v>
      </c>
      <c r="C138" s="194" t="s">
        <v>90</v>
      </c>
      <c r="D138" s="194"/>
      <c r="E138" s="194"/>
      <c r="F138" s="18" t="s">
        <v>127</v>
      </c>
      <c r="G138" s="4"/>
      <c r="H138" s="13"/>
      <c r="I138" s="49">
        <f t="shared" si="3"/>
        <v>0</v>
      </c>
    </row>
    <row r="139" spans="2:9" ht="15" customHeight="1">
      <c r="B139" s="42">
        <v>101</v>
      </c>
      <c r="C139" s="194" t="s">
        <v>91</v>
      </c>
      <c r="D139" s="194"/>
      <c r="E139" s="194"/>
      <c r="F139" s="18" t="s">
        <v>127</v>
      </c>
      <c r="G139" s="4"/>
      <c r="H139" s="13"/>
      <c r="I139" s="49">
        <f t="shared" si="3"/>
        <v>0</v>
      </c>
    </row>
    <row r="140" spans="2:9" ht="15" customHeight="1">
      <c r="B140" s="42">
        <v>102</v>
      </c>
      <c r="C140" s="194" t="s">
        <v>92</v>
      </c>
      <c r="D140" s="194"/>
      <c r="E140" s="194"/>
      <c r="F140" s="18" t="s">
        <v>127</v>
      </c>
      <c r="G140" s="4"/>
      <c r="H140" s="13"/>
      <c r="I140" s="49">
        <f t="shared" si="3"/>
        <v>0</v>
      </c>
    </row>
    <row r="141" spans="2:9" ht="15" customHeight="1">
      <c r="B141" s="42">
        <v>103</v>
      </c>
      <c r="C141" s="194" t="s">
        <v>153</v>
      </c>
      <c r="D141" s="194"/>
      <c r="E141" s="194"/>
      <c r="F141" s="18" t="s">
        <v>127</v>
      </c>
      <c r="G141" s="4"/>
      <c r="H141" s="13"/>
      <c r="I141" s="49">
        <f t="shared" si="3"/>
        <v>0</v>
      </c>
    </row>
    <row r="142" spans="2:9" ht="15" customHeight="1">
      <c r="B142" s="42">
        <v>104</v>
      </c>
      <c r="C142" s="194" t="s">
        <v>154</v>
      </c>
      <c r="D142" s="194"/>
      <c r="E142" s="194"/>
      <c r="F142" s="18" t="s">
        <v>127</v>
      </c>
      <c r="G142" s="4"/>
      <c r="H142" s="13"/>
      <c r="I142" s="49">
        <f t="shared" si="3"/>
        <v>0</v>
      </c>
    </row>
    <row r="143" spans="2:9" ht="15" customHeight="1">
      <c r="B143" s="42">
        <v>105</v>
      </c>
      <c r="C143" s="194" t="s">
        <v>155</v>
      </c>
      <c r="D143" s="194"/>
      <c r="E143" s="194"/>
      <c r="F143" s="18" t="s">
        <v>127</v>
      </c>
      <c r="G143" s="4"/>
      <c r="H143" s="13"/>
      <c r="I143" s="49">
        <f t="shared" si="3"/>
        <v>0</v>
      </c>
    </row>
    <row r="144" spans="2:9" ht="15" customHeight="1">
      <c r="B144" s="42">
        <v>106</v>
      </c>
      <c r="C144" s="194" t="s">
        <v>156</v>
      </c>
      <c r="D144" s="194"/>
      <c r="E144" s="194"/>
      <c r="F144" s="18" t="s">
        <v>127</v>
      </c>
      <c r="G144" s="4"/>
      <c r="H144" s="13"/>
      <c r="I144" s="49">
        <f t="shared" si="3"/>
        <v>0</v>
      </c>
    </row>
    <row r="145" spans="2:9" ht="15" customHeight="1">
      <c r="B145" s="42">
        <v>107</v>
      </c>
      <c r="C145" s="194" t="s">
        <v>157</v>
      </c>
      <c r="D145" s="194"/>
      <c r="E145" s="194"/>
      <c r="F145" s="18" t="s">
        <v>127</v>
      </c>
      <c r="G145" s="4"/>
      <c r="H145" s="13"/>
      <c r="I145" s="49">
        <f t="shared" si="3"/>
        <v>0</v>
      </c>
    </row>
    <row r="146" spans="2:9" ht="15" customHeight="1">
      <c r="B146" s="42">
        <v>108</v>
      </c>
      <c r="C146" s="194" t="s">
        <v>158</v>
      </c>
      <c r="D146" s="194"/>
      <c r="E146" s="194"/>
      <c r="F146" s="18" t="s">
        <v>127</v>
      </c>
      <c r="G146" s="4"/>
      <c r="H146" s="13"/>
      <c r="I146" s="49">
        <f t="shared" si="3"/>
        <v>0</v>
      </c>
    </row>
    <row r="147" spans="2:9" ht="15" customHeight="1">
      <c r="B147" s="42">
        <v>109</v>
      </c>
      <c r="C147" s="194" t="s">
        <v>159</v>
      </c>
      <c r="D147" s="194"/>
      <c r="E147" s="194"/>
      <c r="F147" s="18" t="s">
        <v>127</v>
      </c>
      <c r="G147" s="4"/>
      <c r="H147" s="13"/>
      <c r="I147" s="49">
        <f t="shared" si="3"/>
        <v>0</v>
      </c>
    </row>
    <row r="148" spans="2:9" ht="15" customHeight="1">
      <c r="B148" s="42">
        <v>110</v>
      </c>
      <c r="C148" s="194" t="s">
        <v>176</v>
      </c>
      <c r="D148" s="194"/>
      <c r="E148" s="194"/>
      <c r="F148" s="18" t="s">
        <v>127</v>
      </c>
      <c r="G148" s="4"/>
      <c r="H148" s="13"/>
      <c r="I148" s="49">
        <f t="shared" si="3"/>
        <v>0</v>
      </c>
    </row>
    <row r="149" spans="2:9" ht="15" customHeight="1">
      <c r="B149" s="42">
        <v>111</v>
      </c>
      <c r="C149" s="194" t="s">
        <v>124</v>
      </c>
      <c r="D149" s="194"/>
      <c r="E149" s="194"/>
      <c r="F149" s="18" t="s">
        <v>127</v>
      </c>
      <c r="G149" s="4"/>
      <c r="H149" s="13"/>
      <c r="I149" s="49">
        <f t="shared" si="3"/>
        <v>0</v>
      </c>
    </row>
    <row r="150" spans="2:9" ht="15" customHeight="1">
      <c r="B150" s="42">
        <v>112</v>
      </c>
      <c r="C150" s="194" t="s">
        <v>125</v>
      </c>
      <c r="D150" s="194"/>
      <c r="E150" s="194"/>
      <c r="F150" s="18" t="s">
        <v>127</v>
      </c>
      <c r="G150" s="4"/>
      <c r="H150" s="13"/>
      <c r="I150" s="49">
        <f t="shared" si="3"/>
        <v>0</v>
      </c>
    </row>
    <row r="151" spans="2:9" ht="15" customHeight="1">
      <c r="B151" s="42">
        <v>113</v>
      </c>
      <c r="C151" s="194" t="s">
        <v>160</v>
      </c>
      <c r="D151" s="194"/>
      <c r="E151" s="194"/>
      <c r="F151" s="18" t="s">
        <v>127</v>
      </c>
      <c r="G151" s="4"/>
      <c r="H151" s="13"/>
      <c r="I151" s="49">
        <f t="shared" si="3"/>
        <v>0</v>
      </c>
    </row>
    <row r="152" spans="2:9" ht="15" customHeight="1">
      <c r="B152" s="42">
        <v>114</v>
      </c>
      <c r="C152" s="194" t="s">
        <v>161</v>
      </c>
      <c r="D152" s="194"/>
      <c r="E152" s="194"/>
      <c r="F152" s="18" t="s">
        <v>127</v>
      </c>
      <c r="G152" s="4"/>
      <c r="H152" s="13"/>
      <c r="I152" s="49">
        <f t="shared" si="3"/>
        <v>0</v>
      </c>
    </row>
    <row r="153" spans="2:9" ht="15" customHeight="1">
      <c r="B153" s="42">
        <v>115</v>
      </c>
      <c r="C153" s="194" t="s">
        <v>162</v>
      </c>
      <c r="D153" s="194"/>
      <c r="E153" s="194"/>
      <c r="F153" s="18" t="s">
        <v>127</v>
      </c>
      <c r="G153" s="4"/>
      <c r="H153" s="13"/>
      <c r="I153" s="49">
        <f t="shared" si="3"/>
        <v>0</v>
      </c>
    </row>
    <row r="154" spans="2:9" ht="15" customHeight="1">
      <c r="B154" s="42">
        <v>116</v>
      </c>
      <c r="C154" s="194" t="s">
        <v>163</v>
      </c>
      <c r="D154" s="194"/>
      <c r="E154" s="194"/>
      <c r="F154" s="18" t="s">
        <v>127</v>
      </c>
      <c r="G154" s="4"/>
      <c r="H154" s="13"/>
      <c r="I154" s="49">
        <f t="shared" si="3"/>
        <v>0</v>
      </c>
    </row>
    <row r="155" spans="2:9" ht="15" customHeight="1">
      <c r="B155" s="42">
        <v>117</v>
      </c>
      <c r="C155" s="194" t="s">
        <v>164</v>
      </c>
      <c r="D155" s="194"/>
      <c r="E155" s="194"/>
      <c r="F155" s="18" t="s">
        <v>127</v>
      </c>
      <c r="G155" s="4"/>
      <c r="H155" s="13"/>
      <c r="I155" s="49">
        <f t="shared" si="3"/>
        <v>0</v>
      </c>
    </row>
    <row r="156" spans="2:9" ht="15" customHeight="1">
      <c r="B156" s="42">
        <v>118</v>
      </c>
      <c r="C156" s="194" t="s">
        <v>93</v>
      </c>
      <c r="D156" s="194"/>
      <c r="E156" s="194"/>
      <c r="F156" s="18" t="s">
        <v>127</v>
      </c>
      <c r="G156" s="4"/>
      <c r="H156" s="13"/>
      <c r="I156" s="49">
        <f t="shared" si="3"/>
        <v>0</v>
      </c>
    </row>
    <row r="157" spans="2:9" ht="25.5" customHeight="1">
      <c r="B157" s="42">
        <v>119</v>
      </c>
      <c r="C157" s="194" t="s">
        <v>94</v>
      </c>
      <c r="D157" s="194"/>
      <c r="E157" s="194"/>
      <c r="F157" s="18" t="s">
        <v>127</v>
      </c>
      <c r="G157" s="4"/>
      <c r="H157" s="13"/>
      <c r="I157" s="49">
        <f t="shared" si="3"/>
        <v>0</v>
      </c>
    </row>
    <row r="158" spans="2:9" ht="15" customHeight="1">
      <c r="B158" s="42">
        <v>120</v>
      </c>
      <c r="C158" s="194" t="s">
        <v>95</v>
      </c>
      <c r="D158" s="194"/>
      <c r="E158" s="194"/>
      <c r="F158" s="18" t="s">
        <v>127</v>
      </c>
      <c r="G158" s="4"/>
      <c r="H158" s="13"/>
      <c r="I158" s="49">
        <f t="shared" si="3"/>
        <v>0</v>
      </c>
    </row>
    <row r="159" spans="2:9" ht="15" customHeight="1">
      <c r="B159" s="42">
        <v>121</v>
      </c>
      <c r="C159" s="194" t="s">
        <v>96</v>
      </c>
      <c r="D159" s="194"/>
      <c r="E159" s="194"/>
      <c r="F159" s="18" t="s">
        <v>127</v>
      </c>
      <c r="G159" s="4"/>
      <c r="H159" s="13"/>
      <c r="I159" s="49">
        <f t="shared" si="3"/>
        <v>0</v>
      </c>
    </row>
    <row r="160" spans="2:9" ht="15" customHeight="1">
      <c r="B160" s="42">
        <v>122</v>
      </c>
      <c r="C160" s="194" t="s">
        <v>175</v>
      </c>
      <c r="D160" s="194"/>
      <c r="E160" s="194"/>
      <c r="F160" s="18" t="s">
        <v>127</v>
      </c>
      <c r="G160" s="4"/>
      <c r="H160" s="13"/>
      <c r="I160" s="49">
        <f t="shared" si="3"/>
        <v>0</v>
      </c>
    </row>
    <row r="161" spans="2:9" ht="15" customHeight="1">
      <c r="B161" s="42">
        <v>123</v>
      </c>
      <c r="C161" s="194" t="s">
        <v>165</v>
      </c>
      <c r="D161" s="194"/>
      <c r="E161" s="194"/>
      <c r="F161" s="18" t="s">
        <v>127</v>
      </c>
      <c r="G161" s="4"/>
      <c r="H161" s="13"/>
      <c r="I161" s="49">
        <f t="shared" si="3"/>
        <v>0</v>
      </c>
    </row>
    <row r="162" spans="2:9" ht="15" customHeight="1">
      <c r="B162" s="42">
        <v>124</v>
      </c>
      <c r="C162" s="194" t="s">
        <v>166</v>
      </c>
      <c r="D162" s="194"/>
      <c r="E162" s="194"/>
      <c r="F162" s="18" t="s">
        <v>127</v>
      </c>
      <c r="G162" s="4"/>
      <c r="H162" s="13"/>
      <c r="I162" s="49">
        <f t="shared" ref="I162:I163" si="4">+ROUND(H162*(1+G162),0)</f>
        <v>0</v>
      </c>
    </row>
    <row r="163" spans="2:9" ht="15" customHeight="1">
      <c r="B163" s="42">
        <v>125</v>
      </c>
      <c r="C163" s="194" t="s">
        <v>167</v>
      </c>
      <c r="D163" s="194"/>
      <c r="E163" s="194"/>
      <c r="F163" s="18" t="s">
        <v>127</v>
      </c>
      <c r="G163" s="4"/>
      <c r="H163" s="13"/>
      <c r="I163" s="49">
        <f t="shared" si="4"/>
        <v>0</v>
      </c>
    </row>
    <row r="164" spans="2:9" ht="15" customHeight="1">
      <c r="B164" s="42">
        <v>126</v>
      </c>
      <c r="C164" s="194" t="s">
        <v>134</v>
      </c>
      <c r="D164" s="194"/>
      <c r="E164" s="194"/>
      <c r="F164" s="18" t="s">
        <v>127</v>
      </c>
      <c r="G164" s="4"/>
      <c r="H164" s="13"/>
      <c r="I164" s="49">
        <f t="shared" si="3"/>
        <v>0</v>
      </c>
    </row>
    <row r="165" spans="2:9" ht="15" customHeight="1">
      <c r="B165" s="42">
        <v>127</v>
      </c>
      <c r="C165" s="194" t="s">
        <v>135</v>
      </c>
      <c r="D165" s="194"/>
      <c r="E165" s="194"/>
      <c r="F165" s="18" t="s">
        <v>127</v>
      </c>
      <c r="G165" s="4"/>
      <c r="H165" s="13"/>
      <c r="I165" s="49">
        <f t="shared" si="3"/>
        <v>0</v>
      </c>
    </row>
    <row r="166" spans="2:9" ht="15" customHeight="1">
      <c r="B166" s="42">
        <v>128</v>
      </c>
      <c r="C166" s="194" t="s">
        <v>136</v>
      </c>
      <c r="D166" s="194"/>
      <c r="E166" s="194"/>
      <c r="F166" s="18" t="s">
        <v>127</v>
      </c>
      <c r="G166" s="4"/>
      <c r="H166" s="13"/>
      <c r="I166" s="49">
        <f t="shared" si="3"/>
        <v>0</v>
      </c>
    </row>
    <row r="167" spans="2:9" ht="25.5" customHeight="1">
      <c r="B167" s="42">
        <v>129</v>
      </c>
      <c r="C167" s="194" t="s">
        <v>97</v>
      </c>
      <c r="D167" s="194"/>
      <c r="E167" s="194"/>
      <c r="F167" s="18" t="s">
        <v>143</v>
      </c>
      <c r="G167" s="4"/>
      <c r="H167" s="13"/>
      <c r="I167" s="49">
        <f t="shared" si="3"/>
        <v>0</v>
      </c>
    </row>
    <row r="168" spans="2:9" ht="15" customHeight="1">
      <c r="B168" s="42">
        <v>130</v>
      </c>
      <c r="C168" s="194" t="s">
        <v>168</v>
      </c>
      <c r="D168" s="194"/>
      <c r="E168" s="194"/>
      <c r="F168" s="18" t="s">
        <v>127</v>
      </c>
      <c r="G168" s="4"/>
      <c r="H168" s="13"/>
      <c r="I168" s="49">
        <f t="shared" si="3"/>
        <v>0</v>
      </c>
    </row>
    <row r="169" spans="2:9" ht="15" customHeight="1">
      <c r="B169" s="42">
        <v>131</v>
      </c>
      <c r="C169" s="194" t="s">
        <v>138</v>
      </c>
      <c r="D169" s="194"/>
      <c r="E169" s="194"/>
      <c r="F169" s="18" t="s">
        <v>137</v>
      </c>
      <c r="G169" s="4"/>
      <c r="H169" s="13"/>
      <c r="I169" s="49">
        <f t="shared" si="3"/>
        <v>0</v>
      </c>
    </row>
    <row r="170" spans="2:9" ht="15" customHeight="1">
      <c r="B170" s="42">
        <v>132</v>
      </c>
      <c r="C170" s="194" t="s">
        <v>141</v>
      </c>
      <c r="D170" s="194"/>
      <c r="E170" s="194"/>
      <c r="F170" s="18" t="s">
        <v>137</v>
      </c>
      <c r="G170" s="4"/>
      <c r="H170" s="13"/>
      <c r="I170" s="49">
        <f t="shared" ref="I170:I178" si="5">+ROUND(H170*(1+G170),0)</f>
        <v>0</v>
      </c>
    </row>
    <row r="171" spans="2:9" ht="15" customHeight="1">
      <c r="B171" s="42">
        <v>133</v>
      </c>
      <c r="C171" s="194" t="s">
        <v>139</v>
      </c>
      <c r="D171" s="194"/>
      <c r="E171" s="194"/>
      <c r="F171" s="18" t="s">
        <v>137</v>
      </c>
      <c r="G171" s="4"/>
      <c r="H171" s="13"/>
      <c r="I171" s="49">
        <f t="shared" si="5"/>
        <v>0</v>
      </c>
    </row>
    <row r="172" spans="2:9" ht="15" customHeight="1">
      <c r="B172" s="42">
        <v>134</v>
      </c>
      <c r="C172" s="194" t="s">
        <v>140</v>
      </c>
      <c r="D172" s="194"/>
      <c r="E172" s="194"/>
      <c r="F172" s="18" t="s">
        <v>137</v>
      </c>
      <c r="G172" s="4"/>
      <c r="H172" s="13"/>
      <c r="I172" s="49">
        <f t="shared" si="5"/>
        <v>0</v>
      </c>
    </row>
    <row r="173" spans="2:9" ht="15" customHeight="1">
      <c r="B173" s="42">
        <v>135</v>
      </c>
      <c r="C173" s="194" t="s">
        <v>169</v>
      </c>
      <c r="D173" s="194"/>
      <c r="E173" s="194"/>
      <c r="F173" s="18" t="s">
        <v>137</v>
      </c>
      <c r="G173" s="4"/>
      <c r="H173" s="13"/>
      <c r="I173" s="49">
        <f t="shared" si="5"/>
        <v>0</v>
      </c>
    </row>
    <row r="174" spans="2:9" ht="24" customHeight="1">
      <c r="B174" s="42">
        <v>136</v>
      </c>
      <c r="C174" s="194" t="s">
        <v>144</v>
      </c>
      <c r="D174" s="194"/>
      <c r="E174" s="194"/>
      <c r="F174" s="18" t="s">
        <v>142</v>
      </c>
      <c r="G174" s="4"/>
      <c r="H174" s="13"/>
      <c r="I174" s="49">
        <f t="shared" si="5"/>
        <v>0</v>
      </c>
    </row>
    <row r="175" spans="2:9" ht="24" customHeight="1">
      <c r="B175" s="42">
        <v>137</v>
      </c>
      <c r="C175" s="194" t="s">
        <v>145</v>
      </c>
      <c r="D175" s="194"/>
      <c r="E175" s="194"/>
      <c r="F175" s="18" t="s">
        <v>142</v>
      </c>
      <c r="G175" s="4"/>
      <c r="H175" s="13"/>
      <c r="I175" s="49">
        <f t="shared" ref="I175" si="6">+ROUND(H175*(1+G175),0)</f>
        <v>0</v>
      </c>
    </row>
    <row r="176" spans="2:9" ht="15" customHeight="1">
      <c r="B176" s="42">
        <v>138</v>
      </c>
      <c r="C176" s="194" t="s">
        <v>170</v>
      </c>
      <c r="D176" s="194"/>
      <c r="E176" s="194"/>
      <c r="F176" s="18" t="s">
        <v>127</v>
      </c>
      <c r="G176" s="4"/>
      <c r="H176" s="13"/>
      <c r="I176" s="49">
        <f t="shared" si="5"/>
        <v>0</v>
      </c>
    </row>
    <row r="177" spans="2:9" ht="15" customHeight="1">
      <c r="B177" s="42">
        <v>139</v>
      </c>
      <c r="C177" s="194" t="s">
        <v>171</v>
      </c>
      <c r="D177" s="194"/>
      <c r="E177" s="194"/>
      <c r="F177" s="18" t="s">
        <v>127</v>
      </c>
      <c r="G177" s="4"/>
      <c r="H177" s="13"/>
      <c r="I177" s="49">
        <f t="shared" si="5"/>
        <v>0</v>
      </c>
    </row>
    <row r="178" spans="2:9" ht="27" customHeight="1">
      <c r="B178" s="42">
        <v>140</v>
      </c>
      <c r="C178" s="194" t="s">
        <v>114</v>
      </c>
      <c r="D178" s="194"/>
      <c r="E178" s="194"/>
      <c r="F178" s="18" t="s">
        <v>127</v>
      </c>
      <c r="G178" s="4"/>
      <c r="H178" s="13"/>
      <c r="I178" s="49">
        <f t="shared" si="5"/>
        <v>0</v>
      </c>
    </row>
    <row r="179" spans="2:9" ht="24.75" customHeight="1">
      <c r="B179" s="250" t="s">
        <v>178</v>
      </c>
      <c r="C179" s="251"/>
      <c r="D179" s="251"/>
      <c r="E179" s="251"/>
      <c r="F179" s="251"/>
      <c r="G179" s="251"/>
      <c r="H179" s="251"/>
      <c r="I179" s="50">
        <f>SUM(I39:I178)</f>
        <v>0</v>
      </c>
    </row>
    <row r="180" spans="2:9">
      <c r="B180" s="195" t="s">
        <v>14</v>
      </c>
      <c r="C180" s="196"/>
      <c r="D180" s="196"/>
      <c r="E180" s="196"/>
      <c r="F180" s="196"/>
      <c r="G180" s="196"/>
      <c r="H180" s="196"/>
      <c r="I180" s="197"/>
    </row>
    <row r="181" spans="2:9">
      <c r="B181" s="198" t="s">
        <v>177</v>
      </c>
      <c r="C181" s="199"/>
      <c r="D181" s="199"/>
      <c r="E181" s="199"/>
      <c r="F181" s="199"/>
      <c r="G181" s="199"/>
      <c r="H181" s="199"/>
      <c r="I181" s="200"/>
    </row>
    <row r="182" spans="2:9">
      <c r="B182" s="201"/>
      <c r="C182" s="202"/>
      <c r="D182" s="202"/>
      <c r="E182" s="202"/>
      <c r="F182" s="202"/>
      <c r="G182" s="202"/>
      <c r="H182" s="202"/>
      <c r="I182" s="203"/>
    </row>
    <row r="183" spans="2:9" ht="40.5" customHeight="1">
      <c r="B183" s="204"/>
      <c r="C183" s="205"/>
      <c r="D183" s="205"/>
      <c r="E183" s="205"/>
      <c r="F183" s="205"/>
      <c r="G183" s="205"/>
      <c r="H183" s="205"/>
      <c r="I183" s="206"/>
    </row>
    <row r="184" spans="2:9" ht="27.75" customHeight="1" thickBot="1">
      <c r="B184" s="207" t="s">
        <v>15</v>
      </c>
      <c r="C184" s="208"/>
      <c r="D184" s="208"/>
      <c r="E184" s="208"/>
      <c r="F184" s="208"/>
      <c r="G184" s="208"/>
      <c r="H184" s="208"/>
      <c r="I184" s="209"/>
    </row>
    <row r="185" spans="2:9">
      <c r="B185" s="14"/>
      <c r="C185" s="14"/>
      <c r="D185" s="14"/>
      <c r="E185" s="14"/>
      <c r="F185" s="14"/>
      <c r="G185" s="14"/>
      <c r="H185" s="14"/>
      <c r="I185" s="14"/>
    </row>
  </sheetData>
  <mergeCells count="173">
    <mergeCell ref="B179:H179"/>
    <mergeCell ref="C178:E178"/>
    <mergeCell ref="C168:E168"/>
    <mergeCell ref="C169:E169"/>
    <mergeCell ref="C174:E174"/>
    <mergeCell ref="C176:E176"/>
    <mergeCell ref="C177:E177"/>
    <mergeCell ref="C161:E161"/>
    <mergeCell ref="C164:E164"/>
    <mergeCell ref="C165:E165"/>
    <mergeCell ref="C166:E166"/>
    <mergeCell ref="C167:E167"/>
    <mergeCell ref="C171:E171"/>
    <mergeCell ref="C172:E172"/>
    <mergeCell ref="C173:E173"/>
    <mergeCell ref="C170:E170"/>
    <mergeCell ref="C162:E162"/>
    <mergeCell ref="C163:E163"/>
    <mergeCell ref="C156:E156"/>
    <mergeCell ref="C157:E157"/>
    <mergeCell ref="C158:E158"/>
    <mergeCell ref="C159:E159"/>
    <mergeCell ref="C160:E160"/>
    <mergeCell ref="C151:E151"/>
    <mergeCell ref="C152:E152"/>
    <mergeCell ref="C153:E153"/>
    <mergeCell ref="C154:E154"/>
    <mergeCell ref="C155:E155"/>
    <mergeCell ref="C145:E145"/>
    <mergeCell ref="C146:E146"/>
    <mergeCell ref="C147:E147"/>
    <mergeCell ref="C148:E148"/>
    <mergeCell ref="C149:E149"/>
    <mergeCell ref="C140:E140"/>
    <mergeCell ref="C141:E141"/>
    <mergeCell ref="C142:E142"/>
    <mergeCell ref="C143:E143"/>
    <mergeCell ref="C144:E144"/>
    <mergeCell ref="C135:E135"/>
    <mergeCell ref="C136:E136"/>
    <mergeCell ref="C137:E137"/>
    <mergeCell ref="C138:E138"/>
    <mergeCell ref="C139:E139"/>
    <mergeCell ref="C130:E130"/>
    <mergeCell ref="C131:E131"/>
    <mergeCell ref="C132:E132"/>
    <mergeCell ref="C133:E133"/>
    <mergeCell ref="C134:E134"/>
    <mergeCell ref="C125:E125"/>
    <mergeCell ref="C126:E126"/>
    <mergeCell ref="C127:E127"/>
    <mergeCell ref="C128:E128"/>
    <mergeCell ref="C129:E129"/>
    <mergeCell ref="C120:E120"/>
    <mergeCell ref="C121:E121"/>
    <mergeCell ref="C122:E122"/>
    <mergeCell ref="C123:E123"/>
    <mergeCell ref="C124:E124"/>
    <mergeCell ref="C115:E115"/>
    <mergeCell ref="C116:E116"/>
    <mergeCell ref="C117:E117"/>
    <mergeCell ref="C118:E118"/>
    <mergeCell ref="C119:E119"/>
    <mergeCell ref="C110:E110"/>
    <mergeCell ref="C111:E111"/>
    <mergeCell ref="C112:E112"/>
    <mergeCell ref="C113:E113"/>
    <mergeCell ref="C114:E114"/>
    <mergeCell ref="C105:E105"/>
    <mergeCell ref="C106:E106"/>
    <mergeCell ref="C107:E107"/>
    <mergeCell ref="C108:E108"/>
    <mergeCell ref="C109:E109"/>
    <mergeCell ref="C100:E100"/>
    <mergeCell ref="C101:E101"/>
    <mergeCell ref="C102:E102"/>
    <mergeCell ref="C103:E103"/>
    <mergeCell ref="C104:E104"/>
    <mergeCell ref="C83:E83"/>
    <mergeCell ref="C84:E84"/>
    <mergeCell ref="C85:E85"/>
    <mergeCell ref="C86:E86"/>
    <mergeCell ref="C87:E87"/>
    <mergeCell ref="C74:E74"/>
    <mergeCell ref="C75:E75"/>
    <mergeCell ref="C76:E76"/>
    <mergeCell ref="C77:E77"/>
    <mergeCell ref="C78:E78"/>
    <mergeCell ref="C82:E82"/>
    <mergeCell ref="C80:E80"/>
    <mergeCell ref="C81:E81"/>
    <mergeCell ref="C20:D20"/>
    <mergeCell ref="B1:H5"/>
    <mergeCell ref="I1:I5"/>
    <mergeCell ref="B7:I7"/>
    <mergeCell ref="C8:I8"/>
    <mergeCell ref="C10:D10"/>
    <mergeCell ref="C11:D11"/>
    <mergeCell ref="C12:D12"/>
    <mergeCell ref="B13:I13"/>
    <mergeCell ref="B14:I15"/>
    <mergeCell ref="B16:I16"/>
    <mergeCell ref="B17:I17"/>
    <mergeCell ref="F10:G10"/>
    <mergeCell ref="F12:G12"/>
    <mergeCell ref="C41:E41"/>
    <mergeCell ref="C21:D21"/>
    <mergeCell ref="C22:D22"/>
    <mergeCell ref="C23:D23"/>
    <mergeCell ref="C24:D24"/>
    <mergeCell ref="C25:D25"/>
    <mergeCell ref="C26:D26"/>
    <mergeCell ref="C27:D27"/>
    <mergeCell ref="C28:D28"/>
    <mergeCell ref="C29:D29"/>
    <mergeCell ref="B36:I36"/>
    <mergeCell ref="C38:E38"/>
    <mergeCell ref="C39:E39"/>
    <mergeCell ref="C40:E40"/>
    <mergeCell ref="B30:D30"/>
    <mergeCell ref="C33:D33"/>
    <mergeCell ref="B34:D34"/>
    <mergeCell ref="C32:D32"/>
    <mergeCell ref="C53:E53"/>
    <mergeCell ref="C42:E42"/>
    <mergeCell ref="C43:E43"/>
    <mergeCell ref="C44:E44"/>
    <mergeCell ref="C45:E45"/>
    <mergeCell ref="C46:E46"/>
    <mergeCell ref="C47:E47"/>
    <mergeCell ref="C48:E48"/>
    <mergeCell ref="C49:E49"/>
    <mergeCell ref="C50:E50"/>
    <mergeCell ref="C51:E51"/>
    <mergeCell ref="C52:E52"/>
    <mergeCell ref="C54:E54"/>
    <mergeCell ref="C55:E55"/>
    <mergeCell ref="C56:E56"/>
    <mergeCell ref="C57:E57"/>
    <mergeCell ref="C58:E58"/>
    <mergeCell ref="C59:E59"/>
    <mergeCell ref="C66:E66"/>
    <mergeCell ref="C67:E67"/>
    <mergeCell ref="C68:E68"/>
    <mergeCell ref="C60:E60"/>
    <mergeCell ref="C61:E61"/>
    <mergeCell ref="C62:E62"/>
    <mergeCell ref="C63:E63"/>
    <mergeCell ref="C65:E65"/>
    <mergeCell ref="C150:E150"/>
    <mergeCell ref="C98:E98"/>
    <mergeCell ref="C99:E99"/>
    <mergeCell ref="C88:E88"/>
    <mergeCell ref="B180:I180"/>
    <mergeCell ref="B181:I183"/>
    <mergeCell ref="B184:I184"/>
    <mergeCell ref="C64:E64"/>
    <mergeCell ref="C89:E89"/>
    <mergeCell ref="C90:E90"/>
    <mergeCell ref="C91:E91"/>
    <mergeCell ref="C92:E92"/>
    <mergeCell ref="C93:E93"/>
    <mergeCell ref="C94:E94"/>
    <mergeCell ref="C95:E95"/>
    <mergeCell ref="C96:E96"/>
    <mergeCell ref="C97:E97"/>
    <mergeCell ref="C69:E69"/>
    <mergeCell ref="C70:E70"/>
    <mergeCell ref="C71:E71"/>
    <mergeCell ref="C72:E72"/>
    <mergeCell ref="C73:E73"/>
    <mergeCell ref="C79:E79"/>
    <mergeCell ref="C175:E175"/>
  </mergeCells>
  <conditionalFormatting sqref="C39:E178">
    <cfRule type="duplicateValues" dxfId="2" priority="1"/>
  </conditionalFormatting>
  <printOptions horizontalCentered="1"/>
  <pageMargins left="0.70866141732283472" right="0.70866141732283472" top="0.74803149606299213" bottom="0.74803149606299213" header="0.31496062992125984" footer="0.31496062992125984"/>
  <pageSetup scale="66" orientation="portrait" r:id="rId1"/>
  <rowBreaks count="1" manualBreakCount="1">
    <brk id="35" max="7" man="1"/>
  </rowBreaks>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596B26-7F24-4254-A682-B4F8CA5A5FFD}">
  <sheetPr>
    <tabColor rgb="FFFFFFCC"/>
  </sheetPr>
  <dimension ref="B1:AS51"/>
  <sheetViews>
    <sheetView showGridLines="0" tabSelected="1" topLeftCell="A24" zoomScale="98" zoomScaleNormal="98" workbookViewId="0">
      <selection activeCell="B2" sqref="B2:AO51"/>
    </sheetView>
  </sheetViews>
  <sheetFormatPr baseColWidth="10" defaultColWidth="11.42578125" defaultRowHeight="15"/>
  <cols>
    <col min="1" max="1" width="2.42578125" style="74" customWidth="1"/>
    <col min="2" max="4" width="3.140625" style="74" customWidth="1"/>
    <col min="5" max="7" width="3.5703125" style="74" customWidth="1"/>
    <col min="8" max="8" width="3.140625" style="74" customWidth="1"/>
    <col min="9" max="10" width="2.5703125" style="74" customWidth="1"/>
    <col min="11" max="11" width="4.7109375" style="74" customWidth="1"/>
    <col min="12" max="22" width="2.5703125" style="74" customWidth="1"/>
    <col min="23" max="25" width="3.140625" style="74" customWidth="1"/>
    <col min="26" max="26" width="7.140625" style="74" customWidth="1"/>
    <col min="27" max="29" width="3.140625" style="74" customWidth="1"/>
    <col min="30" max="30" width="5.42578125" style="74" customWidth="1"/>
    <col min="31" max="33" width="3.140625" style="74" customWidth="1"/>
    <col min="34" max="34" width="8.7109375" style="74" customWidth="1"/>
    <col min="35" max="36" width="5.28515625" style="74" customWidth="1"/>
    <col min="37" max="39" width="3.42578125" style="74" customWidth="1"/>
    <col min="40" max="40" width="12" style="74" customWidth="1"/>
    <col min="41" max="41" width="19.85546875" style="74" customWidth="1"/>
    <col min="42" max="42" width="1.28515625" customWidth="1"/>
    <col min="43" max="43" width="10.140625" style="74" bestFit="1" customWidth="1"/>
    <col min="44" max="44" width="7.5703125" style="75" customWidth="1"/>
    <col min="45" max="45" width="32.5703125" style="74" customWidth="1"/>
    <col min="46" max="16384" width="11.42578125" style="74"/>
  </cols>
  <sheetData>
    <row r="1" spans="2:45" ht="6" customHeight="1"/>
    <row r="2" spans="2:45" ht="15.75" customHeight="1">
      <c r="B2" s="265" t="s">
        <v>243</v>
      </c>
      <c r="C2" s="266"/>
      <c r="D2" s="267"/>
      <c r="E2" s="267"/>
      <c r="F2" s="267"/>
      <c r="G2" s="267"/>
      <c r="H2" s="267"/>
      <c r="I2" s="267"/>
      <c r="J2" s="267"/>
      <c r="K2" s="267"/>
      <c r="L2" s="267"/>
      <c r="M2" s="267"/>
      <c r="N2" s="267"/>
      <c r="O2" s="267"/>
      <c r="P2" s="267"/>
      <c r="Q2" s="267"/>
      <c r="R2" s="267"/>
      <c r="S2" s="267"/>
      <c r="T2" s="267"/>
      <c r="U2" s="267"/>
      <c r="V2" s="267"/>
      <c r="W2" s="267"/>
      <c r="X2" s="267"/>
      <c r="Y2" s="267"/>
      <c r="Z2" s="267"/>
      <c r="AA2" s="267"/>
      <c r="AB2" s="267"/>
      <c r="AC2" s="267"/>
      <c r="AD2" s="267"/>
      <c r="AE2" s="267"/>
      <c r="AF2" s="267"/>
      <c r="AG2" s="267"/>
      <c r="AH2" s="267"/>
      <c r="AI2" s="267"/>
      <c r="AJ2" s="267"/>
      <c r="AK2" s="267"/>
      <c r="AL2" s="267"/>
      <c r="AM2" s="268"/>
      <c r="AN2" s="275" t="s">
        <v>244</v>
      </c>
      <c r="AO2" s="276"/>
    </row>
    <row r="3" spans="2:45" ht="15.75" customHeight="1">
      <c r="B3" s="269"/>
      <c r="C3" s="270"/>
      <c r="D3" s="270"/>
      <c r="E3" s="270"/>
      <c r="F3" s="270"/>
      <c r="G3" s="270"/>
      <c r="H3" s="270"/>
      <c r="I3" s="270"/>
      <c r="J3" s="270"/>
      <c r="K3" s="270"/>
      <c r="L3" s="270"/>
      <c r="M3" s="270"/>
      <c r="N3" s="270"/>
      <c r="O3" s="270"/>
      <c r="P3" s="270"/>
      <c r="Q3" s="270"/>
      <c r="R3" s="270"/>
      <c r="S3" s="270"/>
      <c r="T3" s="270"/>
      <c r="U3" s="270"/>
      <c r="V3" s="270"/>
      <c r="W3" s="270"/>
      <c r="X3" s="270"/>
      <c r="Y3" s="270"/>
      <c r="Z3" s="270"/>
      <c r="AA3" s="270"/>
      <c r="AB3" s="270"/>
      <c r="AC3" s="270"/>
      <c r="AD3" s="270"/>
      <c r="AE3" s="270"/>
      <c r="AF3" s="270"/>
      <c r="AG3" s="270"/>
      <c r="AH3" s="270"/>
      <c r="AI3" s="270"/>
      <c r="AJ3" s="270"/>
      <c r="AK3" s="270"/>
      <c r="AL3" s="270"/>
      <c r="AM3" s="271"/>
      <c r="AN3" s="277"/>
      <c r="AO3" s="278"/>
    </row>
    <row r="4" spans="2:45" ht="15.75" customHeight="1">
      <c r="B4" s="272"/>
      <c r="C4" s="273"/>
      <c r="D4" s="273"/>
      <c r="E4" s="273"/>
      <c r="F4" s="273"/>
      <c r="G4" s="273"/>
      <c r="H4" s="273"/>
      <c r="I4" s="273"/>
      <c r="J4" s="273"/>
      <c r="K4" s="273"/>
      <c r="L4" s="273"/>
      <c r="M4" s="273"/>
      <c r="N4" s="273"/>
      <c r="O4" s="273"/>
      <c r="P4" s="273"/>
      <c r="Q4" s="273"/>
      <c r="R4" s="273"/>
      <c r="S4" s="273"/>
      <c r="T4" s="273"/>
      <c r="U4" s="273"/>
      <c r="V4" s="273"/>
      <c r="W4" s="273"/>
      <c r="X4" s="273"/>
      <c r="Y4" s="273"/>
      <c r="Z4" s="273"/>
      <c r="AA4" s="273"/>
      <c r="AB4" s="273"/>
      <c r="AC4" s="273"/>
      <c r="AD4" s="273"/>
      <c r="AE4" s="273"/>
      <c r="AF4" s="273"/>
      <c r="AG4" s="273"/>
      <c r="AH4" s="273"/>
      <c r="AI4" s="273"/>
      <c r="AJ4" s="273"/>
      <c r="AK4" s="273"/>
      <c r="AL4" s="273"/>
      <c r="AM4" s="274"/>
      <c r="AN4" s="279"/>
      <c r="AO4" s="280"/>
    </row>
    <row r="5" spans="2:45" ht="8.25" customHeight="1"/>
    <row r="6" spans="2:45" ht="18.75" customHeight="1">
      <c r="B6" s="281" t="s">
        <v>245</v>
      </c>
      <c r="C6" s="281"/>
      <c r="D6" s="281"/>
      <c r="E6" s="281"/>
      <c r="F6" s="281"/>
      <c r="G6" s="281"/>
      <c r="H6" s="281"/>
      <c r="I6" s="281"/>
      <c r="J6" s="281"/>
      <c r="K6" s="281"/>
      <c r="L6" s="281"/>
      <c r="M6" s="281"/>
      <c r="N6" s="281"/>
      <c r="O6" s="281"/>
      <c r="P6" s="281"/>
      <c r="Q6" s="281"/>
      <c r="R6" s="281"/>
      <c r="S6" s="281"/>
      <c r="T6" s="281"/>
      <c r="U6" s="281"/>
      <c r="V6" s="281"/>
      <c r="W6" s="281"/>
      <c r="X6" s="281"/>
      <c r="Y6" s="281"/>
      <c r="Z6" s="281"/>
      <c r="AA6" s="281"/>
      <c r="AB6" s="281"/>
      <c r="AC6" s="281"/>
      <c r="AD6" s="281"/>
      <c r="AE6" s="281"/>
      <c r="AF6" s="281"/>
      <c r="AG6" s="281"/>
      <c r="AH6" s="281"/>
      <c r="AI6" s="282" t="s">
        <v>246</v>
      </c>
      <c r="AJ6" s="282"/>
      <c r="AK6" s="282"/>
      <c r="AL6" s="282"/>
      <c r="AM6" s="283"/>
      <c r="AN6" s="284"/>
      <c r="AO6" s="285"/>
    </row>
    <row r="7" spans="2:45" ht="16.5" customHeight="1">
      <c r="B7" s="286" t="s">
        <v>247</v>
      </c>
      <c r="C7" s="286"/>
      <c r="D7" s="286"/>
      <c r="E7" s="286"/>
      <c r="F7" s="286"/>
      <c r="G7" s="286"/>
      <c r="H7" s="286"/>
      <c r="I7" s="286"/>
      <c r="J7" s="286"/>
      <c r="K7" s="286"/>
      <c r="L7" s="286"/>
      <c r="M7" s="286"/>
      <c r="N7" s="286"/>
      <c r="O7" s="286"/>
      <c r="P7" s="286"/>
      <c r="Q7" s="286"/>
      <c r="R7" s="286"/>
      <c r="S7" s="286"/>
      <c r="T7" s="286"/>
      <c r="U7" s="286"/>
      <c r="V7" s="286"/>
      <c r="W7" s="286"/>
      <c r="X7" s="286"/>
      <c r="Y7" s="286"/>
      <c r="Z7" s="286"/>
      <c r="AA7" s="286"/>
      <c r="AB7" s="286"/>
      <c r="AC7" s="286"/>
      <c r="AD7" s="286"/>
      <c r="AE7" s="286"/>
      <c r="AF7" s="286"/>
      <c r="AG7" s="286"/>
      <c r="AH7" s="286"/>
      <c r="AI7" s="286"/>
      <c r="AJ7" s="286"/>
      <c r="AK7" s="286"/>
      <c r="AL7" s="286"/>
      <c r="AM7" s="286"/>
      <c r="AN7" s="286"/>
      <c r="AO7" s="286"/>
    </row>
    <row r="8" spans="2:45" ht="16.5" customHeight="1">
      <c r="B8" s="252" t="s">
        <v>248</v>
      </c>
      <c r="C8" s="252"/>
      <c r="D8" s="252"/>
      <c r="E8" s="252"/>
      <c r="F8" s="252"/>
      <c r="G8" s="252"/>
      <c r="H8" s="252"/>
      <c r="I8" s="252"/>
      <c r="J8" s="252"/>
      <c r="K8" s="252"/>
      <c r="L8" s="252"/>
      <c r="M8" s="252"/>
      <c r="N8" s="252"/>
      <c r="O8" s="252"/>
      <c r="P8" s="252"/>
      <c r="Q8" s="252"/>
      <c r="R8" s="252"/>
      <c r="S8" s="252"/>
      <c r="T8" s="252"/>
      <c r="U8" s="252"/>
      <c r="V8" s="252"/>
      <c r="W8" s="252"/>
      <c r="X8" s="252"/>
      <c r="Y8" s="252"/>
      <c r="Z8" s="252"/>
      <c r="AA8" s="252"/>
      <c r="AB8" s="252"/>
      <c r="AC8" s="252"/>
      <c r="AD8" s="252"/>
      <c r="AE8" s="252"/>
      <c r="AF8" s="252"/>
      <c r="AG8" s="252"/>
      <c r="AH8" s="252"/>
      <c r="AI8" s="252"/>
      <c r="AJ8" s="252"/>
      <c r="AK8" s="252"/>
      <c r="AL8" s="252"/>
      <c r="AM8" s="252"/>
      <c r="AN8" s="252"/>
      <c r="AO8" s="252"/>
    </row>
    <row r="9" spans="2:45" ht="16.5" customHeight="1">
      <c r="B9" s="253" t="s">
        <v>249</v>
      </c>
      <c r="C9" s="254"/>
      <c r="D9" s="254"/>
      <c r="E9" s="254"/>
      <c r="F9" s="254"/>
      <c r="G9" s="254"/>
      <c r="H9" s="254"/>
      <c r="I9" s="255"/>
      <c r="J9" s="259" t="s">
        <v>250</v>
      </c>
      <c r="K9" s="260"/>
      <c r="L9" s="260"/>
      <c r="M9" s="260"/>
      <c r="N9" s="260"/>
      <c r="O9" s="260"/>
      <c r="P9" s="260"/>
      <c r="Q9" s="260"/>
      <c r="R9" s="260"/>
      <c r="S9" s="260"/>
      <c r="T9" s="260"/>
      <c r="U9" s="260"/>
      <c r="V9" s="260"/>
      <c r="W9" s="260"/>
      <c r="X9" s="260"/>
      <c r="Y9" s="260"/>
      <c r="Z9" s="260"/>
      <c r="AA9" s="260"/>
      <c r="AB9" s="260"/>
      <c r="AC9" s="260"/>
      <c r="AD9" s="260"/>
      <c r="AE9" s="260"/>
      <c r="AF9" s="260"/>
      <c r="AG9" s="260"/>
      <c r="AH9" s="260"/>
      <c r="AI9" s="260"/>
      <c r="AJ9" s="261"/>
      <c r="AK9" s="259" t="s">
        <v>251</v>
      </c>
      <c r="AL9" s="260"/>
      <c r="AM9" s="260"/>
      <c r="AN9" s="260"/>
      <c r="AO9" s="261"/>
    </row>
    <row r="10" spans="2:45" ht="16.5" customHeight="1">
      <c r="B10" s="256"/>
      <c r="C10" s="257"/>
      <c r="D10" s="257"/>
      <c r="E10" s="257"/>
      <c r="F10" s="257"/>
      <c r="G10" s="257"/>
      <c r="H10" s="257"/>
      <c r="I10" s="258"/>
      <c r="J10" s="262"/>
      <c r="K10" s="263"/>
      <c r="L10" s="263"/>
      <c r="M10" s="263"/>
      <c r="N10" s="263"/>
      <c r="O10" s="263"/>
      <c r="P10" s="263"/>
      <c r="Q10" s="263"/>
      <c r="R10" s="263"/>
      <c r="S10" s="263"/>
      <c r="T10" s="263"/>
      <c r="U10" s="263"/>
      <c r="V10" s="263"/>
      <c r="W10" s="263"/>
      <c r="X10" s="263"/>
      <c r="Y10" s="263"/>
      <c r="Z10" s="263"/>
      <c r="AA10" s="263"/>
      <c r="AB10" s="263"/>
      <c r="AC10" s="263"/>
      <c r="AD10" s="263"/>
      <c r="AE10" s="263"/>
      <c r="AF10" s="263"/>
      <c r="AG10" s="263"/>
      <c r="AH10" s="263"/>
      <c r="AI10" s="263"/>
      <c r="AJ10" s="264"/>
      <c r="AK10" s="262"/>
      <c r="AL10" s="263"/>
      <c r="AM10" s="263"/>
      <c r="AN10" s="263"/>
      <c r="AO10" s="264"/>
    </row>
    <row r="11" spans="2:45" ht="16.5" customHeight="1">
      <c r="B11" s="253" t="s">
        <v>252</v>
      </c>
      <c r="C11" s="254"/>
      <c r="D11" s="254"/>
      <c r="E11" s="254"/>
      <c r="F11" s="254"/>
      <c r="G11" s="254"/>
      <c r="H11" s="254"/>
      <c r="I11" s="255"/>
      <c r="J11" s="259" t="s">
        <v>253</v>
      </c>
      <c r="K11" s="260"/>
      <c r="L11" s="260"/>
      <c r="M11" s="260"/>
      <c r="N11" s="260"/>
      <c r="O11" s="260"/>
      <c r="P11" s="260"/>
      <c r="Q11" s="260"/>
      <c r="R11" s="260"/>
      <c r="S11" s="260"/>
      <c r="T11" s="260"/>
      <c r="U11" s="260"/>
      <c r="V11" s="260"/>
      <c r="W11" s="260"/>
      <c r="X11" s="260"/>
      <c r="Y11" s="260"/>
      <c r="Z11" s="260"/>
      <c r="AA11" s="260"/>
      <c r="AB11" s="260"/>
      <c r="AC11" s="260"/>
      <c r="AD11" s="260"/>
      <c r="AE11" s="260"/>
      <c r="AF11" s="260"/>
      <c r="AG11" s="260"/>
      <c r="AH11" s="260"/>
      <c r="AI11" s="260"/>
      <c r="AJ11" s="261"/>
      <c r="AK11" s="259" t="s">
        <v>254</v>
      </c>
      <c r="AL11" s="260"/>
      <c r="AM11" s="260"/>
      <c r="AN11" s="260"/>
      <c r="AO11" s="261"/>
    </row>
    <row r="12" spans="2:45" ht="16.5" customHeight="1">
      <c r="B12" s="256"/>
      <c r="C12" s="257"/>
      <c r="D12" s="257"/>
      <c r="E12" s="257"/>
      <c r="F12" s="257"/>
      <c r="G12" s="257"/>
      <c r="H12" s="257"/>
      <c r="I12" s="258"/>
      <c r="J12" s="262"/>
      <c r="K12" s="263"/>
      <c r="L12" s="263"/>
      <c r="M12" s="263"/>
      <c r="N12" s="263"/>
      <c r="O12" s="263"/>
      <c r="P12" s="263"/>
      <c r="Q12" s="263"/>
      <c r="R12" s="263"/>
      <c r="S12" s="263"/>
      <c r="T12" s="263"/>
      <c r="U12" s="263"/>
      <c r="V12" s="263"/>
      <c r="W12" s="263"/>
      <c r="X12" s="263"/>
      <c r="Y12" s="263"/>
      <c r="Z12" s="263"/>
      <c r="AA12" s="263"/>
      <c r="AB12" s="263"/>
      <c r="AC12" s="263"/>
      <c r="AD12" s="263"/>
      <c r="AE12" s="263"/>
      <c r="AF12" s="263"/>
      <c r="AG12" s="263"/>
      <c r="AH12" s="263"/>
      <c r="AI12" s="263"/>
      <c r="AJ12" s="264"/>
      <c r="AK12" s="262"/>
      <c r="AL12" s="263"/>
      <c r="AM12" s="263"/>
      <c r="AN12" s="263"/>
      <c r="AO12" s="264"/>
    </row>
    <row r="13" spans="2:45" s="76" customFormat="1" ht="16.5" customHeight="1">
      <c r="B13" s="259" t="s">
        <v>255</v>
      </c>
      <c r="C13" s="260"/>
      <c r="D13" s="260"/>
      <c r="E13" s="260"/>
      <c r="F13" s="260"/>
      <c r="G13" s="260"/>
      <c r="H13" s="260"/>
      <c r="I13" s="260"/>
      <c r="J13" s="260"/>
      <c r="K13" s="260"/>
      <c r="L13" s="260"/>
      <c r="M13" s="260"/>
      <c r="N13" s="260"/>
      <c r="O13" s="260"/>
      <c r="P13" s="260"/>
      <c r="Q13" s="260"/>
      <c r="R13" s="260"/>
      <c r="S13" s="260"/>
      <c r="T13" s="260"/>
      <c r="U13" s="260"/>
      <c r="V13" s="260"/>
      <c r="W13" s="260"/>
      <c r="X13" s="260"/>
      <c r="Y13" s="260"/>
      <c r="Z13" s="260"/>
      <c r="AA13" s="260"/>
      <c r="AB13" s="260"/>
      <c r="AC13" s="260"/>
      <c r="AD13" s="261"/>
      <c r="AE13" s="259" t="s">
        <v>256</v>
      </c>
      <c r="AF13" s="260"/>
      <c r="AG13" s="260"/>
      <c r="AH13" s="260"/>
      <c r="AI13" s="260"/>
      <c r="AJ13" s="261"/>
      <c r="AK13" s="259" t="s">
        <v>190</v>
      </c>
      <c r="AL13" s="260"/>
      <c r="AM13" s="260"/>
      <c r="AN13" s="260"/>
      <c r="AO13" s="261"/>
      <c r="AP13"/>
      <c r="AR13" s="77"/>
      <c r="AS13" s="78"/>
    </row>
    <row r="14" spans="2:45" ht="16.5" customHeight="1">
      <c r="B14" s="262"/>
      <c r="C14" s="263"/>
      <c r="D14" s="263"/>
      <c r="E14" s="263"/>
      <c r="F14" s="263"/>
      <c r="G14" s="263"/>
      <c r="H14" s="263"/>
      <c r="I14" s="263"/>
      <c r="J14" s="263"/>
      <c r="K14" s="263"/>
      <c r="L14" s="263"/>
      <c r="M14" s="263"/>
      <c r="N14" s="263"/>
      <c r="O14" s="263"/>
      <c r="P14" s="263"/>
      <c r="Q14" s="263"/>
      <c r="R14" s="263"/>
      <c r="S14" s="263"/>
      <c r="T14" s="263"/>
      <c r="U14" s="263"/>
      <c r="V14" s="263"/>
      <c r="W14" s="263"/>
      <c r="X14" s="263"/>
      <c r="Y14" s="263"/>
      <c r="Z14" s="263"/>
      <c r="AA14" s="263"/>
      <c r="AB14" s="263"/>
      <c r="AC14" s="263"/>
      <c r="AD14" s="264"/>
      <c r="AE14" s="262"/>
      <c r="AF14" s="263"/>
      <c r="AG14" s="263"/>
      <c r="AH14" s="263"/>
      <c r="AI14" s="263"/>
      <c r="AJ14" s="264"/>
      <c r="AK14" s="262"/>
      <c r="AL14" s="263"/>
      <c r="AM14" s="263"/>
      <c r="AN14" s="263"/>
      <c r="AO14" s="264"/>
    </row>
    <row r="15" spans="2:45" s="76" customFormat="1" ht="16.5" customHeight="1">
      <c r="B15" s="259" t="s">
        <v>257</v>
      </c>
      <c r="C15" s="260"/>
      <c r="D15" s="260"/>
      <c r="E15" s="260"/>
      <c r="F15" s="260"/>
      <c r="G15" s="260"/>
      <c r="H15" s="260"/>
      <c r="I15" s="260"/>
      <c r="J15" s="260"/>
      <c r="K15" s="260"/>
      <c r="L15" s="260"/>
      <c r="M15" s="260"/>
      <c r="N15" s="260"/>
      <c r="O15" s="260"/>
      <c r="P15" s="260"/>
      <c r="Q15" s="260"/>
      <c r="R15" s="260"/>
      <c r="S15" s="261"/>
      <c r="T15" s="287" t="s">
        <v>258</v>
      </c>
      <c r="U15" s="287"/>
      <c r="V15" s="287"/>
      <c r="W15" s="287"/>
      <c r="X15" s="287"/>
      <c r="Y15" s="287"/>
      <c r="Z15" s="287"/>
      <c r="AA15" s="287"/>
      <c r="AB15" s="287"/>
      <c r="AC15" s="287"/>
      <c r="AD15" s="287"/>
      <c r="AE15" s="287"/>
      <c r="AF15" s="287"/>
      <c r="AG15" s="287"/>
      <c r="AH15" s="287"/>
      <c r="AI15" s="287"/>
      <c r="AJ15" s="287"/>
      <c r="AK15" s="260" t="s">
        <v>259</v>
      </c>
      <c r="AL15" s="260"/>
      <c r="AM15" s="260"/>
      <c r="AN15" s="260"/>
      <c r="AO15" s="261"/>
      <c r="AP15"/>
      <c r="AR15" s="77"/>
    </row>
    <row r="16" spans="2:45" ht="16.5" customHeight="1">
      <c r="B16" s="288"/>
      <c r="C16" s="288"/>
      <c r="D16" s="288"/>
      <c r="E16" s="288"/>
      <c r="F16" s="288"/>
      <c r="G16" s="288"/>
      <c r="H16" s="288"/>
      <c r="I16" s="288"/>
      <c r="J16" s="288"/>
      <c r="K16" s="288"/>
      <c r="L16" s="288"/>
      <c r="M16" s="288"/>
      <c r="N16" s="288"/>
      <c r="O16" s="288"/>
      <c r="P16" s="288"/>
      <c r="Q16" s="288"/>
      <c r="R16" s="288"/>
      <c r="S16" s="288"/>
      <c r="T16" s="263"/>
      <c r="U16" s="263"/>
      <c r="V16" s="263"/>
      <c r="W16" s="263"/>
      <c r="X16" s="263"/>
      <c r="Y16" s="263"/>
      <c r="Z16" s="263"/>
      <c r="AA16" s="263"/>
      <c r="AB16" s="263"/>
      <c r="AC16" s="263"/>
      <c r="AD16" s="263"/>
      <c r="AE16" s="263"/>
      <c r="AF16" s="263"/>
      <c r="AG16" s="263"/>
      <c r="AH16" s="263"/>
      <c r="AI16" s="263"/>
      <c r="AJ16" s="79"/>
      <c r="AK16" s="288"/>
      <c r="AL16" s="288"/>
      <c r="AM16" s="288"/>
      <c r="AN16" s="288"/>
      <c r="AO16" s="288"/>
    </row>
    <row r="17" spans="2:45" ht="16.5" customHeight="1">
      <c r="B17" s="252" t="s">
        <v>260</v>
      </c>
      <c r="C17" s="252"/>
      <c r="D17" s="252"/>
      <c r="E17" s="252"/>
      <c r="F17" s="252"/>
      <c r="G17" s="252"/>
      <c r="H17" s="252"/>
      <c r="I17" s="252"/>
      <c r="J17" s="252"/>
      <c r="K17" s="252"/>
      <c r="L17" s="252"/>
      <c r="M17" s="252"/>
      <c r="N17" s="252"/>
      <c r="O17" s="252"/>
      <c r="P17" s="252"/>
      <c r="Q17" s="252"/>
      <c r="R17" s="252"/>
      <c r="S17" s="252"/>
      <c r="T17" s="252"/>
      <c r="U17" s="252"/>
      <c r="V17" s="252"/>
      <c r="W17" s="252"/>
      <c r="X17" s="252"/>
      <c r="Y17" s="252"/>
      <c r="Z17" s="252"/>
      <c r="AA17" s="252"/>
      <c r="AB17" s="252"/>
      <c r="AC17" s="252"/>
      <c r="AD17" s="252"/>
      <c r="AE17" s="252"/>
      <c r="AF17" s="252"/>
      <c r="AG17" s="252"/>
      <c r="AH17" s="252"/>
      <c r="AI17" s="252"/>
      <c r="AJ17" s="252"/>
      <c r="AK17" s="252"/>
      <c r="AL17" s="252"/>
      <c r="AM17" s="252"/>
      <c r="AN17" s="252"/>
      <c r="AO17" s="252"/>
    </row>
    <row r="18" spans="2:45" ht="16.5" customHeight="1">
      <c r="B18" s="259" t="s">
        <v>261</v>
      </c>
      <c r="C18" s="260"/>
      <c r="D18" s="260"/>
      <c r="E18" s="260"/>
      <c r="F18" s="260"/>
      <c r="G18" s="287" t="s">
        <v>262</v>
      </c>
      <c r="H18" s="287"/>
      <c r="I18" s="287"/>
      <c r="J18" s="287"/>
      <c r="K18" s="287"/>
      <c r="L18" s="287"/>
      <c r="M18" s="287"/>
      <c r="N18" s="287"/>
      <c r="O18" s="287"/>
      <c r="P18" s="287"/>
      <c r="Q18" s="259" t="s">
        <v>263</v>
      </c>
      <c r="R18" s="260"/>
      <c r="S18" s="260"/>
      <c r="T18" s="260"/>
      <c r="U18" s="260"/>
      <c r="V18" s="260"/>
      <c r="W18" s="260"/>
      <c r="X18" s="260"/>
      <c r="Y18" s="260"/>
      <c r="Z18" s="260"/>
      <c r="AA18" s="260"/>
      <c r="AB18" s="260"/>
      <c r="AC18" s="260"/>
      <c r="AD18" s="260"/>
      <c r="AE18" s="260"/>
      <c r="AF18" s="260"/>
      <c r="AG18" s="261"/>
      <c r="AH18" s="259" t="s">
        <v>264</v>
      </c>
      <c r="AI18" s="260"/>
      <c r="AJ18" s="261"/>
      <c r="AK18" s="259" t="s">
        <v>265</v>
      </c>
      <c r="AL18" s="260"/>
      <c r="AM18" s="260"/>
      <c r="AN18" s="260"/>
      <c r="AO18" s="261"/>
    </row>
    <row r="19" spans="2:45" ht="16.5" customHeight="1">
      <c r="B19" s="289"/>
      <c r="C19" s="290"/>
      <c r="D19" s="290"/>
      <c r="E19" s="290"/>
      <c r="F19" s="290"/>
      <c r="G19" s="288"/>
      <c r="H19" s="288"/>
      <c r="I19" s="288"/>
      <c r="J19" s="288"/>
      <c r="K19" s="288"/>
      <c r="L19" s="288"/>
      <c r="M19" s="288"/>
      <c r="N19" s="288"/>
      <c r="O19" s="288"/>
      <c r="P19" s="288"/>
      <c r="Q19" s="291"/>
      <c r="R19" s="263"/>
      <c r="S19" s="263"/>
      <c r="T19" s="263"/>
      <c r="U19" s="263"/>
      <c r="V19" s="263"/>
      <c r="W19" s="263"/>
      <c r="X19" s="263"/>
      <c r="Y19" s="263"/>
      <c r="Z19" s="263"/>
      <c r="AA19" s="263"/>
      <c r="AB19" s="263"/>
      <c r="AC19" s="263"/>
      <c r="AD19" s="263"/>
      <c r="AE19" s="263"/>
      <c r="AF19" s="263"/>
      <c r="AG19" s="264"/>
      <c r="AH19" s="262"/>
      <c r="AI19" s="263"/>
      <c r="AJ19" s="264"/>
      <c r="AK19" s="262"/>
      <c r="AL19" s="263"/>
      <c r="AM19" s="263"/>
      <c r="AN19" s="263"/>
      <c r="AO19" s="264"/>
    </row>
    <row r="20" spans="2:45" ht="16.5" customHeight="1">
      <c r="B20" s="289"/>
      <c r="C20" s="290"/>
      <c r="D20" s="290"/>
      <c r="E20" s="290"/>
      <c r="F20" s="290"/>
      <c r="G20" s="288"/>
      <c r="H20" s="288"/>
      <c r="I20" s="288"/>
      <c r="J20" s="288"/>
      <c r="K20" s="288"/>
      <c r="L20" s="288"/>
      <c r="M20" s="288"/>
      <c r="N20" s="288"/>
      <c r="O20" s="288"/>
      <c r="P20" s="288"/>
      <c r="Q20" s="262"/>
      <c r="R20" s="263"/>
      <c r="S20" s="263"/>
      <c r="T20" s="263"/>
      <c r="U20" s="263"/>
      <c r="V20" s="263"/>
      <c r="W20" s="263"/>
      <c r="X20" s="263"/>
      <c r="Y20" s="263"/>
      <c r="Z20" s="263"/>
      <c r="AA20" s="263"/>
      <c r="AB20" s="263"/>
      <c r="AC20" s="263"/>
      <c r="AD20" s="263"/>
      <c r="AE20" s="263"/>
      <c r="AF20" s="263"/>
      <c r="AG20" s="264"/>
      <c r="AH20" s="262"/>
      <c r="AI20" s="263"/>
      <c r="AJ20" s="264"/>
      <c r="AK20" s="262"/>
      <c r="AL20" s="263"/>
      <c r="AM20" s="263"/>
      <c r="AN20" s="263"/>
      <c r="AO20" s="264"/>
    </row>
    <row r="21" spans="2:45" ht="16.5" customHeight="1">
      <c r="B21" s="289"/>
      <c r="C21" s="290"/>
      <c r="D21" s="290"/>
      <c r="E21" s="290"/>
      <c r="F21" s="290"/>
      <c r="G21" s="288"/>
      <c r="H21" s="288"/>
      <c r="I21" s="288"/>
      <c r="J21" s="288"/>
      <c r="K21" s="288"/>
      <c r="L21" s="288"/>
      <c r="M21" s="288"/>
      <c r="N21" s="288"/>
      <c r="O21" s="288"/>
      <c r="P21" s="288"/>
      <c r="Q21" s="262"/>
      <c r="R21" s="263"/>
      <c r="S21" s="263"/>
      <c r="T21" s="263"/>
      <c r="U21" s="263"/>
      <c r="V21" s="263"/>
      <c r="W21" s="263"/>
      <c r="X21" s="263"/>
      <c r="Y21" s="263"/>
      <c r="Z21" s="263"/>
      <c r="AA21" s="263"/>
      <c r="AB21" s="263"/>
      <c r="AC21" s="263"/>
      <c r="AD21" s="263"/>
      <c r="AE21" s="263"/>
      <c r="AF21" s="263"/>
      <c r="AG21" s="264"/>
      <c r="AH21" s="262"/>
      <c r="AI21" s="263"/>
      <c r="AJ21" s="264"/>
      <c r="AK21" s="262"/>
      <c r="AL21" s="263"/>
      <c r="AM21" s="263"/>
      <c r="AN21" s="263"/>
      <c r="AO21" s="264"/>
    </row>
    <row r="22" spans="2:45" ht="16.5" customHeight="1">
      <c r="B22" s="299" t="s">
        <v>266</v>
      </c>
      <c r="C22" s="299"/>
      <c r="D22" s="299"/>
      <c r="E22" s="299"/>
      <c r="F22" s="299"/>
      <c r="G22" s="299"/>
      <c r="H22" s="299"/>
      <c r="I22" s="299"/>
      <c r="J22" s="299"/>
      <c r="K22" s="299"/>
      <c r="L22" s="299"/>
      <c r="M22" s="299"/>
      <c r="N22" s="299"/>
      <c r="O22" s="299"/>
      <c r="P22" s="299"/>
      <c r="Q22" s="299"/>
      <c r="R22" s="299"/>
      <c r="S22" s="299"/>
      <c r="T22" s="299"/>
      <c r="U22" s="299"/>
      <c r="V22" s="299"/>
      <c r="W22" s="299"/>
      <c r="X22" s="299"/>
      <c r="Y22" s="299"/>
      <c r="Z22" s="299"/>
      <c r="AA22" s="299"/>
      <c r="AB22" s="299"/>
      <c r="AC22" s="299"/>
      <c r="AD22" s="299"/>
      <c r="AE22" s="299"/>
      <c r="AF22" s="299"/>
      <c r="AG22" s="299"/>
      <c r="AH22" s="299"/>
      <c r="AI22" s="299"/>
      <c r="AJ22" s="299"/>
      <c r="AK22" s="300" t="s">
        <v>267</v>
      </c>
      <c r="AL22" s="301"/>
      <c r="AM22" s="301"/>
      <c r="AN22" s="301"/>
      <c r="AO22" s="302"/>
    </row>
    <row r="23" spans="2:45" ht="11.25" customHeight="1">
      <c r="B23" s="306" t="s">
        <v>268</v>
      </c>
      <c r="C23" s="306"/>
      <c r="D23" s="306"/>
      <c r="E23" s="306"/>
      <c r="F23" s="306"/>
      <c r="G23" s="306"/>
      <c r="H23" s="306"/>
      <c r="I23" s="306"/>
      <c r="J23" s="306" t="s">
        <v>269</v>
      </c>
      <c r="K23" s="306"/>
      <c r="L23" s="306"/>
      <c r="M23" s="306"/>
      <c r="N23" s="306"/>
      <c r="O23" s="306"/>
      <c r="P23" s="306"/>
      <c r="Q23" s="306"/>
      <c r="R23" s="306"/>
      <c r="S23" s="306"/>
      <c r="T23" s="306"/>
      <c r="U23" s="306"/>
      <c r="V23" s="306"/>
      <c r="W23" s="306"/>
      <c r="X23" s="306"/>
      <c r="Y23" s="306"/>
      <c r="Z23" s="306"/>
      <c r="AA23" s="306"/>
      <c r="AB23" s="306"/>
      <c r="AC23" s="306"/>
      <c r="AD23" s="306"/>
      <c r="AE23" s="306"/>
      <c r="AF23" s="306"/>
      <c r="AG23" s="306"/>
      <c r="AH23" s="306"/>
      <c r="AI23" s="306"/>
      <c r="AJ23" s="306"/>
      <c r="AK23" s="303"/>
      <c r="AL23" s="304"/>
      <c r="AM23" s="304"/>
      <c r="AN23" s="304"/>
      <c r="AO23" s="305"/>
    </row>
    <row r="24" spans="2:45" ht="16.5" customHeight="1">
      <c r="B24" s="292" t="s">
        <v>270</v>
      </c>
      <c r="C24" s="292"/>
      <c r="D24" s="292"/>
      <c r="E24" s="292"/>
      <c r="F24" s="292"/>
      <c r="G24" s="293"/>
      <c r="H24" s="293"/>
      <c r="I24" s="293"/>
      <c r="J24" s="294" t="str">
        <f>IF(G24="","",IFERROR(VLOOKUP(G24,OCULTAR!$A$21:$C$515,2,FALSE),"Código CIIU no encontrado, revisar y ajustar."))</f>
        <v/>
      </c>
      <c r="K24" s="294"/>
      <c r="L24" s="294"/>
      <c r="M24" s="294"/>
      <c r="N24" s="294"/>
      <c r="O24" s="294"/>
      <c r="P24" s="294"/>
      <c r="Q24" s="294"/>
      <c r="R24" s="294"/>
      <c r="S24" s="294"/>
      <c r="T24" s="294"/>
      <c r="U24" s="294"/>
      <c r="V24" s="294"/>
      <c r="W24" s="294"/>
      <c r="X24" s="294"/>
      <c r="Y24" s="294"/>
      <c r="Z24" s="294"/>
      <c r="AA24" s="294"/>
      <c r="AB24" s="294"/>
      <c r="AC24" s="294"/>
      <c r="AD24" s="294"/>
      <c r="AE24" s="294"/>
      <c r="AF24" s="294"/>
      <c r="AG24" s="294"/>
      <c r="AH24" s="294"/>
      <c r="AI24" s="294"/>
      <c r="AJ24" s="294"/>
      <c r="AK24" s="295" t="str">
        <f>IF(G24="","",IFERROR(VLOOKUP(G24,OCULTAR!$A$21:$C$515,3,FALSE),"Código CIIU no encontrado, revisar y ajustar."))</f>
        <v/>
      </c>
      <c r="AL24" s="296"/>
      <c r="AM24" s="296"/>
      <c r="AN24" s="296"/>
      <c r="AO24" s="297"/>
    </row>
    <row r="25" spans="2:45" ht="16.5" customHeight="1">
      <c r="B25" s="298" t="s">
        <v>271</v>
      </c>
      <c r="C25" s="298"/>
      <c r="D25" s="298"/>
      <c r="E25" s="298"/>
      <c r="F25" s="298"/>
      <c r="G25" s="293"/>
      <c r="H25" s="293"/>
      <c r="I25" s="293"/>
      <c r="J25" s="294" t="str">
        <f>IF(G25="","",IFERROR(VLOOKUP(G25,OCULTAR!$A$21:$C$515,2,FALSE),"Código CIIU no encontrado, revisar y ajustar."))</f>
        <v/>
      </c>
      <c r="K25" s="294"/>
      <c r="L25" s="294"/>
      <c r="M25" s="294"/>
      <c r="N25" s="294"/>
      <c r="O25" s="294"/>
      <c r="P25" s="294"/>
      <c r="Q25" s="294"/>
      <c r="R25" s="294"/>
      <c r="S25" s="294"/>
      <c r="T25" s="294"/>
      <c r="U25" s="294"/>
      <c r="V25" s="294"/>
      <c r="W25" s="294"/>
      <c r="X25" s="294"/>
      <c r="Y25" s="294"/>
      <c r="Z25" s="294"/>
      <c r="AA25" s="294"/>
      <c r="AB25" s="294"/>
      <c r="AC25" s="294"/>
      <c r="AD25" s="294"/>
      <c r="AE25" s="294"/>
      <c r="AF25" s="294"/>
      <c r="AG25" s="294"/>
      <c r="AH25" s="294"/>
      <c r="AI25" s="294"/>
      <c r="AJ25" s="294"/>
      <c r="AK25" s="295" t="str">
        <f>IF(G25="","",IFERROR(VLOOKUP(G25,OCULTAR!$A$21:$C$515,3,FALSE),"Código CIIU no encontrado, revisar y ajustar"))</f>
        <v/>
      </c>
      <c r="AL25" s="296"/>
      <c r="AM25" s="296"/>
      <c r="AN25" s="296"/>
      <c r="AO25" s="297"/>
    </row>
    <row r="26" spans="2:45" ht="16.5" customHeight="1">
      <c r="B26" s="298" t="s">
        <v>271</v>
      </c>
      <c r="C26" s="298"/>
      <c r="D26" s="298"/>
      <c r="E26" s="298"/>
      <c r="F26" s="298"/>
      <c r="G26" s="293"/>
      <c r="H26" s="293"/>
      <c r="I26" s="293"/>
      <c r="J26" s="294" t="str">
        <f>IF(G26="","",IFERROR(VLOOKUP(G26,OCULTAR!$A$21:$C$515,2,FALSE),"Código CIIU no encontrado, revisar y ajustar."))</f>
        <v/>
      </c>
      <c r="K26" s="294"/>
      <c r="L26" s="294"/>
      <c r="M26" s="294"/>
      <c r="N26" s="294"/>
      <c r="O26" s="294"/>
      <c r="P26" s="294"/>
      <c r="Q26" s="294"/>
      <c r="R26" s="294"/>
      <c r="S26" s="294"/>
      <c r="T26" s="294"/>
      <c r="U26" s="294"/>
      <c r="V26" s="294"/>
      <c r="W26" s="294"/>
      <c r="X26" s="294"/>
      <c r="Y26" s="294"/>
      <c r="Z26" s="294"/>
      <c r="AA26" s="294"/>
      <c r="AB26" s="294"/>
      <c r="AC26" s="294"/>
      <c r="AD26" s="294"/>
      <c r="AE26" s="294"/>
      <c r="AF26" s="294"/>
      <c r="AG26" s="294"/>
      <c r="AH26" s="294"/>
      <c r="AI26" s="294"/>
      <c r="AJ26" s="294"/>
      <c r="AK26" s="295" t="str">
        <f>IF(G26="","",IFERROR(VLOOKUP(G26,OCULTAR!$A$21:$C$515,3,FALSE),"Código CIIU no encontrado, revisar y ajustar"))</f>
        <v/>
      </c>
      <c r="AL26" s="296"/>
      <c r="AM26" s="296"/>
      <c r="AN26" s="296"/>
      <c r="AO26" s="297"/>
    </row>
    <row r="27" spans="2:45" ht="16.5" customHeight="1">
      <c r="B27" s="286" t="s">
        <v>272</v>
      </c>
      <c r="C27" s="286"/>
      <c r="D27" s="286"/>
      <c r="E27" s="286"/>
      <c r="F27" s="286"/>
      <c r="G27" s="286"/>
      <c r="H27" s="286"/>
      <c r="I27" s="286"/>
      <c r="J27" s="286"/>
      <c r="K27" s="286"/>
      <c r="L27" s="286"/>
      <c r="M27" s="286"/>
      <c r="N27" s="286"/>
      <c r="O27" s="286"/>
      <c r="P27" s="286"/>
      <c r="Q27" s="286"/>
      <c r="R27" s="286"/>
      <c r="S27" s="286"/>
      <c r="T27" s="286"/>
      <c r="U27" s="286"/>
      <c r="V27" s="286"/>
      <c r="W27" s="286"/>
      <c r="X27" s="286"/>
      <c r="Y27" s="286"/>
      <c r="Z27" s="286"/>
      <c r="AA27" s="286"/>
      <c r="AB27" s="286"/>
      <c r="AC27" s="286"/>
      <c r="AD27" s="286"/>
      <c r="AE27" s="286"/>
      <c r="AF27" s="286"/>
      <c r="AG27" s="286"/>
      <c r="AH27" s="286"/>
      <c r="AI27" s="286"/>
      <c r="AJ27" s="286"/>
      <c r="AK27" s="286"/>
      <c r="AL27" s="286"/>
      <c r="AM27" s="286"/>
      <c r="AN27" s="286"/>
      <c r="AO27" s="286"/>
      <c r="AR27"/>
      <c r="AS27"/>
    </row>
    <row r="28" spans="2:45" ht="14.25" customHeight="1">
      <c r="B28" s="319" t="s">
        <v>273</v>
      </c>
      <c r="C28" s="319"/>
      <c r="D28" s="319"/>
      <c r="E28" s="319"/>
      <c r="F28" s="319"/>
      <c r="G28" s="319"/>
      <c r="H28" s="319"/>
      <c r="I28" s="319"/>
      <c r="J28" s="319"/>
      <c r="K28" s="319"/>
      <c r="L28" s="265" t="s">
        <v>274</v>
      </c>
      <c r="M28" s="266"/>
      <c r="N28" s="266"/>
      <c r="O28" s="266"/>
      <c r="P28" s="266"/>
      <c r="Q28" s="266"/>
      <c r="R28" s="266"/>
      <c r="S28" s="266"/>
      <c r="T28" s="266"/>
      <c r="U28" s="320"/>
      <c r="V28" s="324" t="s">
        <v>1437</v>
      </c>
      <c r="W28" s="324"/>
      <c r="X28" s="324"/>
      <c r="Y28" s="324"/>
      <c r="Z28" s="324"/>
      <c r="AA28" s="324"/>
      <c r="AB28" s="324"/>
      <c r="AC28" s="324"/>
      <c r="AD28" s="324"/>
      <c r="AE28"/>
      <c r="AF28"/>
      <c r="AG28"/>
      <c r="AH28"/>
      <c r="AI28"/>
      <c r="AJ28"/>
      <c r="AK28"/>
      <c r="AL28"/>
      <c r="AM28"/>
      <c r="AN28"/>
      <c r="AO28" s="80"/>
      <c r="AR28"/>
      <c r="AS28"/>
    </row>
    <row r="29" spans="2:45" ht="18.75" customHeight="1">
      <c r="B29" s="319"/>
      <c r="C29" s="319"/>
      <c r="D29" s="319"/>
      <c r="E29" s="319"/>
      <c r="F29" s="319"/>
      <c r="G29" s="319"/>
      <c r="H29" s="319"/>
      <c r="I29" s="319"/>
      <c r="J29" s="319"/>
      <c r="K29" s="319"/>
      <c r="L29" s="321"/>
      <c r="M29" s="322"/>
      <c r="N29" s="322"/>
      <c r="O29" s="322"/>
      <c r="P29" s="322"/>
      <c r="Q29" s="322"/>
      <c r="R29" s="322"/>
      <c r="S29" s="322"/>
      <c r="T29" s="322"/>
      <c r="U29" s="323"/>
      <c r="V29" s="325" t="s">
        <v>275</v>
      </c>
      <c r="W29" s="325"/>
      <c r="X29" s="325"/>
      <c r="Y29" s="325"/>
      <c r="Z29" s="325"/>
      <c r="AA29" s="325" t="s">
        <v>276</v>
      </c>
      <c r="AB29" s="325"/>
      <c r="AC29" s="325"/>
      <c r="AD29" s="325"/>
      <c r="AE29"/>
      <c r="AF29"/>
      <c r="AG29"/>
      <c r="AH29"/>
      <c r="AI29"/>
      <c r="AJ29"/>
      <c r="AK29"/>
      <c r="AL29"/>
      <c r="AM29"/>
      <c r="AN29"/>
      <c r="AO29" s="81"/>
      <c r="AR29"/>
      <c r="AS29"/>
    </row>
    <row r="30" spans="2:45" ht="17.25" customHeight="1">
      <c r="B30" s="292" t="s">
        <v>277</v>
      </c>
      <c r="C30" s="292"/>
      <c r="D30" s="292"/>
      <c r="E30" s="292"/>
      <c r="F30" s="292"/>
      <c r="G30" s="292"/>
      <c r="H30" s="292"/>
      <c r="I30" s="292"/>
      <c r="J30" s="292"/>
      <c r="K30" s="292"/>
      <c r="L30" s="298" t="s">
        <v>278</v>
      </c>
      <c r="M30" s="298"/>
      <c r="N30" s="298"/>
      <c r="O30" s="298"/>
      <c r="P30" s="298"/>
      <c r="Q30" s="298"/>
      <c r="R30" s="298"/>
      <c r="S30" s="298"/>
      <c r="T30" s="298"/>
      <c r="U30" s="298"/>
      <c r="V30" s="307"/>
      <c r="W30" s="308"/>
      <c r="X30" s="308"/>
      <c r="Y30" s="308"/>
      <c r="Z30" s="309"/>
      <c r="AA30" s="310" t="s">
        <v>279</v>
      </c>
      <c r="AB30" s="311"/>
      <c r="AC30" s="311"/>
      <c r="AD30" s="312"/>
      <c r="AE30"/>
      <c r="AF30"/>
      <c r="AG30"/>
      <c r="AH30"/>
      <c r="AI30"/>
      <c r="AJ30"/>
      <c r="AK30"/>
      <c r="AL30"/>
      <c r="AM30"/>
      <c r="AN30"/>
      <c r="AO30" s="82"/>
      <c r="AP30" s="83"/>
      <c r="AR30"/>
      <c r="AS30"/>
    </row>
    <row r="31" spans="2:45" ht="15" customHeight="1">
      <c r="B31" s="313" t="s">
        <v>280</v>
      </c>
      <c r="C31" s="314"/>
      <c r="D31" s="314"/>
      <c r="E31" s="314"/>
      <c r="F31" s="314"/>
      <c r="G31" s="314"/>
      <c r="H31" s="314"/>
      <c r="I31" s="314"/>
      <c r="J31" s="314"/>
      <c r="K31" s="314"/>
      <c r="L31" s="314"/>
      <c r="M31" s="314"/>
      <c r="N31" s="314"/>
      <c r="O31" s="314"/>
      <c r="P31" s="314"/>
      <c r="Q31" s="314"/>
      <c r="R31" s="314"/>
      <c r="S31" s="314"/>
      <c r="T31" s="314"/>
      <c r="U31" s="314"/>
      <c r="V31" s="314"/>
      <c r="W31" s="314"/>
      <c r="X31" s="314"/>
      <c r="Y31" s="314"/>
      <c r="Z31" s="314"/>
      <c r="AA31" s="314"/>
      <c r="AB31" s="314"/>
      <c r="AC31" s="314"/>
      <c r="AD31" s="314"/>
      <c r="AE31" s="314"/>
      <c r="AF31" s="314"/>
      <c r="AG31" s="314"/>
      <c r="AH31" s="314"/>
      <c r="AI31" s="314"/>
      <c r="AJ31" s="314"/>
      <c r="AK31" s="314"/>
      <c r="AL31" s="314"/>
      <c r="AM31" s="314"/>
      <c r="AN31" s="314"/>
      <c r="AO31" s="315"/>
    </row>
    <row r="32" spans="2:45">
      <c r="B32" s="316" t="s">
        <v>281</v>
      </c>
      <c r="C32" s="317"/>
      <c r="D32" s="317"/>
      <c r="E32" s="317"/>
      <c r="F32" s="317"/>
      <c r="G32" s="317"/>
      <c r="H32" s="317"/>
      <c r="I32" s="317"/>
      <c r="J32" s="317"/>
      <c r="K32" s="317"/>
      <c r="L32" s="317"/>
      <c r="M32" s="317"/>
      <c r="N32" s="317"/>
      <c r="O32" s="317"/>
      <c r="P32" s="317"/>
      <c r="Q32" s="317"/>
      <c r="R32" s="317"/>
      <c r="S32" s="317"/>
      <c r="T32" s="317"/>
      <c r="U32" s="317"/>
      <c r="V32" s="317"/>
      <c r="W32" s="317"/>
      <c r="X32" s="317"/>
      <c r="Y32" s="317"/>
      <c r="Z32" s="317"/>
      <c r="AA32" s="317"/>
      <c r="AB32" s="317"/>
      <c r="AC32" s="317"/>
      <c r="AD32" s="317"/>
      <c r="AE32" s="317"/>
      <c r="AF32" s="317"/>
      <c r="AG32" s="317"/>
      <c r="AH32" s="317"/>
      <c r="AI32" s="317"/>
      <c r="AJ32" s="317"/>
      <c r="AK32" s="317"/>
      <c r="AL32" s="317"/>
      <c r="AM32" s="317"/>
      <c r="AN32" s="317"/>
      <c r="AO32" s="318"/>
    </row>
    <row r="33" spans="2:45" ht="11.25" customHeight="1">
      <c r="B33" s="333" t="s">
        <v>282</v>
      </c>
      <c r="C33" s="334"/>
      <c r="D33" s="334"/>
      <c r="E33" s="334"/>
      <c r="F33" s="334"/>
      <c r="G33" s="334"/>
      <c r="H33" s="334"/>
      <c r="I33" s="334"/>
      <c r="J33" s="334"/>
      <c r="K33" s="334"/>
      <c r="L33" s="334"/>
      <c r="M33" s="334"/>
      <c r="N33" s="334"/>
      <c r="O33" s="334"/>
      <c r="P33" s="334"/>
      <c r="Q33" s="334"/>
      <c r="R33" s="334"/>
      <c r="S33" s="334"/>
      <c r="T33" s="334"/>
      <c r="U33" s="334"/>
      <c r="V33" s="334"/>
      <c r="W33" s="334"/>
      <c r="X33" s="334"/>
      <c r="Y33" s="334"/>
      <c r="Z33" s="334"/>
      <c r="AA33" s="334"/>
      <c r="AB33" s="334"/>
      <c r="AC33" s="334"/>
      <c r="AD33" s="334"/>
      <c r="AE33" s="334"/>
      <c r="AF33" s="334"/>
      <c r="AG33" s="334"/>
      <c r="AH33" s="334"/>
      <c r="AI33" s="334"/>
      <c r="AJ33" s="334"/>
      <c r="AK33" s="334"/>
      <c r="AL33" s="334"/>
      <c r="AM33" s="334"/>
      <c r="AN33" s="334"/>
      <c r="AO33" s="335"/>
    </row>
    <row r="34" spans="2:45" ht="11.25" customHeight="1">
      <c r="B34" s="336"/>
      <c r="C34" s="337"/>
      <c r="D34" s="337"/>
      <c r="E34" s="337"/>
      <c r="F34" s="337"/>
      <c r="G34" s="337"/>
      <c r="H34" s="337"/>
      <c r="I34" s="337"/>
      <c r="J34" s="337"/>
      <c r="K34" s="337"/>
      <c r="L34" s="337"/>
      <c r="M34" s="337"/>
      <c r="N34" s="337"/>
      <c r="O34" s="337"/>
      <c r="P34" s="337"/>
      <c r="Q34" s="337"/>
      <c r="R34" s="337"/>
      <c r="S34" s="337"/>
      <c r="T34" s="337"/>
      <c r="U34" s="337"/>
      <c r="V34" s="337"/>
      <c r="W34" s="337"/>
      <c r="X34" s="337"/>
      <c r="Y34" s="337"/>
      <c r="Z34" s="337"/>
      <c r="AA34" s="337"/>
      <c r="AB34" s="337"/>
      <c r="AC34" s="337"/>
      <c r="AD34" s="337"/>
      <c r="AE34" s="337"/>
      <c r="AF34" s="337"/>
      <c r="AG34" s="337"/>
      <c r="AH34" s="337"/>
      <c r="AI34" s="337"/>
      <c r="AJ34" s="337"/>
      <c r="AK34" s="337"/>
      <c r="AL34" s="337"/>
      <c r="AM34" s="337"/>
      <c r="AN34" s="337"/>
      <c r="AO34" s="338"/>
    </row>
    <row r="35" spans="2:45" ht="11.25" customHeight="1">
      <c r="B35" s="287">
        <v>1</v>
      </c>
      <c r="C35" s="287"/>
      <c r="D35" s="287"/>
      <c r="E35" s="327" t="s">
        <v>283</v>
      </c>
      <c r="F35" s="328"/>
      <c r="G35" s="328"/>
      <c r="H35" s="328"/>
      <c r="I35" s="328"/>
      <c r="J35" s="328"/>
      <c r="K35" s="328"/>
      <c r="L35" s="328"/>
      <c r="M35" s="328"/>
      <c r="N35" s="328"/>
      <c r="O35" s="328"/>
      <c r="P35" s="328"/>
      <c r="Q35" s="328"/>
      <c r="R35" s="328"/>
      <c r="S35" s="328"/>
      <c r="T35" s="328"/>
      <c r="U35" s="328"/>
      <c r="V35" s="328"/>
      <c r="W35" s="328"/>
      <c r="X35" s="328"/>
      <c r="Y35" s="328"/>
      <c r="Z35" s="328"/>
      <c r="AA35" s="328"/>
      <c r="AB35" s="328"/>
      <c r="AC35" s="328"/>
      <c r="AD35" s="328"/>
      <c r="AE35" s="328"/>
      <c r="AF35" s="328"/>
      <c r="AG35" s="328"/>
      <c r="AH35" s="328"/>
      <c r="AI35" s="328"/>
      <c r="AJ35" s="328"/>
      <c r="AK35" s="328"/>
      <c r="AL35" s="328"/>
      <c r="AM35" s="328"/>
      <c r="AN35" s="329"/>
      <c r="AO35" s="288"/>
      <c r="AQ35" s="326" t="str">
        <f>IF(AO35="No aplica","",IF(ISBLANK($J$10),"","En la pregunta 1.1. indicó PERSONA NATURAL. Debe contestar NO APLICA en el punto 1 del numeral 3.1."))</f>
        <v/>
      </c>
      <c r="AR35" s="326"/>
      <c r="AS35" s="326"/>
    </row>
    <row r="36" spans="2:45">
      <c r="B36" s="287"/>
      <c r="C36" s="287"/>
      <c r="D36" s="287"/>
      <c r="E36" s="330"/>
      <c r="F36" s="331"/>
      <c r="G36" s="331"/>
      <c r="H36" s="331"/>
      <c r="I36" s="331"/>
      <c r="J36" s="331"/>
      <c r="K36" s="331"/>
      <c r="L36" s="331"/>
      <c r="M36" s="331"/>
      <c r="N36" s="331"/>
      <c r="O36" s="331"/>
      <c r="P36" s="331"/>
      <c r="Q36" s="331"/>
      <c r="R36" s="331"/>
      <c r="S36" s="331"/>
      <c r="T36" s="331"/>
      <c r="U36" s="331"/>
      <c r="V36" s="331"/>
      <c r="W36" s="331"/>
      <c r="X36" s="331"/>
      <c r="Y36" s="331"/>
      <c r="Z36" s="331"/>
      <c r="AA36" s="331"/>
      <c r="AB36" s="331"/>
      <c r="AC36" s="331"/>
      <c r="AD36" s="331"/>
      <c r="AE36" s="331"/>
      <c r="AF36" s="331"/>
      <c r="AG36" s="331"/>
      <c r="AH36" s="331"/>
      <c r="AI36" s="331"/>
      <c r="AJ36" s="331"/>
      <c r="AK36" s="331"/>
      <c r="AL36" s="331"/>
      <c r="AM36" s="331"/>
      <c r="AN36" s="332"/>
      <c r="AO36" s="288"/>
      <c r="AQ36" s="326"/>
      <c r="AR36" s="326"/>
      <c r="AS36" s="326"/>
    </row>
    <row r="37" spans="2:45" ht="9" customHeight="1">
      <c r="B37" s="287">
        <v>2</v>
      </c>
      <c r="C37" s="287"/>
      <c r="D37" s="287"/>
      <c r="E37" s="327" t="s">
        <v>284</v>
      </c>
      <c r="F37" s="328"/>
      <c r="G37" s="328"/>
      <c r="H37" s="328"/>
      <c r="I37" s="328"/>
      <c r="J37" s="328"/>
      <c r="K37" s="328"/>
      <c r="L37" s="328"/>
      <c r="M37" s="328"/>
      <c r="N37" s="328"/>
      <c r="O37" s="328"/>
      <c r="P37" s="328"/>
      <c r="Q37" s="328"/>
      <c r="R37" s="328"/>
      <c r="S37" s="328"/>
      <c r="T37" s="328"/>
      <c r="U37" s="328"/>
      <c r="V37" s="328"/>
      <c r="W37" s="328"/>
      <c r="X37" s="328"/>
      <c r="Y37" s="328"/>
      <c r="Z37" s="328"/>
      <c r="AA37" s="328"/>
      <c r="AB37" s="328"/>
      <c r="AC37" s="328"/>
      <c r="AD37" s="328"/>
      <c r="AE37" s="328"/>
      <c r="AF37" s="328"/>
      <c r="AG37" s="328"/>
      <c r="AH37" s="328"/>
      <c r="AI37" s="328"/>
      <c r="AJ37" s="328"/>
      <c r="AK37" s="328"/>
      <c r="AL37" s="328"/>
      <c r="AM37" s="328"/>
      <c r="AN37" s="329"/>
      <c r="AO37" s="342"/>
      <c r="AQ37" s="345" t="str">
        <f>IF(AO37="No aplica","",IF(ISBLANK($J$10),"","En la pregunta 1.1. indicó PERSONA NATURAL. Debe contestar NO APLICA en el punto 2 del numeral 3.1."))</f>
        <v/>
      </c>
      <c r="AR37" s="346"/>
      <c r="AS37" s="347"/>
    </row>
    <row r="38" spans="2:45" ht="9" customHeight="1">
      <c r="B38" s="287"/>
      <c r="C38" s="287"/>
      <c r="D38" s="287"/>
      <c r="E38" s="339"/>
      <c r="F38" s="340"/>
      <c r="G38" s="340"/>
      <c r="H38" s="340"/>
      <c r="I38" s="340"/>
      <c r="J38" s="340"/>
      <c r="K38" s="340"/>
      <c r="L38" s="340"/>
      <c r="M38" s="340"/>
      <c r="N38" s="340"/>
      <c r="O38" s="340"/>
      <c r="P38" s="340"/>
      <c r="Q38" s="340"/>
      <c r="R38" s="340"/>
      <c r="S38" s="340"/>
      <c r="T38" s="340"/>
      <c r="U38" s="340"/>
      <c r="V38" s="340"/>
      <c r="W38" s="340"/>
      <c r="X38" s="340"/>
      <c r="Y38" s="340"/>
      <c r="Z38" s="340"/>
      <c r="AA38" s="340"/>
      <c r="AB38" s="340"/>
      <c r="AC38" s="340"/>
      <c r="AD38" s="340"/>
      <c r="AE38" s="340"/>
      <c r="AF38" s="340"/>
      <c r="AG38" s="340"/>
      <c r="AH38" s="340"/>
      <c r="AI38" s="340"/>
      <c r="AJ38" s="340"/>
      <c r="AK38" s="340"/>
      <c r="AL38" s="340"/>
      <c r="AM38" s="340"/>
      <c r="AN38" s="341"/>
      <c r="AO38" s="343"/>
      <c r="AQ38" s="348"/>
      <c r="AR38" s="349"/>
      <c r="AS38" s="350"/>
    </row>
    <row r="39" spans="2:45" ht="9" customHeight="1">
      <c r="B39" s="287"/>
      <c r="C39" s="287"/>
      <c r="D39" s="287"/>
      <c r="E39" s="339"/>
      <c r="F39" s="340"/>
      <c r="G39" s="340"/>
      <c r="H39" s="340"/>
      <c r="I39" s="340"/>
      <c r="J39" s="340"/>
      <c r="K39" s="340"/>
      <c r="L39" s="340"/>
      <c r="M39" s="340"/>
      <c r="N39" s="340"/>
      <c r="O39" s="340"/>
      <c r="P39" s="340"/>
      <c r="Q39" s="340"/>
      <c r="R39" s="340"/>
      <c r="S39" s="340"/>
      <c r="T39" s="340"/>
      <c r="U39" s="340"/>
      <c r="V39" s="340"/>
      <c r="W39" s="340"/>
      <c r="X39" s="340"/>
      <c r="Y39" s="340"/>
      <c r="Z39" s="340"/>
      <c r="AA39" s="340"/>
      <c r="AB39" s="340"/>
      <c r="AC39" s="340"/>
      <c r="AD39" s="340"/>
      <c r="AE39" s="340"/>
      <c r="AF39" s="340"/>
      <c r="AG39" s="340"/>
      <c r="AH39" s="340"/>
      <c r="AI39" s="340"/>
      <c r="AJ39" s="340"/>
      <c r="AK39" s="340"/>
      <c r="AL39" s="340"/>
      <c r="AM39" s="340"/>
      <c r="AN39" s="341"/>
      <c r="AO39" s="343"/>
      <c r="AQ39" s="348"/>
      <c r="AR39" s="349"/>
      <c r="AS39" s="350"/>
    </row>
    <row r="40" spans="2:45" ht="9" customHeight="1">
      <c r="B40" s="287"/>
      <c r="C40" s="287"/>
      <c r="D40" s="287"/>
      <c r="E40" s="330"/>
      <c r="F40" s="331"/>
      <c r="G40" s="331"/>
      <c r="H40" s="331"/>
      <c r="I40" s="331"/>
      <c r="J40" s="331"/>
      <c r="K40" s="331"/>
      <c r="L40" s="331"/>
      <c r="M40" s="331"/>
      <c r="N40" s="331"/>
      <c r="O40" s="331"/>
      <c r="P40" s="331"/>
      <c r="Q40" s="331"/>
      <c r="R40" s="331"/>
      <c r="S40" s="331"/>
      <c r="T40" s="331"/>
      <c r="U40" s="331"/>
      <c r="V40" s="331"/>
      <c r="W40" s="331"/>
      <c r="X40" s="331"/>
      <c r="Y40" s="331"/>
      <c r="Z40" s="331"/>
      <c r="AA40" s="331"/>
      <c r="AB40" s="331"/>
      <c r="AC40" s="331"/>
      <c r="AD40" s="331"/>
      <c r="AE40" s="331"/>
      <c r="AF40" s="331"/>
      <c r="AG40" s="331"/>
      <c r="AH40" s="331"/>
      <c r="AI40" s="331"/>
      <c r="AJ40" s="331"/>
      <c r="AK40" s="331"/>
      <c r="AL40" s="331"/>
      <c r="AM40" s="331"/>
      <c r="AN40" s="332"/>
      <c r="AO40" s="344"/>
      <c r="AQ40" s="351"/>
      <c r="AR40" s="352"/>
      <c r="AS40" s="353"/>
    </row>
    <row r="41" spans="2:45" ht="15" customHeight="1">
      <c r="B41" s="287">
        <v>3</v>
      </c>
      <c r="C41" s="287"/>
      <c r="D41" s="287"/>
      <c r="E41" s="327" t="s">
        <v>285</v>
      </c>
      <c r="F41" s="328"/>
      <c r="G41" s="328"/>
      <c r="H41" s="328"/>
      <c r="I41" s="328"/>
      <c r="J41" s="328"/>
      <c r="K41" s="328"/>
      <c r="L41" s="328"/>
      <c r="M41" s="328"/>
      <c r="N41" s="328"/>
      <c r="O41" s="328"/>
      <c r="P41" s="328"/>
      <c r="Q41" s="328"/>
      <c r="R41" s="328"/>
      <c r="S41" s="328"/>
      <c r="T41" s="328"/>
      <c r="U41" s="328"/>
      <c r="V41" s="328"/>
      <c r="W41" s="328"/>
      <c r="X41" s="328"/>
      <c r="Y41" s="328"/>
      <c r="Z41" s="328"/>
      <c r="AA41" s="328"/>
      <c r="AB41" s="328"/>
      <c r="AC41" s="328"/>
      <c r="AD41" s="328"/>
      <c r="AE41" s="328"/>
      <c r="AF41" s="328"/>
      <c r="AG41" s="328"/>
      <c r="AH41" s="328"/>
      <c r="AI41" s="328"/>
      <c r="AJ41" s="328"/>
      <c r="AK41" s="328"/>
      <c r="AL41" s="328"/>
      <c r="AM41" s="328"/>
      <c r="AN41" s="329"/>
      <c r="AO41" s="288"/>
      <c r="AQ41" s="326" t="str">
        <f>IF(AO41="No aplica","",IF(ISBLANK($J$12),"","En la pregunta 1.1. indicó PERSONA JURÍDICA. Debe contestar NO APLICA en el punto 3 del numeral 3.1."))</f>
        <v/>
      </c>
      <c r="AR41" s="326"/>
      <c r="AS41" s="326"/>
    </row>
    <row r="42" spans="2:45" ht="15" customHeight="1">
      <c r="B42" s="287"/>
      <c r="C42" s="287"/>
      <c r="D42" s="287"/>
      <c r="E42" s="330"/>
      <c r="F42" s="331"/>
      <c r="G42" s="331"/>
      <c r="H42" s="331"/>
      <c r="I42" s="331"/>
      <c r="J42" s="331"/>
      <c r="K42" s="331"/>
      <c r="L42" s="331"/>
      <c r="M42" s="331"/>
      <c r="N42" s="331"/>
      <c r="O42" s="331"/>
      <c r="P42" s="331"/>
      <c r="Q42" s="331"/>
      <c r="R42" s="331"/>
      <c r="S42" s="331"/>
      <c r="T42" s="331"/>
      <c r="U42" s="331"/>
      <c r="V42" s="331"/>
      <c r="W42" s="331"/>
      <c r="X42" s="331"/>
      <c r="Y42" s="331"/>
      <c r="Z42" s="331"/>
      <c r="AA42" s="331"/>
      <c r="AB42" s="331"/>
      <c r="AC42" s="331"/>
      <c r="AD42" s="331"/>
      <c r="AE42" s="331"/>
      <c r="AF42" s="331"/>
      <c r="AG42" s="331"/>
      <c r="AH42" s="331"/>
      <c r="AI42" s="331"/>
      <c r="AJ42" s="331"/>
      <c r="AK42" s="331"/>
      <c r="AL42" s="331"/>
      <c r="AM42" s="331"/>
      <c r="AN42" s="332"/>
      <c r="AO42" s="288"/>
      <c r="AQ42" s="326"/>
      <c r="AR42" s="326"/>
      <c r="AS42" s="326"/>
    </row>
    <row r="43" spans="2:45">
      <c r="B43" s="287">
        <v>4</v>
      </c>
      <c r="C43" s="287"/>
      <c r="D43" s="287"/>
      <c r="E43" s="327" t="s">
        <v>286</v>
      </c>
      <c r="F43" s="328"/>
      <c r="G43" s="328"/>
      <c r="H43" s="328"/>
      <c r="I43" s="328"/>
      <c r="J43" s="328"/>
      <c r="K43" s="328"/>
      <c r="L43" s="328"/>
      <c r="M43" s="328"/>
      <c r="N43" s="328"/>
      <c r="O43" s="328"/>
      <c r="P43" s="328"/>
      <c r="Q43" s="328"/>
      <c r="R43" s="328"/>
      <c r="S43" s="328"/>
      <c r="T43" s="328"/>
      <c r="U43" s="328"/>
      <c r="V43" s="328"/>
      <c r="W43" s="328"/>
      <c r="X43" s="328"/>
      <c r="Y43" s="328"/>
      <c r="Z43" s="328"/>
      <c r="AA43" s="328"/>
      <c r="AB43" s="328"/>
      <c r="AC43" s="328"/>
      <c r="AD43" s="328"/>
      <c r="AE43" s="328"/>
      <c r="AF43" s="328"/>
      <c r="AG43" s="328"/>
      <c r="AH43" s="328"/>
      <c r="AI43" s="328"/>
      <c r="AJ43" s="328"/>
      <c r="AK43" s="328"/>
      <c r="AL43" s="328"/>
      <c r="AM43" s="328"/>
      <c r="AN43" s="329"/>
      <c r="AO43" s="288"/>
      <c r="AQ43" s="326" t="str">
        <f>IF(AO43="No aplica","",IF(ISBLANK($J$10),"","En la pregunta 1.1. indicó PERSONA NATURAL. Debe contestar NO APLICA en el punto 4 del numeral 3.1."))</f>
        <v/>
      </c>
      <c r="AR43" s="326"/>
      <c r="AS43" s="326"/>
    </row>
    <row r="44" spans="2:45">
      <c r="B44" s="287"/>
      <c r="C44" s="287"/>
      <c r="D44" s="287"/>
      <c r="E44" s="330"/>
      <c r="F44" s="331"/>
      <c r="G44" s="331"/>
      <c r="H44" s="331"/>
      <c r="I44" s="331"/>
      <c r="J44" s="331"/>
      <c r="K44" s="331"/>
      <c r="L44" s="331"/>
      <c r="M44" s="331"/>
      <c r="N44" s="331"/>
      <c r="O44" s="331"/>
      <c r="P44" s="331"/>
      <c r="Q44" s="331"/>
      <c r="R44" s="331"/>
      <c r="S44" s="331"/>
      <c r="T44" s="331"/>
      <c r="U44" s="331"/>
      <c r="V44" s="331"/>
      <c r="W44" s="331"/>
      <c r="X44" s="331"/>
      <c r="Y44" s="331"/>
      <c r="Z44" s="331"/>
      <c r="AA44" s="331"/>
      <c r="AB44" s="331"/>
      <c r="AC44" s="331"/>
      <c r="AD44" s="331"/>
      <c r="AE44" s="331"/>
      <c r="AF44" s="331"/>
      <c r="AG44" s="331"/>
      <c r="AH44" s="331"/>
      <c r="AI44" s="331"/>
      <c r="AJ44" s="331"/>
      <c r="AK44" s="331"/>
      <c r="AL44" s="331"/>
      <c r="AM44" s="331"/>
      <c r="AN44" s="332"/>
      <c r="AO44" s="288"/>
      <c r="AQ44" s="326"/>
      <c r="AR44" s="326"/>
      <c r="AS44" s="326"/>
    </row>
    <row r="45" spans="2:45" ht="15" customHeight="1">
      <c r="B45" s="327" t="s">
        <v>287</v>
      </c>
      <c r="C45" s="328"/>
      <c r="D45" s="328"/>
      <c r="E45" s="328"/>
      <c r="F45" s="328"/>
      <c r="G45" s="328"/>
      <c r="H45" s="328"/>
      <c r="I45" s="328"/>
      <c r="J45" s="328"/>
      <c r="K45" s="328"/>
      <c r="L45" s="328"/>
      <c r="M45" s="328"/>
      <c r="N45" s="328"/>
      <c r="O45" s="328"/>
      <c r="P45" s="328"/>
      <c r="Q45" s="328"/>
      <c r="R45" s="328"/>
      <c r="S45" s="328"/>
      <c r="T45" s="328"/>
      <c r="U45" s="328"/>
      <c r="V45" s="328"/>
      <c r="W45" s="328"/>
      <c r="X45" s="328"/>
      <c r="Y45" s="328"/>
      <c r="Z45" s="328"/>
      <c r="AA45" s="328"/>
      <c r="AB45" s="328"/>
      <c r="AC45" s="328"/>
      <c r="AD45" s="328"/>
      <c r="AE45" s="328"/>
      <c r="AF45" s="328"/>
      <c r="AG45" s="328"/>
      <c r="AH45" s="328"/>
      <c r="AI45" s="328"/>
      <c r="AJ45" s="328"/>
      <c r="AK45" s="328"/>
      <c r="AL45" s="328"/>
      <c r="AM45" s="328"/>
      <c r="AN45" s="328"/>
      <c r="AO45" s="329"/>
    </row>
    <row r="46" spans="2:45">
      <c r="B46" s="330"/>
      <c r="C46" s="331"/>
      <c r="D46" s="331"/>
      <c r="E46" s="331"/>
      <c r="F46" s="331"/>
      <c r="G46" s="331"/>
      <c r="H46" s="331"/>
      <c r="I46" s="331"/>
      <c r="J46" s="331"/>
      <c r="K46" s="331"/>
      <c r="L46" s="331"/>
      <c r="M46" s="331"/>
      <c r="N46" s="331"/>
      <c r="O46" s="331"/>
      <c r="P46" s="331"/>
      <c r="Q46" s="331"/>
      <c r="R46" s="331"/>
      <c r="S46" s="331"/>
      <c r="T46" s="331"/>
      <c r="U46" s="331"/>
      <c r="V46" s="331"/>
      <c r="W46" s="331"/>
      <c r="X46" s="331"/>
      <c r="Y46" s="331"/>
      <c r="Z46" s="331"/>
      <c r="AA46" s="331"/>
      <c r="AB46" s="331"/>
      <c r="AC46" s="331"/>
      <c r="AD46" s="331"/>
      <c r="AE46" s="331"/>
      <c r="AF46" s="331"/>
      <c r="AG46" s="331"/>
      <c r="AH46" s="331"/>
      <c r="AI46" s="331"/>
      <c r="AJ46" s="331"/>
      <c r="AK46" s="331"/>
      <c r="AL46" s="331"/>
      <c r="AM46" s="331"/>
      <c r="AN46" s="331"/>
      <c r="AO46" s="332"/>
    </row>
    <row r="47" spans="2:45" ht="11.25" customHeight="1">
      <c r="B47" s="354">
        <v>1</v>
      </c>
      <c r="C47" s="355"/>
      <c r="D47" s="356"/>
      <c r="E47" s="327" t="s">
        <v>288</v>
      </c>
      <c r="F47" s="328"/>
      <c r="G47" s="328"/>
      <c r="H47" s="328"/>
      <c r="I47" s="328"/>
      <c r="J47" s="328"/>
      <c r="K47" s="328"/>
      <c r="L47" s="328"/>
      <c r="M47" s="328"/>
      <c r="N47" s="328"/>
      <c r="O47" s="328"/>
      <c r="P47" s="328"/>
      <c r="Q47" s="328"/>
      <c r="R47" s="328"/>
      <c r="S47" s="328"/>
      <c r="T47" s="328"/>
      <c r="U47" s="328"/>
      <c r="V47" s="328"/>
      <c r="W47" s="328"/>
      <c r="X47" s="328"/>
      <c r="Y47" s="328"/>
      <c r="Z47" s="328"/>
      <c r="AA47" s="328"/>
      <c r="AB47" s="328"/>
      <c r="AC47" s="328"/>
      <c r="AD47" s="328"/>
      <c r="AE47" s="328"/>
      <c r="AF47" s="328"/>
      <c r="AG47" s="328"/>
      <c r="AH47" s="328"/>
      <c r="AI47" s="328"/>
      <c r="AJ47" s="328"/>
      <c r="AK47" s="328"/>
      <c r="AL47" s="329"/>
      <c r="AM47" s="363"/>
      <c r="AN47" s="364"/>
      <c r="AO47" s="365"/>
    </row>
    <row r="48" spans="2:45">
      <c r="B48" s="357"/>
      <c r="C48" s="358"/>
      <c r="D48" s="359"/>
      <c r="E48" s="339"/>
      <c r="F48" s="340"/>
      <c r="G48" s="340"/>
      <c r="H48" s="340"/>
      <c r="I48" s="340"/>
      <c r="J48" s="340"/>
      <c r="K48" s="340"/>
      <c r="L48" s="340"/>
      <c r="M48" s="340"/>
      <c r="N48" s="340"/>
      <c r="O48" s="340"/>
      <c r="P48" s="340"/>
      <c r="Q48" s="340"/>
      <c r="R48" s="340"/>
      <c r="S48" s="340"/>
      <c r="T48" s="340"/>
      <c r="U48" s="340"/>
      <c r="V48" s="340"/>
      <c r="W48" s="340"/>
      <c r="X48" s="340"/>
      <c r="Y48" s="340"/>
      <c r="Z48" s="340"/>
      <c r="AA48" s="340"/>
      <c r="AB48" s="340"/>
      <c r="AC48" s="340"/>
      <c r="AD48" s="340"/>
      <c r="AE48" s="340"/>
      <c r="AF48" s="340"/>
      <c r="AG48" s="340"/>
      <c r="AH48" s="340"/>
      <c r="AI48" s="340"/>
      <c r="AJ48" s="340"/>
      <c r="AK48" s="340"/>
      <c r="AL48" s="341"/>
      <c r="AM48" s="366"/>
      <c r="AN48" s="367"/>
      <c r="AO48" s="368"/>
    </row>
    <row r="49" spans="2:41">
      <c r="B49" s="360"/>
      <c r="C49" s="361"/>
      <c r="D49" s="362"/>
      <c r="E49" s="330"/>
      <c r="F49" s="331"/>
      <c r="G49" s="331"/>
      <c r="H49" s="331"/>
      <c r="I49" s="331"/>
      <c r="J49" s="331"/>
      <c r="K49" s="331"/>
      <c r="L49" s="331"/>
      <c r="M49" s="331"/>
      <c r="N49" s="331"/>
      <c r="O49" s="331"/>
      <c r="P49" s="331"/>
      <c r="Q49" s="331"/>
      <c r="R49" s="331"/>
      <c r="S49" s="331"/>
      <c r="T49" s="331"/>
      <c r="U49" s="331"/>
      <c r="V49" s="331"/>
      <c r="W49" s="331"/>
      <c r="X49" s="331"/>
      <c r="Y49" s="331"/>
      <c r="Z49" s="331"/>
      <c r="AA49" s="331"/>
      <c r="AB49" s="331"/>
      <c r="AC49" s="331"/>
      <c r="AD49" s="331"/>
      <c r="AE49" s="331"/>
      <c r="AF49" s="331"/>
      <c r="AG49" s="331"/>
      <c r="AH49" s="331"/>
      <c r="AI49" s="331"/>
      <c r="AJ49" s="331"/>
      <c r="AK49" s="331"/>
      <c r="AL49" s="332"/>
      <c r="AM49" s="369"/>
      <c r="AN49" s="370"/>
      <c r="AO49" s="371"/>
    </row>
    <row r="50" spans="2:41" ht="27.6" customHeight="1">
      <c r="B50" s="372" t="s">
        <v>289</v>
      </c>
      <c r="C50" s="373"/>
      <c r="D50" s="373"/>
      <c r="E50" s="373"/>
      <c r="F50" s="373"/>
      <c r="G50" s="373"/>
      <c r="H50" s="373"/>
      <c r="I50" s="373"/>
      <c r="J50" s="373"/>
      <c r="K50" s="373"/>
      <c r="L50" s="373"/>
      <c r="M50" s="373"/>
      <c r="N50" s="373"/>
      <c r="O50" s="373"/>
      <c r="P50" s="373"/>
      <c r="Q50" s="373"/>
      <c r="R50" s="373"/>
      <c r="S50" s="373"/>
      <c r="T50" s="373"/>
      <c r="U50" s="373"/>
      <c r="V50" s="373"/>
      <c r="W50" s="373"/>
      <c r="X50" s="373"/>
      <c r="Y50" s="373"/>
      <c r="Z50" s="373"/>
      <c r="AA50" s="373"/>
      <c r="AB50" s="373"/>
      <c r="AC50" s="373"/>
      <c r="AD50" s="373"/>
      <c r="AE50" s="373"/>
      <c r="AF50" s="373"/>
      <c r="AG50" s="373"/>
      <c r="AH50" s="373"/>
      <c r="AI50" s="373"/>
      <c r="AJ50" s="373"/>
      <c r="AK50" s="373"/>
      <c r="AL50" s="373"/>
      <c r="AM50" s="373"/>
      <c r="AN50" s="373"/>
      <c r="AO50" s="374"/>
    </row>
    <row r="51" spans="2:41">
      <c r="B51" s="375" t="s">
        <v>15</v>
      </c>
      <c r="C51" s="376"/>
      <c r="D51" s="260"/>
      <c r="E51" s="260"/>
      <c r="F51" s="260"/>
      <c r="G51" s="260"/>
      <c r="H51" s="260"/>
      <c r="I51" s="260"/>
      <c r="J51" s="260"/>
      <c r="K51" s="260"/>
      <c r="L51" s="260"/>
      <c r="M51" s="260"/>
      <c r="N51" s="260"/>
      <c r="O51" s="260"/>
      <c r="P51" s="260"/>
      <c r="Q51" s="260"/>
      <c r="R51" s="260"/>
      <c r="S51" s="260"/>
      <c r="T51" s="260"/>
      <c r="U51" s="260"/>
      <c r="V51" s="260"/>
      <c r="W51" s="260"/>
      <c r="X51" s="260"/>
      <c r="Y51" s="260"/>
      <c r="Z51" s="260"/>
      <c r="AA51" s="260"/>
      <c r="AB51" s="260"/>
      <c r="AC51" s="260"/>
      <c r="AD51" s="260"/>
      <c r="AE51" s="260"/>
      <c r="AF51" s="260"/>
      <c r="AG51" s="260"/>
      <c r="AH51" s="260"/>
      <c r="AI51" s="260"/>
      <c r="AJ51" s="260"/>
      <c r="AK51" s="260"/>
      <c r="AL51" s="260"/>
      <c r="AM51" s="260"/>
      <c r="AN51" s="260"/>
      <c r="AO51" s="261"/>
    </row>
  </sheetData>
  <mergeCells count="101">
    <mergeCell ref="B45:AO46"/>
    <mergeCell ref="B47:D49"/>
    <mergeCell ref="E47:AL49"/>
    <mergeCell ref="AM47:AO49"/>
    <mergeCell ref="B50:AO50"/>
    <mergeCell ref="B51:AO51"/>
    <mergeCell ref="B41:D42"/>
    <mergeCell ref="E41:AN42"/>
    <mergeCell ref="AO41:AO42"/>
    <mergeCell ref="AQ41:AS42"/>
    <mergeCell ref="B43:D44"/>
    <mergeCell ref="E43:AN44"/>
    <mergeCell ref="AO43:AO44"/>
    <mergeCell ref="AQ43:AS44"/>
    <mergeCell ref="B33:AO34"/>
    <mergeCell ref="B35:D36"/>
    <mergeCell ref="E35:AN36"/>
    <mergeCell ref="AO35:AO36"/>
    <mergeCell ref="AQ35:AS36"/>
    <mergeCell ref="B37:D40"/>
    <mergeCell ref="E37:AN40"/>
    <mergeCell ref="AO37:AO40"/>
    <mergeCell ref="AQ37:AS40"/>
    <mergeCell ref="B30:K30"/>
    <mergeCell ref="L30:U30"/>
    <mergeCell ref="V30:Z30"/>
    <mergeCell ref="AA30:AD30"/>
    <mergeCell ref="B31:AO31"/>
    <mergeCell ref="B32:AO32"/>
    <mergeCell ref="B26:F26"/>
    <mergeCell ref="G26:I26"/>
    <mergeCell ref="J26:AJ26"/>
    <mergeCell ref="AK26:AO26"/>
    <mergeCell ref="B27:AO27"/>
    <mergeCell ref="B28:K29"/>
    <mergeCell ref="L28:U29"/>
    <mergeCell ref="V28:AD28"/>
    <mergeCell ref="V29:Z29"/>
    <mergeCell ref="AA29:AD29"/>
    <mergeCell ref="B24:F24"/>
    <mergeCell ref="G24:I24"/>
    <mergeCell ref="J24:AJ24"/>
    <mergeCell ref="AK24:AO24"/>
    <mergeCell ref="B25:F25"/>
    <mergeCell ref="G25:I25"/>
    <mergeCell ref="J25:AJ25"/>
    <mergeCell ref="AK25:AO25"/>
    <mergeCell ref="B21:F21"/>
    <mergeCell ref="G21:P21"/>
    <mergeCell ref="Q21:AG21"/>
    <mergeCell ref="AH21:AJ21"/>
    <mergeCell ref="AK21:AO21"/>
    <mergeCell ref="B22:AJ22"/>
    <mergeCell ref="AK22:AO23"/>
    <mergeCell ref="B23:I23"/>
    <mergeCell ref="J23:AJ23"/>
    <mergeCell ref="B19:F19"/>
    <mergeCell ref="G19:P19"/>
    <mergeCell ref="Q19:AG19"/>
    <mergeCell ref="AH19:AJ19"/>
    <mergeCell ref="AK19:AO19"/>
    <mergeCell ref="B20:F20"/>
    <mergeCell ref="G20:P20"/>
    <mergeCell ref="Q20:AG20"/>
    <mergeCell ref="AH20:AJ20"/>
    <mergeCell ref="AK20:AO20"/>
    <mergeCell ref="B16:S16"/>
    <mergeCell ref="T16:AI16"/>
    <mergeCell ref="AK16:AO16"/>
    <mergeCell ref="B17:AO17"/>
    <mergeCell ref="B18:F18"/>
    <mergeCell ref="G18:P18"/>
    <mergeCell ref="Q18:AG18"/>
    <mergeCell ref="AH18:AJ18"/>
    <mergeCell ref="AK18:AO18"/>
    <mergeCell ref="B14:AD14"/>
    <mergeCell ref="AE14:AJ14"/>
    <mergeCell ref="AK14:AO14"/>
    <mergeCell ref="B15:S15"/>
    <mergeCell ref="T15:AJ15"/>
    <mergeCell ref="AK15:AO15"/>
    <mergeCell ref="B11:I12"/>
    <mergeCell ref="J11:AJ11"/>
    <mergeCell ref="AK11:AO11"/>
    <mergeCell ref="J12:AJ12"/>
    <mergeCell ref="AK12:AO12"/>
    <mergeCell ref="B13:AD13"/>
    <mergeCell ref="AE13:AJ13"/>
    <mergeCell ref="AK13:AO13"/>
    <mergeCell ref="B8:AO8"/>
    <mergeCell ref="B9:I10"/>
    <mergeCell ref="J9:AJ9"/>
    <mergeCell ref="AK9:AO9"/>
    <mergeCell ref="J10:AJ10"/>
    <mergeCell ref="AK10:AO10"/>
    <mergeCell ref="B2:AM4"/>
    <mergeCell ref="AN2:AO4"/>
    <mergeCell ref="B6:AH6"/>
    <mergeCell ref="AI6:AM6"/>
    <mergeCell ref="AN6:AO6"/>
    <mergeCell ref="B7:AO7"/>
  </mergeCells>
  <conditionalFormatting sqref="AQ35:AS36 AQ37 AQ41:AS44">
    <cfRule type="cellIs" dxfId="1" priority="1" operator="notEqual">
      <formula>"Se trata de una Persona Jurídica. Debe contestar NO APLICA."</formula>
    </cfRule>
    <cfRule type="cellIs" dxfId="0" priority="2" stopIfTrue="1" operator="equal">
      <formula>"Se trata de una Persona Natural. Debe contestar NO APLICA."</formula>
    </cfRule>
  </conditionalFormatting>
  <dataValidations count="4">
    <dataValidation type="list" allowBlank="1" showInputMessage="1" showErrorMessage="1" sqref="T16:AJ16" xr:uid="{30041DFA-8182-4408-A9A9-005347461E58}">
      <formula1>"Primario,Secundario,Terciario"</formula1>
    </dataValidation>
    <dataValidation type="list" allowBlank="1" showInputMessage="1" showErrorMessage="1" sqref="AR8" xr:uid="{E1EC93AA-E7AF-480F-9D58-E3496D41CF4E}">
      <formula1>$AR$8:$AR$19</formula1>
    </dataValidation>
    <dataValidation type="list" allowBlank="1" showInputMessage="1" showErrorMessage="1" sqref="AO35:AP38 AO41:AO44" xr:uid="{701343A1-5BD3-4A0E-B851-316CCF78D701}">
      <formula1>"Si,No,No aplica"</formula1>
    </dataValidation>
    <dataValidation type="list" allowBlank="1" showInputMessage="1" showErrorMessage="1" sqref="AM47:AP51" xr:uid="{C65B1025-66BE-4D8A-A706-622B4F03B2FB}">
      <formula1>"Menos del 5%,5%,6%,7%,8%,9%,10%,Más del 10%,No puede destinar ningún porcentaje"</formula1>
    </dataValidation>
  </dataValidations>
  <printOptions horizontalCentered="1"/>
  <pageMargins left="0.23622047244094491" right="0.43307086614173229" top="0.39370078740157483" bottom="0.39370078740157483" header="0.31496062992125984" footer="0.31496062992125984"/>
  <pageSetup scale="70" orientation="landscape" r:id="rId1"/>
  <headerFooter>
    <oddFooter>&amp;C&amp;"Arial,Normal"&amp;8&amp;P/&amp;N</oddFooter>
  </headerFooter>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93049A-B6E6-46FA-865B-D4208DB95758}">
  <sheetPr>
    <tabColor rgb="FFFF0000"/>
  </sheetPr>
  <dimension ref="A1:G515"/>
  <sheetViews>
    <sheetView topLeftCell="A474" zoomScale="115" zoomScaleNormal="115" workbookViewId="0">
      <selection activeCell="AJ29" sqref="AJ29"/>
    </sheetView>
  </sheetViews>
  <sheetFormatPr baseColWidth="10" defaultColWidth="11.42578125" defaultRowHeight="11.25"/>
  <cols>
    <col min="1" max="1" width="19.140625" style="86" bestFit="1" customWidth="1"/>
    <col min="2" max="2" width="13.42578125" style="85" bestFit="1" customWidth="1"/>
    <col min="3" max="3" width="17" style="86" bestFit="1" customWidth="1"/>
    <col min="4" max="5" width="13" style="86" bestFit="1" customWidth="1"/>
    <col min="6" max="7" width="13.42578125" style="86" bestFit="1" customWidth="1"/>
    <col min="8" max="16384" width="11.42578125" style="86"/>
  </cols>
  <sheetData>
    <row r="1" spans="1:7">
      <c r="A1" s="84" t="s">
        <v>290</v>
      </c>
    </row>
    <row r="2" spans="1:7">
      <c r="A2" s="87" t="s">
        <v>291</v>
      </c>
    </row>
    <row r="3" spans="1:7">
      <c r="A3" s="87"/>
    </row>
    <row r="4" spans="1:7">
      <c r="A4" s="88" t="s">
        <v>292</v>
      </c>
      <c r="B4" s="89">
        <v>35607</v>
      </c>
      <c r="C4" s="90" t="s">
        <v>293</v>
      </c>
      <c r="D4" s="76"/>
      <c r="E4" s="74"/>
      <c r="F4" s="74"/>
      <c r="G4" s="74"/>
    </row>
    <row r="5" spans="1:7">
      <c r="A5" s="91"/>
      <c r="B5" s="92"/>
      <c r="C5" s="90"/>
      <c r="D5" s="76"/>
      <c r="E5" s="74"/>
      <c r="F5" s="74"/>
      <c r="G5" s="74"/>
    </row>
    <row r="6" spans="1:7">
      <c r="A6" s="319" t="s">
        <v>294</v>
      </c>
      <c r="B6" s="319"/>
      <c r="C6" s="319"/>
      <c r="D6" s="319"/>
      <c r="E6" s="319"/>
      <c r="F6" s="319"/>
      <c r="G6" s="319"/>
    </row>
    <row r="7" spans="1:7">
      <c r="A7" s="93" t="s">
        <v>295</v>
      </c>
      <c r="B7" s="319" t="s">
        <v>296</v>
      </c>
      <c r="C7" s="319"/>
      <c r="D7" s="319" t="s">
        <v>297</v>
      </c>
      <c r="E7" s="319"/>
      <c r="F7" s="319" t="s">
        <v>298</v>
      </c>
      <c r="G7" s="319"/>
    </row>
    <row r="8" spans="1:7">
      <c r="A8" s="94" t="s">
        <v>299</v>
      </c>
      <c r="B8" s="95">
        <v>0</v>
      </c>
      <c r="C8" s="96">
        <v>23563</v>
      </c>
      <c r="D8" s="96">
        <v>0</v>
      </c>
      <c r="E8" s="96">
        <v>32988</v>
      </c>
      <c r="F8" s="96">
        <v>0</v>
      </c>
      <c r="G8" s="96">
        <v>44769</v>
      </c>
    </row>
    <row r="9" spans="1:7">
      <c r="A9" s="94" t="s">
        <v>300</v>
      </c>
      <c r="B9" s="95">
        <v>23563</v>
      </c>
      <c r="C9" s="96">
        <v>204995</v>
      </c>
      <c r="D9" s="96">
        <v>32988</v>
      </c>
      <c r="E9" s="96">
        <v>131951</v>
      </c>
      <c r="F9" s="96">
        <v>44769</v>
      </c>
      <c r="G9" s="96">
        <v>431196</v>
      </c>
    </row>
    <row r="10" spans="1:7">
      <c r="A10" s="94" t="s">
        <v>301</v>
      </c>
      <c r="B10" s="95">
        <v>204995</v>
      </c>
      <c r="C10" s="96">
        <v>1736565</v>
      </c>
      <c r="D10" s="96">
        <v>131951</v>
      </c>
      <c r="E10" s="96">
        <v>483034</v>
      </c>
      <c r="F10" s="96">
        <v>431196</v>
      </c>
      <c r="G10" s="96">
        <v>2160692</v>
      </c>
    </row>
    <row r="11" spans="1:7">
      <c r="A11" s="94" t="s">
        <v>302</v>
      </c>
      <c r="B11" s="95">
        <v>1736565</v>
      </c>
      <c r="C11" s="96"/>
      <c r="D11" s="96">
        <v>483034</v>
      </c>
      <c r="E11" s="96"/>
      <c r="F11" s="96">
        <v>2160692</v>
      </c>
      <c r="G11" s="96"/>
    </row>
    <row r="13" spans="1:7">
      <c r="A13" s="93" t="s">
        <v>295</v>
      </c>
      <c r="B13" s="319" t="s">
        <v>296</v>
      </c>
      <c r="C13" s="319"/>
      <c r="D13" s="319" t="s">
        <v>297</v>
      </c>
      <c r="E13" s="319"/>
      <c r="F13" s="319" t="s">
        <v>298</v>
      </c>
      <c r="G13" s="319"/>
    </row>
    <row r="14" spans="1:7">
      <c r="A14" s="94" t="s">
        <v>299</v>
      </c>
      <c r="B14" s="97">
        <f>+B8*$B$4</f>
        <v>0</v>
      </c>
      <c r="C14" s="97">
        <f t="shared" ref="C14:G17" si="0">+C8*$B$4</f>
        <v>839007741</v>
      </c>
      <c r="D14" s="97">
        <f t="shared" si="0"/>
        <v>0</v>
      </c>
      <c r="E14" s="97">
        <f t="shared" si="0"/>
        <v>1174603716</v>
      </c>
      <c r="F14" s="97">
        <f t="shared" si="0"/>
        <v>0</v>
      </c>
      <c r="G14" s="97">
        <f t="shared" si="0"/>
        <v>1594089783</v>
      </c>
    </row>
    <row r="15" spans="1:7">
      <c r="A15" s="94" t="s">
        <v>300</v>
      </c>
      <c r="B15" s="97">
        <f>+C14+1</f>
        <v>839007742</v>
      </c>
      <c r="C15" s="97">
        <f t="shared" si="0"/>
        <v>7299256965</v>
      </c>
      <c r="D15" s="97">
        <f>+E14+1</f>
        <v>1174603717</v>
      </c>
      <c r="E15" s="97">
        <f t="shared" si="0"/>
        <v>4698379257</v>
      </c>
      <c r="F15" s="97">
        <f>+G14+1</f>
        <v>1594089784</v>
      </c>
      <c r="G15" s="97">
        <f t="shared" si="0"/>
        <v>15353595972</v>
      </c>
    </row>
    <row r="16" spans="1:7">
      <c r="A16" s="94" t="s">
        <v>301</v>
      </c>
      <c r="B16" s="97">
        <f>+C15+1</f>
        <v>7299256966</v>
      </c>
      <c r="C16" s="97">
        <f t="shared" si="0"/>
        <v>61833869955</v>
      </c>
      <c r="D16" s="97">
        <f>+E15+1</f>
        <v>4698379258</v>
      </c>
      <c r="E16" s="97">
        <f t="shared" si="0"/>
        <v>17199391638</v>
      </c>
      <c r="F16" s="97">
        <f>+G15+1</f>
        <v>15353595973</v>
      </c>
      <c r="G16" s="97">
        <f t="shared" si="0"/>
        <v>76935760044</v>
      </c>
    </row>
    <row r="17" spans="1:7">
      <c r="A17" s="94" t="s">
        <v>302</v>
      </c>
      <c r="B17" s="97">
        <f>+C16+1</f>
        <v>61833869956</v>
      </c>
      <c r="C17" s="97">
        <f>+C11*$B$4</f>
        <v>0</v>
      </c>
      <c r="D17" s="97">
        <f>+E16+1</f>
        <v>17199391639</v>
      </c>
      <c r="E17" s="97">
        <f t="shared" si="0"/>
        <v>0</v>
      </c>
      <c r="F17" s="97">
        <f>+G16+1</f>
        <v>76935760045</v>
      </c>
      <c r="G17" s="97">
        <f t="shared" si="0"/>
        <v>0</v>
      </c>
    </row>
    <row r="19" spans="1:7">
      <c r="A19" s="377" t="s">
        <v>303</v>
      </c>
      <c r="B19" s="378"/>
      <c r="C19" s="379"/>
    </row>
    <row r="20" spans="1:7">
      <c r="A20" s="98" t="s">
        <v>304</v>
      </c>
      <c r="B20" s="98" t="s">
        <v>305</v>
      </c>
      <c r="C20" s="98" t="s">
        <v>306</v>
      </c>
    </row>
    <row r="21" spans="1:7">
      <c r="A21" s="99" t="s">
        <v>307</v>
      </c>
      <c r="B21" s="100" t="s">
        <v>308</v>
      </c>
      <c r="C21" s="101" t="s">
        <v>296</v>
      </c>
    </row>
    <row r="22" spans="1:7">
      <c r="A22" s="99" t="s">
        <v>309</v>
      </c>
      <c r="B22" s="100" t="s">
        <v>310</v>
      </c>
      <c r="C22" s="101" t="s">
        <v>296</v>
      </c>
    </row>
    <row r="23" spans="1:7">
      <c r="A23" s="99" t="s">
        <v>311</v>
      </c>
      <c r="B23" s="100" t="s">
        <v>312</v>
      </c>
      <c r="C23" s="101" t="s">
        <v>296</v>
      </c>
    </row>
    <row r="24" spans="1:7">
      <c r="A24" s="99" t="s">
        <v>313</v>
      </c>
      <c r="B24" s="100" t="s">
        <v>314</v>
      </c>
      <c r="C24" s="101" t="s">
        <v>296</v>
      </c>
    </row>
    <row r="25" spans="1:7">
      <c r="A25" s="99" t="s">
        <v>315</v>
      </c>
      <c r="B25" s="100" t="s">
        <v>316</v>
      </c>
      <c r="C25" s="101" t="s">
        <v>296</v>
      </c>
    </row>
    <row r="26" spans="1:7">
      <c r="A26" s="99" t="s">
        <v>317</v>
      </c>
      <c r="B26" s="100" t="s">
        <v>318</v>
      </c>
      <c r="C26" s="101" t="s">
        <v>296</v>
      </c>
    </row>
    <row r="27" spans="1:7">
      <c r="A27" s="99" t="s">
        <v>319</v>
      </c>
      <c r="B27" s="100" t="s">
        <v>320</v>
      </c>
      <c r="C27" s="101" t="s">
        <v>296</v>
      </c>
    </row>
    <row r="28" spans="1:7">
      <c r="A28" s="99" t="s">
        <v>321</v>
      </c>
      <c r="B28" s="100" t="s">
        <v>322</v>
      </c>
      <c r="C28" s="101" t="s">
        <v>296</v>
      </c>
    </row>
    <row r="29" spans="1:7">
      <c r="A29" s="99" t="s">
        <v>323</v>
      </c>
      <c r="B29" s="100" t="s">
        <v>324</v>
      </c>
      <c r="C29" s="101" t="s">
        <v>296</v>
      </c>
    </row>
    <row r="30" spans="1:7">
      <c r="A30" s="99" t="s">
        <v>325</v>
      </c>
      <c r="B30" s="100" t="s">
        <v>326</v>
      </c>
      <c r="C30" s="101" t="s">
        <v>296</v>
      </c>
    </row>
    <row r="31" spans="1:7">
      <c r="A31" s="99" t="s">
        <v>327</v>
      </c>
      <c r="B31" s="100" t="s">
        <v>328</v>
      </c>
      <c r="C31" s="101" t="s">
        <v>296</v>
      </c>
    </row>
    <row r="32" spans="1:7">
      <c r="A32" s="99" t="s">
        <v>329</v>
      </c>
      <c r="B32" s="100" t="s">
        <v>330</v>
      </c>
      <c r="C32" s="101" t="s">
        <v>296</v>
      </c>
    </row>
    <row r="33" spans="1:3">
      <c r="A33" s="99" t="s">
        <v>331</v>
      </c>
      <c r="B33" s="100" t="s">
        <v>332</v>
      </c>
      <c r="C33" s="101" t="s">
        <v>296</v>
      </c>
    </row>
    <row r="34" spans="1:3">
      <c r="A34" s="99" t="s">
        <v>333</v>
      </c>
      <c r="B34" s="100" t="s">
        <v>334</v>
      </c>
      <c r="C34" s="101" t="s">
        <v>296</v>
      </c>
    </row>
    <row r="35" spans="1:3">
      <c r="A35" s="99" t="s">
        <v>335</v>
      </c>
      <c r="B35" s="100" t="s">
        <v>336</v>
      </c>
      <c r="C35" s="101" t="s">
        <v>296</v>
      </c>
    </row>
    <row r="36" spans="1:3">
      <c r="A36" s="99" t="s">
        <v>337</v>
      </c>
      <c r="B36" s="100" t="s">
        <v>338</v>
      </c>
      <c r="C36" s="101" t="s">
        <v>296</v>
      </c>
    </row>
    <row r="37" spans="1:3">
      <c r="A37" s="99" t="s">
        <v>339</v>
      </c>
      <c r="B37" s="100" t="s">
        <v>340</v>
      </c>
      <c r="C37" s="101" t="s">
        <v>296</v>
      </c>
    </row>
    <row r="38" spans="1:3">
      <c r="A38" s="99" t="s">
        <v>341</v>
      </c>
      <c r="B38" s="100" t="s">
        <v>342</v>
      </c>
      <c r="C38" s="101" t="s">
        <v>296</v>
      </c>
    </row>
    <row r="39" spans="1:3">
      <c r="A39" s="99" t="s">
        <v>343</v>
      </c>
      <c r="B39" s="100" t="s">
        <v>344</v>
      </c>
      <c r="C39" s="101" t="s">
        <v>296</v>
      </c>
    </row>
    <row r="40" spans="1:3">
      <c r="A40" s="99" t="s">
        <v>345</v>
      </c>
      <c r="B40" s="100" t="s">
        <v>346</v>
      </c>
      <c r="C40" s="101" t="s">
        <v>296</v>
      </c>
    </row>
    <row r="41" spans="1:3">
      <c r="A41" s="99" t="s">
        <v>347</v>
      </c>
      <c r="B41" s="100" t="s">
        <v>348</v>
      </c>
      <c r="C41" s="101" t="s">
        <v>296</v>
      </c>
    </row>
    <row r="42" spans="1:3">
      <c r="A42" s="99" t="s">
        <v>349</v>
      </c>
      <c r="B42" s="100" t="s">
        <v>350</v>
      </c>
      <c r="C42" s="101" t="s">
        <v>296</v>
      </c>
    </row>
    <row r="43" spans="1:3">
      <c r="A43" s="99" t="s">
        <v>351</v>
      </c>
      <c r="B43" s="100" t="s">
        <v>352</v>
      </c>
      <c r="C43" s="101" t="s">
        <v>296</v>
      </c>
    </row>
    <row r="44" spans="1:3">
      <c r="A44" s="99" t="s">
        <v>353</v>
      </c>
      <c r="B44" s="100" t="s">
        <v>354</v>
      </c>
      <c r="C44" s="101" t="s">
        <v>297</v>
      </c>
    </row>
    <row r="45" spans="1:3">
      <c r="A45" s="99" t="s">
        <v>355</v>
      </c>
      <c r="B45" s="100" t="s">
        <v>356</v>
      </c>
      <c r="C45" s="101" t="s">
        <v>297</v>
      </c>
    </row>
    <row r="46" spans="1:3">
      <c r="A46" s="99" t="s">
        <v>357</v>
      </c>
      <c r="B46" s="100" t="s">
        <v>358</v>
      </c>
      <c r="C46" s="101" t="s">
        <v>297</v>
      </c>
    </row>
    <row r="47" spans="1:3">
      <c r="A47" s="99" t="s">
        <v>359</v>
      </c>
      <c r="B47" s="100" t="s">
        <v>360</v>
      </c>
      <c r="C47" s="101" t="s">
        <v>297</v>
      </c>
    </row>
    <row r="48" spans="1:3">
      <c r="A48" s="99" t="s">
        <v>361</v>
      </c>
      <c r="B48" s="100" t="s">
        <v>362</v>
      </c>
      <c r="C48" s="101" t="s">
        <v>297</v>
      </c>
    </row>
    <row r="49" spans="1:3">
      <c r="A49" s="99" t="s">
        <v>363</v>
      </c>
      <c r="B49" s="100" t="s">
        <v>364</v>
      </c>
      <c r="C49" s="101" t="s">
        <v>297</v>
      </c>
    </row>
    <row r="50" spans="1:3">
      <c r="A50" s="99" t="s">
        <v>365</v>
      </c>
      <c r="B50" s="100" t="s">
        <v>366</v>
      </c>
      <c r="C50" s="101" t="s">
        <v>296</v>
      </c>
    </row>
    <row r="51" spans="1:3">
      <c r="A51" s="99" t="s">
        <v>367</v>
      </c>
      <c r="B51" s="100" t="s">
        <v>368</v>
      </c>
      <c r="C51" s="101" t="s">
        <v>296</v>
      </c>
    </row>
    <row r="52" spans="1:3">
      <c r="A52" s="99" t="s">
        <v>369</v>
      </c>
      <c r="B52" s="100" t="s">
        <v>370</v>
      </c>
      <c r="C52" s="101" t="s">
        <v>296</v>
      </c>
    </row>
    <row r="53" spans="1:3">
      <c r="A53" s="99" t="s">
        <v>371</v>
      </c>
      <c r="B53" s="100" t="s">
        <v>372</v>
      </c>
      <c r="C53" s="101" t="s">
        <v>296</v>
      </c>
    </row>
    <row r="54" spans="1:3">
      <c r="A54" s="99" t="s">
        <v>373</v>
      </c>
      <c r="B54" s="100" t="s">
        <v>374</v>
      </c>
      <c r="C54" s="101" t="s">
        <v>296</v>
      </c>
    </row>
    <row r="55" spans="1:3">
      <c r="A55" s="99" t="s">
        <v>375</v>
      </c>
      <c r="B55" s="100" t="s">
        <v>376</v>
      </c>
      <c r="C55" s="101" t="s">
        <v>296</v>
      </c>
    </row>
    <row r="56" spans="1:3">
      <c r="A56" s="99" t="s">
        <v>377</v>
      </c>
      <c r="B56" s="100" t="s">
        <v>378</v>
      </c>
      <c r="C56" s="101" t="s">
        <v>296</v>
      </c>
    </row>
    <row r="57" spans="1:3">
      <c r="A57" s="99" t="s">
        <v>379</v>
      </c>
      <c r="B57" s="100" t="s">
        <v>380</v>
      </c>
      <c r="C57" s="101" t="s">
        <v>296</v>
      </c>
    </row>
    <row r="58" spans="1:3">
      <c r="A58" s="99" t="s">
        <v>381</v>
      </c>
      <c r="B58" s="100" t="s">
        <v>382</v>
      </c>
      <c r="C58" s="101" t="s">
        <v>296</v>
      </c>
    </row>
    <row r="59" spans="1:3">
      <c r="A59" s="99" t="s">
        <v>383</v>
      </c>
      <c r="B59" s="100" t="s">
        <v>384</v>
      </c>
      <c r="C59" s="101" t="s">
        <v>296</v>
      </c>
    </row>
    <row r="60" spans="1:3">
      <c r="A60" s="99" t="s">
        <v>385</v>
      </c>
      <c r="B60" s="100" t="s">
        <v>386</v>
      </c>
      <c r="C60" s="101" t="s">
        <v>296</v>
      </c>
    </row>
    <row r="61" spans="1:3">
      <c r="A61" s="99" t="s">
        <v>387</v>
      </c>
      <c r="B61" s="100" t="s">
        <v>388</v>
      </c>
      <c r="C61" s="101" t="s">
        <v>296</v>
      </c>
    </row>
    <row r="62" spans="1:3">
      <c r="A62" s="99" t="s">
        <v>389</v>
      </c>
      <c r="B62" s="100" t="s">
        <v>390</v>
      </c>
      <c r="C62" s="101" t="s">
        <v>296</v>
      </c>
    </row>
    <row r="63" spans="1:3">
      <c r="A63" s="99" t="s">
        <v>391</v>
      </c>
      <c r="B63" s="100" t="s">
        <v>392</v>
      </c>
      <c r="C63" s="101" t="s">
        <v>296</v>
      </c>
    </row>
    <row r="64" spans="1:3">
      <c r="A64" s="99" t="s">
        <v>393</v>
      </c>
      <c r="B64" s="100" t="s">
        <v>394</v>
      </c>
      <c r="C64" s="101" t="s">
        <v>296</v>
      </c>
    </row>
    <row r="65" spans="1:3">
      <c r="A65" s="99" t="s">
        <v>395</v>
      </c>
      <c r="B65" s="100" t="s">
        <v>396</v>
      </c>
      <c r="C65" s="101" t="s">
        <v>296</v>
      </c>
    </row>
    <row r="66" spans="1:3">
      <c r="A66" s="99" t="s">
        <v>397</v>
      </c>
      <c r="B66" s="100" t="s">
        <v>398</v>
      </c>
      <c r="C66" s="101" t="s">
        <v>296</v>
      </c>
    </row>
    <row r="67" spans="1:3">
      <c r="A67" s="99" t="s">
        <v>399</v>
      </c>
      <c r="B67" s="100" t="s">
        <v>400</v>
      </c>
      <c r="C67" s="101" t="s">
        <v>296</v>
      </c>
    </row>
    <row r="68" spans="1:3">
      <c r="A68" s="99" t="s">
        <v>401</v>
      </c>
      <c r="B68" s="100" t="s">
        <v>402</v>
      </c>
      <c r="C68" s="101" t="s">
        <v>296</v>
      </c>
    </row>
    <row r="69" spans="1:3">
      <c r="A69" s="99" t="s">
        <v>403</v>
      </c>
      <c r="B69" s="100" t="s">
        <v>404</v>
      </c>
      <c r="C69" s="101" t="s">
        <v>296</v>
      </c>
    </row>
    <row r="70" spans="1:3">
      <c r="A70" s="99" t="s">
        <v>405</v>
      </c>
      <c r="B70" s="100" t="s">
        <v>406</v>
      </c>
      <c r="C70" s="101" t="s">
        <v>296</v>
      </c>
    </row>
    <row r="71" spans="1:3">
      <c r="A71" s="99" t="s">
        <v>407</v>
      </c>
      <c r="B71" s="100" t="s">
        <v>408</v>
      </c>
      <c r="C71" s="101" t="s">
        <v>296</v>
      </c>
    </row>
    <row r="72" spans="1:3">
      <c r="A72" s="99" t="s">
        <v>409</v>
      </c>
      <c r="B72" s="100" t="s">
        <v>410</v>
      </c>
      <c r="C72" s="101" t="s">
        <v>296</v>
      </c>
    </row>
    <row r="73" spans="1:3">
      <c r="A73" s="99" t="s">
        <v>411</v>
      </c>
      <c r="B73" s="100" t="s">
        <v>412</v>
      </c>
      <c r="C73" s="101" t="s">
        <v>297</v>
      </c>
    </row>
    <row r="74" spans="1:3">
      <c r="A74" s="102" t="s">
        <v>413</v>
      </c>
      <c r="B74" s="100" t="s">
        <v>414</v>
      </c>
      <c r="C74" s="101" t="s">
        <v>296</v>
      </c>
    </row>
    <row r="75" spans="1:3">
      <c r="A75" s="102" t="s">
        <v>415</v>
      </c>
      <c r="B75" s="100" t="s">
        <v>416</v>
      </c>
      <c r="C75" s="101" t="s">
        <v>296</v>
      </c>
    </row>
    <row r="76" spans="1:3">
      <c r="A76" s="102" t="s">
        <v>417</v>
      </c>
      <c r="B76" s="100" t="s">
        <v>418</v>
      </c>
      <c r="C76" s="101" t="s">
        <v>296</v>
      </c>
    </row>
    <row r="77" spans="1:3">
      <c r="A77" s="102" t="s">
        <v>419</v>
      </c>
      <c r="B77" s="100" t="s">
        <v>420</v>
      </c>
      <c r="C77" s="101" t="s">
        <v>296</v>
      </c>
    </row>
    <row r="78" spans="1:3">
      <c r="A78" s="102" t="s">
        <v>421</v>
      </c>
      <c r="B78" s="100" t="s">
        <v>422</v>
      </c>
      <c r="C78" s="101" t="s">
        <v>296</v>
      </c>
    </row>
    <row r="79" spans="1:3">
      <c r="A79" s="99" t="s">
        <v>423</v>
      </c>
      <c r="B79" s="100" t="s">
        <v>424</v>
      </c>
      <c r="C79" s="101" t="s">
        <v>296</v>
      </c>
    </row>
    <row r="80" spans="1:3">
      <c r="A80" s="99" t="s">
        <v>425</v>
      </c>
      <c r="B80" s="100" t="s">
        <v>426</v>
      </c>
      <c r="C80" s="101" t="s">
        <v>296</v>
      </c>
    </row>
    <row r="81" spans="1:3">
      <c r="A81" s="99" t="s">
        <v>427</v>
      </c>
      <c r="B81" s="100" t="s">
        <v>428</v>
      </c>
      <c r="C81" s="101" t="s">
        <v>296</v>
      </c>
    </row>
    <row r="82" spans="1:3">
      <c r="A82" s="99" t="s">
        <v>429</v>
      </c>
      <c r="B82" s="100" t="s">
        <v>430</v>
      </c>
      <c r="C82" s="101" t="s">
        <v>296</v>
      </c>
    </row>
    <row r="83" spans="1:3">
      <c r="A83" s="99" t="s">
        <v>431</v>
      </c>
      <c r="B83" s="100" t="s">
        <v>432</v>
      </c>
      <c r="C83" s="101" t="s">
        <v>296</v>
      </c>
    </row>
    <row r="84" spans="1:3">
      <c r="A84" s="99" t="s">
        <v>433</v>
      </c>
      <c r="B84" s="100" t="s">
        <v>434</v>
      </c>
      <c r="C84" s="101" t="s">
        <v>296</v>
      </c>
    </row>
    <row r="85" spans="1:3">
      <c r="A85" s="99" t="s">
        <v>435</v>
      </c>
      <c r="B85" s="100" t="s">
        <v>436</v>
      </c>
      <c r="C85" s="101" t="s">
        <v>296</v>
      </c>
    </row>
    <row r="86" spans="1:3">
      <c r="A86" s="99" t="s">
        <v>437</v>
      </c>
      <c r="B86" s="100" t="s">
        <v>438</v>
      </c>
      <c r="C86" s="101" t="s">
        <v>296</v>
      </c>
    </row>
    <row r="87" spans="1:3">
      <c r="A87" s="99" t="s">
        <v>439</v>
      </c>
      <c r="B87" s="100" t="s">
        <v>440</v>
      </c>
      <c r="C87" s="101" t="s">
        <v>296</v>
      </c>
    </row>
    <row r="88" spans="1:3">
      <c r="A88" s="99" t="s">
        <v>441</v>
      </c>
      <c r="B88" s="100" t="s">
        <v>442</v>
      </c>
      <c r="C88" s="101" t="s">
        <v>296</v>
      </c>
    </row>
    <row r="89" spans="1:3">
      <c r="A89" s="99" t="s">
        <v>443</v>
      </c>
      <c r="B89" s="100" t="s">
        <v>444</v>
      </c>
      <c r="C89" s="101" t="s">
        <v>296</v>
      </c>
    </row>
    <row r="90" spans="1:3">
      <c r="A90" s="99" t="s">
        <v>445</v>
      </c>
      <c r="B90" s="100" t="s">
        <v>446</v>
      </c>
      <c r="C90" s="101" t="s">
        <v>296</v>
      </c>
    </row>
    <row r="91" spans="1:3">
      <c r="A91" s="99" t="s">
        <v>447</v>
      </c>
      <c r="B91" s="100" t="s">
        <v>448</v>
      </c>
      <c r="C91" s="101" t="s">
        <v>296</v>
      </c>
    </row>
    <row r="92" spans="1:3">
      <c r="A92" s="99" t="s">
        <v>449</v>
      </c>
      <c r="B92" s="100" t="s">
        <v>450</v>
      </c>
      <c r="C92" s="101" t="s">
        <v>296</v>
      </c>
    </row>
    <row r="93" spans="1:3">
      <c r="A93" s="99" t="s">
        <v>451</v>
      </c>
      <c r="B93" s="100" t="s">
        <v>452</v>
      </c>
      <c r="C93" s="101" t="s">
        <v>296</v>
      </c>
    </row>
    <row r="94" spans="1:3">
      <c r="A94" s="99" t="s">
        <v>453</v>
      </c>
      <c r="B94" s="100" t="s">
        <v>454</v>
      </c>
      <c r="C94" s="101" t="s">
        <v>296</v>
      </c>
    </row>
    <row r="95" spans="1:3">
      <c r="A95" s="99" t="s">
        <v>455</v>
      </c>
      <c r="B95" s="100" t="s">
        <v>456</v>
      </c>
      <c r="C95" s="101" t="s">
        <v>296</v>
      </c>
    </row>
    <row r="96" spans="1:3">
      <c r="A96" s="99" t="s">
        <v>457</v>
      </c>
      <c r="B96" s="100" t="s">
        <v>458</v>
      </c>
      <c r="C96" s="101" t="s">
        <v>296</v>
      </c>
    </row>
    <row r="97" spans="1:3">
      <c r="A97" s="99" t="s">
        <v>459</v>
      </c>
      <c r="B97" s="100" t="s">
        <v>460</v>
      </c>
      <c r="C97" s="101" t="s">
        <v>296</v>
      </c>
    </row>
    <row r="98" spans="1:3">
      <c r="A98" s="99" t="s">
        <v>461</v>
      </c>
      <c r="B98" s="100" t="s">
        <v>462</v>
      </c>
      <c r="C98" s="101" t="s">
        <v>296</v>
      </c>
    </row>
    <row r="99" spans="1:3">
      <c r="A99" s="99" t="s">
        <v>463</v>
      </c>
      <c r="B99" s="100" t="s">
        <v>464</v>
      </c>
      <c r="C99" s="101" t="s">
        <v>296</v>
      </c>
    </row>
    <row r="100" spans="1:3">
      <c r="A100" s="99" t="s">
        <v>465</v>
      </c>
      <c r="B100" s="100" t="s">
        <v>466</v>
      </c>
      <c r="C100" s="101" t="s">
        <v>296</v>
      </c>
    </row>
    <row r="101" spans="1:3">
      <c r="A101" s="99" t="s">
        <v>467</v>
      </c>
      <c r="B101" s="100" t="s">
        <v>468</v>
      </c>
      <c r="C101" s="101" t="s">
        <v>296</v>
      </c>
    </row>
    <row r="102" spans="1:3">
      <c r="A102" s="99" t="s">
        <v>469</v>
      </c>
      <c r="B102" s="100" t="s">
        <v>470</v>
      </c>
      <c r="C102" s="101" t="s">
        <v>296</v>
      </c>
    </row>
    <row r="103" spans="1:3">
      <c r="A103" s="99" t="s">
        <v>471</v>
      </c>
      <c r="B103" s="100" t="s">
        <v>472</v>
      </c>
      <c r="C103" s="101" t="s">
        <v>296</v>
      </c>
    </row>
    <row r="104" spans="1:3">
      <c r="A104" s="99" t="s">
        <v>473</v>
      </c>
      <c r="B104" s="100" t="s">
        <v>474</v>
      </c>
      <c r="C104" s="101" t="s">
        <v>296</v>
      </c>
    </row>
    <row r="105" spans="1:3">
      <c r="A105" s="99" t="s">
        <v>475</v>
      </c>
      <c r="B105" s="100" t="s">
        <v>476</v>
      </c>
      <c r="C105" s="101" t="s">
        <v>296</v>
      </c>
    </row>
    <row r="106" spans="1:3">
      <c r="A106" s="99" t="s">
        <v>477</v>
      </c>
      <c r="B106" s="100" t="s">
        <v>478</v>
      </c>
      <c r="C106" s="101" t="s">
        <v>296</v>
      </c>
    </row>
    <row r="107" spans="1:3">
      <c r="A107" s="99" t="s">
        <v>479</v>
      </c>
      <c r="B107" s="100" t="s">
        <v>480</v>
      </c>
      <c r="C107" s="101" t="s">
        <v>296</v>
      </c>
    </row>
    <row r="108" spans="1:3">
      <c r="A108" s="99" t="s">
        <v>481</v>
      </c>
      <c r="B108" s="100" t="s">
        <v>482</v>
      </c>
      <c r="C108" s="101" t="s">
        <v>296</v>
      </c>
    </row>
    <row r="109" spans="1:3">
      <c r="A109" s="99" t="s">
        <v>483</v>
      </c>
      <c r="B109" s="100" t="s">
        <v>484</v>
      </c>
      <c r="C109" s="101" t="s">
        <v>296</v>
      </c>
    </row>
    <row r="110" spans="1:3">
      <c r="A110" s="99" t="s">
        <v>485</v>
      </c>
      <c r="B110" s="100" t="s">
        <v>486</v>
      </c>
      <c r="C110" s="101" t="s">
        <v>296</v>
      </c>
    </row>
    <row r="111" spans="1:3">
      <c r="A111" s="99" t="s">
        <v>487</v>
      </c>
      <c r="B111" s="100" t="s">
        <v>488</v>
      </c>
      <c r="C111" s="101" t="s">
        <v>296</v>
      </c>
    </row>
    <row r="112" spans="1:3">
      <c r="A112" s="99" t="s">
        <v>489</v>
      </c>
      <c r="B112" s="100" t="s">
        <v>490</v>
      </c>
      <c r="C112" s="101" t="s">
        <v>296</v>
      </c>
    </row>
    <row r="113" spans="1:3">
      <c r="A113" s="99" t="s">
        <v>491</v>
      </c>
      <c r="B113" s="100" t="s">
        <v>492</v>
      </c>
      <c r="C113" s="101" t="s">
        <v>296</v>
      </c>
    </row>
    <row r="114" spans="1:3">
      <c r="A114" s="99" t="s">
        <v>493</v>
      </c>
      <c r="B114" s="100" t="s">
        <v>494</v>
      </c>
      <c r="C114" s="101" t="s">
        <v>296</v>
      </c>
    </row>
    <row r="115" spans="1:3">
      <c r="A115" s="99" t="s">
        <v>495</v>
      </c>
      <c r="B115" s="100" t="s">
        <v>496</v>
      </c>
      <c r="C115" s="101" t="s">
        <v>296</v>
      </c>
    </row>
    <row r="116" spans="1:3">
      <c r="A116" s="99" t="s">
        <v>497</v>
      </c>
      <c r="B116" s="100" t="s">
        <v>498</v>
      </c>
      <c r="C116" s="101" t="s">
        <v>296</v>
      </c>
    </row>
    <row r="117" spans="1:3">
      <c r="A117" s="99" t="s">
        <v>499</v>
      </c>
      <c r="B117" s="100" t="s">
        <v>500</v>
      </c>
      <c r="C117" s="101" t="s">
        <v>296</v>
      </c>
    </row>
    <row r="118" spans="1:3">
      <c r="A118" s="99" t="s">
        <v>501</v>
      </c>
      <c r="B118" s="100" t="s">
        <v>502</v>
      </c>
      <c r="C118" s="101" t="s">
        <v>296</v>
      </c>
    </row>
    <row r="119" spans="1:3">
      <c r="A119" s="99" t="s">
        <v>503</v>
      </c>
      <c r="B119" s="100" t="s">
        <v>504</v>
      </c>
      <c r="C119" s="101" t="s">
        <v>296</v>
      </c>
    </row>
    <row r="120" spans="1:3">
      <c r="A120" s="99" t="s">
        <v>505</v>
      </c>
      <c r="B120" s="100" t="s">
        <v>506</v>
      </c>
      <c r="C120" s="101" t="s">
        <v>296</v>
      </c>
    </row>
    <row r="121" spans="1:3">
      <c r="A121" s="99" t="s">
        <v>507</v>
      </c>
      <c r="B121" s="100" t="s">
        <v>508</v>
      </c>
      <c r="C121" s="101" t="s">
        <v>296</v>
      </c>
    </row>
    <row r="122" spans="1:3">
      <c r="A122" s="99" t="s">
        <v>509</v>
      </c>
      <c r="B122" s="100" t="s">
        <v>510</v>
      </c>
      <c r="C122" s="101" t="s">
        <v>296</v>
      </c>
    </row>
    <row r="123" spans="1:3">
      <c r="A123" s="99" t="s">
        <v>511</v>
      </c>
      <c r="B123" s="100" t="s">
        <v>512</v>
      </c>
      <c r="C123" s="101" t="s">
        <v>296</v>
      </c>
    </row>
    <row r="124" spans="1:3">
      <c r="A124" s="99" t="s">
        <v>513</v>
      </c>
      <c r="B124" s="100" t="s">
        <v>514</v>
      </c>
      <c r="C124" s="101" t="s">
        <v>296</v>
      </c>
    </row>
    <row r="125" spans="1:3">
      <c r="A125" s="99" t="s">
        <v>515</v>
      </c>
      <c r="B125" s="100" t="s">
        <v>516</v>
      </c>
      <c r="C125" s="101" t="s">
        <v>296</v>
      </c>
    </row>
    <row r="126" spans="1:3">
      <c r="A126" s="99" t="s">
        <v>517</v>
      </c>
      <c r="B126" s="100" t="s">
        <v>518</v>
      </c>
      <c r="C126" s="101" t="s">
        <v>296</v>
      </c>
    </row>
    <row r="127" spans="1:3">
      <c r="A127" s="99" t="s">
        <v>519</v>
      </c>
      <c r="B127" s="100" t="s">
        <v>520</v>
      </c>
      <c r="C127" s="101" t="s">
        <v>296</v>
      </c>
    </row>
    <row r="128" spans="1:3">
      <c r="A128" s="99" t="s">
        <v>521</v>
      </c>
      <c r="B128" s="100" t="s">
        <v>522</v>
      </c>
      <c r="C128" s="101" t="s">
        <v>296</v>
      </c>
    </row>
    <row r="129" spans="1:3">
      <c r="A129" s="99" t="s">
        <v>523</v>
      </c>
      <c r="B129" s="100" t="s">
        <v>524</v>
      </c>
      <c r="C129" s="101" t="s">
        <v>296</v>
      </c>
    </row>
    <row r="130" spans="1:3">
      <c r="A130" s="99" t="s">
        <v>525</v>
      </c>
      <c r="B130" s="100" t="s">
        <v>526</v>
      </c>
      <c r="C130" s="101" t="s">
        <v>296</v>
      </c>
    </row>
    <row r="131" spans="1:3">
      <c r="A131" s="99" t="s">
        <v>527</v>
      </c>
      <c r="B131" s="100" t="s">
        <v>528</v>
      </c>
      <c r="C131" s="101" t="s">
        <v>296</v>
      </c>
    </row>
    <row r="132" spans="1:3">
      <c r="A132" s="99" t="s">
        <v>529</v>
      </c>
      <c r="B132" s="100" t="s">
        <v>530</v>
      </c>
      <c r="C132" s="101" t="s">
        <v>296</v>
      </c>
    </row>
    <row r="133" spans="1:3">
      <c r="A133" s="99" t="s">
        <v>531</v>
      </c>
      <c r="B133" s="100" t="s">
        <v>532</v>
      </c>
      <c r="C133" s="101" t="s">
        <v>296</v>
      </c>
    </row>
    <row r="134" spans="1:3">
      <c r="A134" s="99" t="s">
        <v>533</v>
      </c>
      <c r="B134" s="100" t="s">
        <v>534</v>
      </c>
      <c r="C134" s="101" t="s">
        <v>296</v>
      </c>
    </row>
    <row r="135" spans="1:3">
      <c r="A135" s="99" t="s">
        <v>535</v>
      </c>
      <c r="B135" s="100" t="s">
        <v>536</v>
      </c>
      <c r="C135" s="101" t="s">
        <v>296</v>
      </c>
    </row>
    <row r="136" spans="1:3">
      <c r="A136" s="99" t="s">
        <v>537</v>
      </c>
      <c r="B136" s="100" t="s">
        <v>538</v>
      </c>
      <c r="C136" s="101" t="s">
        <v>296</v>
      </c>
    </row>
    <row r="137" spans="1:3">
      <c r="A137" s="99" t="s">
        <v>539</v>
      </c>
      <c r="B137" s="100" t="s">
        <v>540</v>
      </c>
      <c r="C137" s="101" t="s">
        <v>296</v>
      </c>
    </row>
    <row r="138" spans="1:3">
      <c r="A138" s="99" t="s">
        <v>541</v>
      </c>
      <c r="B138" s="100" t="s">
        <v>542</v>
      </c>
      <c r="C138" s="101" t="s">
        <v>296</v>
      </c>
    </row>
    <row r="139" spans="1:3">
      <c r="A139" s="99" t="s">
        <v>543</v>
      </c>
      <c r="B139" s="100" t="s">
        <v>544</v>
      </c>
      <c r="C139" s="101" t="s">
        <v>296</v>
      </c>
    </row>
    <row r="140" spans="1:3">
      <c r="A140" s="99" t="s">
        <v>545</v>
      </c>
      <c r="B140" s="100" t="s">
        <v>546</v>
      </c>
      <c r="C140" s="101" t="s">
        <v>296</v>
      </c>
    </row>
    <row r="141" spans="1:3">
      <c r="A141" s="99" t="s">
        <v>547</v>
      </c>
      <c r="B141" s="100" t="s">
        <v>548</v>
      </c>
      <c r="C141" s="101" t="s">
        <v>296</v>
      </c>
    </row>
    <row r="142" spans="1:3">
      <c r="A142" s="99" t="s">
        <v>549</v>
      </c>
      <c r="B142" s="100" t="s">
        <v>550</v>
      </c>
      <c r="C142" s="101" t="s">
        <v>296</v>
      </c>
    </row>
    <row r="143" spans="1:3">
      <c r="A143" s="99" t="s">
        <v>551</v>
      </c>
      <c r="B143" s="100" t="s">
        <v>552</v>
      </c>
      <c r="C143" s="101" t="s">
        <v>296</v>
      </c>
    </row>
    <row r="144" spans="1:3">
      <c r="A144" s="99" t="s">
        <v>553</v>
      </c>
      <c r="B144" s="100" t="s">
        <v>554</v>
      </c>
      <c r="C144" s="101" t="s">
        <v>296</v>
      </c>
    </row>
    <row r="145" spans="1:3">
      <c r="A145" s="99" t="s">
        <v>555</v>
      </c>
      <c r="B145" s="100" t="s">
        <v>556</v>
      </c>
      <c r="C145" s="101" t="s">
        <v>296</v>
      </c>
    </row>
    <row r="146" spans="1:3">
      <c r="A146" s="99" t="s">
        <v>557</v>
      </c>
      <c r="B146" s="100" t="s">
        <v>558</v>
      </c>
      <c r="C146" s="101" t="s">
        <v>296</v>
      </c>
    </row>
    <row r="147" spans="1:3">
      <c r="A147" s="99" t="s">
        <v>559</v>
      </c>
      <c r="B147" s="100" t="s">
        <v>560</v>
      </c>
      <c r="C147" s="101" t="s">
        <v>296</v>
      </c>
    </row>
    <row r="148" spans="1:3">
      <c r="A148" s="99" t="s">
        <v>561</v>
      </c>
      <c r="B148" s="100" t="s">
        <v>562</v>
      </c>
      <c r="C148" s="101" t="s">
        <v>296</v>
      </c>
    </row>
    <row r="149" spans="1:3">
      <c r="A149" s="99" t="s">
        <v>563</v>
      </c>
      <c r="B149" s="100" t="s">
        <v>564</v>
      </c>
      <c r="C149" s="101" t="s">
        <v>296</v>
      </c>
    </row>
    <row r="150" spans="1:3">
      <c r="A150" s="99" t="s">
        <v>565</v>
      </c>
      <c r="B150" s="100" t="s">
        <v>566</v>
      </c>
      <c r="C150" s="101" t="s">
        <v>296</v>
      </c>
    </row>
    <row r="151" spans="1:3">
      <c r="A151" s="99" t="s">
        <v>567</v>
      </c>
      <c r="B151" s="100" t="s">
        <v>568</v>
      </c>
      <c r="C151" s="101" t="s">
        <v>296</v>
      </c>
    </row>
    <row r="152" spans="1:3">
      <c r="A152" s="99" t="s">
        <v>569</v>
      </c>
      <c r="B152" s="100" t="s">
        <v>570</v>
      </c>
      <c r="C152" s="101" t="s">
        <v>296</v>
      </c>
    </row>
    <row r="153" spans="1:3">
      <c r="A153" s="99" t="s">
        <v>571</v>
      </c>
      <c r="B153" s="100" t="s">
        <v>572</v>
      </c>
      <c r="C153" s="101" t="s">
        <v>296</v>
      </c>
    </row>
    <row r="154" spans="1:3">
      <c r="A154" s="99" t="s">
        <v>573</v>
      </c>
      <c r="B154" s="100" t="s">
        <v>574</v>
      </c>
      <c r="C154" s="101" t="s">
        <v>296</v>
      </c>
    </row>
    <row r="155" spans="1:3">
      <c r="A155" s="99" t="s">
        <v>575</v>
      </c>
      <c r="B155" s="100" t="s">
        <v>576</v>
      </c>
      <c r="C155" s="101" t="s">
        <v>296</v>
      </c>
    </row>
    <row r="156" spans="1:3">
      <c r="A156" s="99" t="s">
        <v>577</v>
      </c>
      <c r="B156" s="100" t="s">
        <v>578</v>
      </c>
      <c r="C156" s="101" t="s">
        <v>296</v>
      </c>
    </row>
    <row r="157" spans="1:3">
      <c r="A157" s="99" t="s">
        <v>579</v>
      </c>
      <c r="B157" s="100" t="s">
        <v>580</v>
      </c>
      <c r="C157" s="101" t="s">
        <v>296</v>
      </c>
    </row>
    <row r="158" spans="1:3">
      <c r="A158" s="99" t="s">
        <v>581</v>
      </c>
      <c r="B158" s="100" t="s">
        <v>582</v>
      </c>
      <c r="C158" s="101" t="s">
        <v>296</v>
      </c>
    </row>
    <row r="159" spans="1:3">
      <c r="A159" s="99" t="s">
        <v>583</v>
      </c>
      <c r="B159" s="100" t="s">
        <v>584</v>
      </c>
      <c r="C159" s="101" t="s">
        <v>296</v>
      </c>
    </row>
    <row r="160" spans="1:3">
      <c r="A160" s="99" t="s">
        <v>585</v>
      </c>
      <c r="B160" s="100" t="s">
        <v>586</v>
      </c>
      <c r="C160" s="101" t="s">
        <v>296</v>
      </c>
    </row>
    <row r="161" spans="1:3">
      <c r="A161" s="99" t="s">
        <v>587</v>
      </c>
      <c r="B161" s="100" t="s">
        <v>588</v>
      </c>
      <c r="C161" s="101" t="s">
        <v>296</v>
      </c>
    </row>
    <row r="162" spans="1:3">
      <c r="A162" s="99" t="s">
        <v>589</v>
      </c>
      <c r="B162" s="100" t="s">
        <v>590</v>
      </c>
      <c r="C162" s="101" t="s">
        <v>296</v>
      </c>
    </row>
    <row r="163" spans="1:3">
      <c r="A163" s="99" t="s">
        <v>591</v>
      </c>
      <c r="B163" s="100" t="s">
        <v>592</v>
      </c>
      <c r="C163" s="101" t="s">
        <v>296</v>
      </c>
    </row>
    <row r="164" spans="1:3">
      <c r="A164" s="99" t="s">
        <v>593</v>
      </c>
      <c r="B164" s="100" t="s">
        <v>594</v>
      </c>
      <c r="C164" s="101" t="s">
        <v>296</v>
      </c>
    </row>
    <row r="165" spans="1:3">
      <c r="A165" s="99" t="s">
        <v>595</v>
      </c>
      <c r="B165" s="100" t="s">
        <v>596</v>
      </c>
      <c r="C165" s="101" t="s">
        <v>296</v>
      </c>
    </row>
    <row r="166" spans="1:3">
      <c r="A166" s="99" t="s">
        <v>597</v>
      </c>
      <c r="B166" s="100" t="s">
        <v>598</v>
      </c>
      <c r="C166" s="101" t="s">
        <v>296</v>
      </c>
    </row>
    <row r="167" spans="1:3">
      <c r="A167" s="99" t="s">
        <v>599</v>
      </c>
      <c r="B167" s="100" t="s">
        <v>600</v>
      </c>
      <c r="C167" s="101" t="s">
        <v>296</v>
      </c>
    </row>
    <row r="168" spans="1:3">
      <c r="A168" s="99" t="s">
        <v>601</v>
      </c>
      <c r="B168" s="100" t="s">
        <v>602</v>
      </c>
      <c r="C168" s="101" t="s">
        <v>296</v>
      </c>
    </row>
    <row r="169" spans="1:3">
      <c r="A169" s="99" t="s">
        <v>603</v>
      </c>
      <c r="B169" s="100" t="s">
        <v>604</v>
      </c>
      <c r="C169" s="101" t="s">
        <v>296</v>
      </c>
    </row>
    <row r="170" spans="1:3">
      <c r="A170" s="99" t="s">
        <v>605</v>
      </c>
      <c r="B170" s="100" t="s">
        <v>606</v>
      </c>
      <c r="C170" s="101" t="s">
        <v>296</v>
      </c>
    </row>
    <row r="171" spans="1:3">
      <c r="A171" s="99" t="s">
        <v>607</v>
      </c>
      <c r="B171" s="100" t="s">
        <v>608</v>
      </c>
      <c r="C171" s="101" t="s">
        <v>296</v>
      </c>
    </row>
    <row r="172" spans="1:3">
      <c r="A172" s="99" t="s">
        <v>609</v>
      </c>
      <c r="B172" s="100" t="s">
        <v>610</v>
      </c>
      <c r="C172" s="101" t="s">
        <v>296</v>
      </c>
    </row>
    <row r="173" spans="1:3">
      <c r="A173" s="99" t="s">
        <v>611</v>
      </c>
      <c r="B173" s="100" t="s">
        <v>612</v>
      </c>
      <c r="C173" s="101" t="s">
        <v>296</v>
      </c>
    </row>
    <row r="174" spans="1:3">
      <c r="A174" s="99" t="s">
        <v>613</v>
      </c>
      <c r="B174" s="100" t="s">
        <v>614</v>
      </c>
      <c r="C174" s="101" t="s">
        <v>296</v>
      </c>
    </row>
    <row r="175" spans="1:3">
      <c r="A175" s="99" t="s">
        <v>615</v>
      </c>
      <c r="B175" s="100" t="s">
        <v>616</v>
      </c>
      <c r="C175" s="101" t="s">
        <v>296</v>
      </c>
    </row>
    <row r="176" spans="1:3">
      <c r="A176" s="99" t="s">
        <v>617</v>
      </c>
      <c r="B176" s="100" t="s">
        <v>618</v>
      </c>
      <c r="C176" s="101" t="s">
        <v>296</v>
      </c>
    </row>
    <row r="177" spans="1:3">
      <c r="A177" s="99" t="s">
        <v>619</v>
      </c>
      <c r="B177" s="100" t="s">
        <v>620</v>
      </c>
      <c r="C177" s="101" t="s">
        <v>296</v>
      </c>
    </row>
    <row r="178" spans="1:3">
      <c r="A178" s="99" t="s">
        <v>621</v>
      </c>
      <c r="B178" s="100" t="s">
        <v>622</v>
      </c>
      <c r="C178" s="101" t="s">
        <v>296</v>
      </c>
    </row>
    <row r="179" spans="1:3">
      <c r="A179" s="99" t="s">
        <v>623</v>
      </c>
      <c r="B179" s="100" t="s">
        <v>624</v>
      </c>
      <c r="C179" s="101" t="s">
        <v>296</v>
      </c>
    </row>
    <row r="180" spans="1:3">
      <c r="A180" s="99" t="s">
        <v>625</v>
      </c>
      <c r="B180" s="100" t="s">
        <v>626</v>
      </c>
      <c r="C180" s="101" t="s">
        <v>296</v>
      </c>
    </row>
    <row r="181" spans="1:3">
      <c r="A181" s="99" t="s">
        <v>627</v>
      </c>
      <c r="B181" s="100" t="s">
        <v>628</v>
      </c>
      <c r="C181" s="101" t="s">
        <v>296</v>
      </c>
    </row>
    <row r="182" spans="1:3">
      <c r="A182" s="99" t="s">
        <v>629</v>
      </c>
      <c r="B182" s="100" t="s">
        <v>630</v>
      </c>
      <c r="C182" s="101" t="s">
        <v>296</v>
      </c>
    </row>
    <row r="183" spans="1:3">
      <c r="A183" s="99" t="s">
        <v>631</v>
      </c>
      <c r="B183" s="100" t="s">
        <v>632</v>
      </c>
      <c r="C183" s="101" t="s">
        <v>296</v>
      </c>
    </row>
    <row r="184" spans="1:3">
      <c r="A184" s="99" t="s">
        <v>633</v>
      </c>
      <c r="B184" s="100" t="s">
        <v>634</v>
      </c>
      <c r="C184" s="101" t="s">
        <v>296</v>
      </c>
    </row>
    <row r="185" spans="1:3">
      <c r="A185" s="99" t="s">
        <v>635</v>
      </c>
      <c r="B185" s="100" t="s">
        <v>636</v>
      </c>
      <c r="C185" s="101" t="s">
        <v>296</v>
      </c>
    </row>
    <row r="186" spans="1:3">
      <c r="A186" s="99" t="s">
        <v>637</v>
      </c>
      <c r="B186" s="100" t="s">
        <v>638</v>
      </c>
      <c r="C186" s="101" t="s">
        <v>296</v>
      </c>
    </row>
    <row r="187" spans="1:3">
      <c r="A187" s="99" t="s">
        <v>639</v>
      </c>
      <c r="B187" s="100" t="s">
        <v>640</v>
      </c>
      <c r="C187" s="101" t="s">
        <v>296</v>
      </c>
    </row>
    <row r="188" spans="1:3">
      <c r="A188" s="99" t="s">
        <v>641</v>
      </c>
      <c r="B188" s="100" t="s">
        <v>642</v>
      </c>
      <c r="C188" s="101" t="s">
        <v>296</v>
      </c>
    </row>
    <row r="189" spans="1:3">
      <c r="A189" s="99" t="s">
        <v>643</v>
      </c>
      <c r="B189" s="100" t="s">
        <v>644</v>
      </c>
      <c r="C189" s="101" t="s">
        <v>296</v>
      </c>
    </row>
    <row r="190" spans="1:3">
      <c r="A190" s="99" t="s">
        <v>645</v>
      </c>
      <c r="B190" s="100" t="s">
        <v>646</v>
      </c>
      <c r="C190" s="101" t="s">
        <v>296</v>
      </c>
    </row>
    <row r="191" spans="1:3">
      <c r="A191" s="99" t="s">
        <v>647</v>
      </c>
      <c r="B191" s="100" t="s">
        <v>648</v>
      </c>
      <c r="C191" s="101" t="s">
        <v>296</v>
      </c>
    </row>
    <row r="192" spans="1:3">
      <c r="A192" s="99" t="s">
        <v>649</v>
      </c>
      <c r="B192" s="100" t="s">
        <v>650</v>
      </c>
      <c r="C192" s="101" t="s">
        <v>296</v>
      </c>
    </row>
    <row r="193" spans="1:3">
      <c r="A193" s="99" t="s">
        <v>651</v>
      </c>
      <c r="B193" s="100" t="s">
        <v>652</v>
      </c>
      <c r="C193" s="101" t="s">
        <v>296</v>
      </c>
    </row>
    <row r="194" spans="1:3">
      <c r="A194" s="99" t="s">
        <v>653</v>
      </c>
      <c r="B194" s="100" t="s">
        <v>654</v>
      </c>
      <c r="C194" s="101" t="s">
        <v>296</v>
      </c>
    </row>
    <row r="195" spans="1:3">
      <c r="A195" s="99" t="s">
        <v>655</v>
      </c>
      <c r="B195" s="100" t="s">
        <v>656</v>
      </c>
      <c r="C195" s="101" t="s">
        <v>296</v>
      </c>
    </row>
    <row r="196" spans="1:3">
      <c r="A196" s="99" t="s">
        <v>657</v>
      </c>
      <c r="B196" s="100" t="s">
        <v>658</v>
      </c>
      <c r="C196" s="101" t="s">
        <v>296</v>
      </c>
    </row>
    <row r="197" spans="1:3">
      <c r="A197" s="99" t="s">
        <v>659</v>
      </c>
      <c r="B197" s="100" t="s">
        <v>660</v>
      </c>
      <c r="C197" s="101" t="s">
        <v>296</v>
      </c>
    </row>
    <row r="198" spans="1:3">
      <c r="A198" s="99" t="s">
        <v>661</v>
      </c>
      <c r="B198" s="100" t="s">
        <v>662</v>
      </c>
      <c r="C198" s="101" t="s">
        <v>296</v>
      </c>
    </row>
    <row r="199" spans="1:3">
      <c r="A199" s="99" t="s">
        <v>663</v>
      </c>
      <c r="B199" s="100" t="s">
        <v>664</v>
      </c>
      <c r="C199" s="101" t="s">
        <v>296</v>
      </c>
    </row>
    <row r="200" spans="1:3">
      <c r="A200" s="99" t="s">
        <v>665</v>
      </c>
      <c r="B200" s="100" t="s">
        <v>666</v>
      </c>
      <c r="C200" s="101" t="s">
        <v>296</v>
      </c>
    </row>
    <row r="201" spans="1:3">
      <c r="A201" s="99" t="s">
        <v>667</v>
      </c>
      <c r="B201" s="100" t="s">
        <v>668</v>
      </c>
      <c r="C201" s="101" t="s">
        <v>296</v>
      </c>
    </row>
    <row r="202" spans="1:3">
      <c r="A202" s="99" t="s">
        <v>669</v>
      </c>
      <c r="B202" s="100" t="s">
        <v>670</v>
      </c>
      <c r="C202" s="101" t="s">
        <v>296</v>
      </c>
    </row>
    <row r="203" spans="1:3">
      <c r="A203" s="99" t="s">
        <v>671</v>
      </c>
      <c r="B203" s="100" t="s">
        <v>672</v>
      </c>
      <c r="C203" s="101" t="s">
        <v>296</v>
      </c>
    </row>
    <row r="204" spans="1:3">
      <c r="A204" s="99" t="s">
        <v>673</v>
      </c>
      <c r="B204" s="100" t="s">
        <v>674</v>
      </c>
      <c r="C204" s="101" t="s">
        <v>296</v>
      </c>
    </row>
    <row r="205" spans="1:3">
      <c r="A205" s="99" t="s">
        <v>675</v>
      </c>
      <c r="B205" s="100" t="s">
        <v>676</v>
      </c>
      <c r="C205" s="101" t="s">
        <v>296</v>
      </c>
    </row>
    <row r="206" spans="1:3">
      <c r="A206" s="99" t="s">
        <v>677</v>
      </c>
      <c r="B206" s="100" t="s">
        <v>678</v>
      </c>
      <c r="C206" s="101" t="s">
        <v>296</v>
      </c>
    </row>
    <row r="207" spans="1:3">
      <c r="A207" s="99" t="s">
        <v>679</v>
      </c>
      <c r="B207" s="100" t="s">
        <v>680</v>
      </c>
      <c r="C207" s="101" t="s">
        <v>296</v>
      </c>
    </row>
    <row r="208" spans="1:3">
      <c r="A208" s="99" t="s">
        <v>681</v>
      </c>
      <c r="B208" s="100" t="s">
        <v>682</v>
      </c>
      <c r="C208" s="101" t="s">
        <v>296</v>
      </c>
    </row>
    <row r="209" spans="1:3">
      <c r="A209" s="99" t="s">
        <v>683</v>
      </c>
      <c r="B209" s="100" t="s">
        <v>684</v>
      </c>
      <c r="C209" s="101" t="s">
        <v>296</v>
      </c>
    </row>
    <row r="210" spans="1:3">
      <c r="A210" s="99" t="s">
        <v>685</v>
      </c>
      <c r="B210" s="100" t="s">
        <v>686</v>
      </c>
      <c r="C210" s="101" t="s">
        <v>296</v>
      </c>
    </row>
    <row r="211" spans="1:3">
      <c r="A211" s="99" t="s">
        <v>687</v>
      </c>
      <c r="B211" s="100" t="s">
        <v>688</v>
      </c>
      <c r="C211" s="101" t="s">
        <v>296</v>
      </c>
    </row>
    <row r="212" spans="1:3">
      <c r="A212" s="99" t="s">
        <v>689</v>
      </c>
      <c r="B212" s="100" t="s">
        <v>690</v>
      </c>
      <c r="C212" s="101" t="s">
        <v>296</v>
      </c>
    </row>
    <row r="213" spans="1:3">
      <c r="A213" s="99" t="s">
        <v>691</v>
      </c>
      <c r="B213" s="100" t="s">
        <v>692</v>
      </c>
      <c r="C213" s="101" t="s">
        <v>296</v>
      </c>
    </row>
    <row r="214" spans="1:3">
      <c r="A214" s="99" t="s">
        <v>693</v>
      </c>
      <c r="B214" s="100" t="s">
        <v>694</v>
      </c>
      <c r="C214" s="101" t="s">
        <v>296</v>
      </c>
    </row>
    <row r="215" spans="1:3">
      <c r="A215" s="99" t="s">
        <v>695</v>
      </c>
      <c r="B215" s="100" t="s">
        <v>696</v>
      </c>
      <c r="C215" s="101" t="s">
        <v>296</v>
      </c>
    </row>
    <row r="216" spans="1:3">
      <c r="A216" s="99" t="s">
        <v>697</v>
      </c>
      <c r="B216" s="100" t="s">
        <v>698</v>
      </c>
      <c r="C216" s="101" t="s">
        <v>297</v>
      </c>
    </row>
    <row r="217" spans="1:3">
      <c r="A217" s="99" t="s">
        <v>699</v>
      </c>
      <c r="B217" s="100" t="s">
        <v>700</v>
      </c>
      <c r="C217" s="101" t="s">
        <v>297</v>
      </c>
    </row>
    <row r="218" spans="1:3">
      <c r="A218" s="99" t="s">
        <v>701</v>
      </c>
      <c r="B218" s="100" t="s">
        <v>702</v>
      </c>
      <c r="C218" s="101" t="s">
        <v>297</v>
      </c>
    </row>
    <row r="219" spans="1:3">
      <c r="A219" s="99" t="s">
        <v>703</v>
      </c>
      <c r="B219" s="100" t="s">
        <v>704</v>
      </c>
      <c r="C219" s="101" t="s">
        <v>297</v>
      </c>
    </row>
    <row r="220" spans="1:3">
      <c r="A220" s="99" t="s">
        <v>705</v>
      </c>
      <c r="B220" s="100" t="s">
        <v>706</v>
      </c>
      <c r="C220" s="101" t="s">
        <v>297</v>
      </c>
    </row>
    <row r="221" spans="1:3">
      <c r="A221" s="99" t="s">
        <v>707</v>
      </c>
      <c r="B221" s="100" t="s">
        <v>708</v>
      </c>
      <c r="C221" s="101" t="s">
        <v>297</v>
      </c>
    </row>
    <row r="222" spans="1:3">
      <c r="A222" s="99" t="s">
        <v>709</v>
      </c>
      <c r="B222" s="100" t="s">
        <v>710</v>
      </c>
      <c r="C222" s="101" t="s">
        <v>297</v>
      </c>
    </row>
    <row r="223" spans="1:3">
      <c r="A223" s="99" t="s">
        <v>711</v>
      </c>
      <c r="B223" s="100" t="s">
        <v>712</v>
      </c>
      <c r="C223" s="101" t="s">
        <v>297</v>
      </c>
    </row>
    <row r="224" spans="1:3">
      <c r="A224" s="99" t="s">
        <v>713</v>
      </c>
      <c r="B224" s="100" t="s">
        <v>714</v>
      </c>
      <c r="C224" s="101" t="s">
        <v>297</v>
      </c>
    </row>
    <row r="225" spans="1:3">
      <c r="A225" s="99" t="s">
        <v>715</v>
      </c>
      <c r="B225" s="100" t="s">
        <v>716</v>
      </c>
      <c r="C225" s="101" t="s">
        <v>297</v>
      </c>
    </row>
    <row r="226" spans="1:3">
      <c r="A226" s="99" t="s">
        <v>717</v>
      </c>
      <c r="B226" s="100" t="s">
        <v>718</v>
      </c>
      <c r="C226" s="101" t="s">
        <v>297</v>
      </c>
    </row>
    <row r="227" spans="1:3">
      <c r="A227" s="99" t="s">
        <v>719</v>
      </c>
      <c r="B227" s="100" t="s">
        <v>720</v>
      </c>
      <c r="C227" s="101" t="s">
        <v>297</v>
      </c>
    </row>
    <row r="228" spans="1:3">
      <c r="A228" s="99" t="s">
        <v>721</v>
      </c>
      <c r="B228" s="100" t="s">
        <v>722</v>
      </c>
      <c r="C228" s="101" t="s">
        <v>297</v>
      </c>
    </row>
    <row r="229" spans="1:3">
      <c r="A229" s="99" t="s">
        <v>723</v>
      </c>
      <c r="B229" s="100" t="s">
        <v>724</v>
      </c>
      <c r="C229" s="101" t="s">
        <v>297</v>
      </c>
    </row>
    <row r="230" spans="1:3">
      <c r="A230" s="99" t="s">
        <v>725</v>
      </c>
      <c r="B230" s="100" t="s">
        <v>726</v>
      </c>
      <c r="C230" s="101" t="s">
        <v>297</v>
      </c>
    </row>
    <row r="231" spans="1:3">
      <c r="A231" s="99" t="s">
        <v>727</v>
      </c>
      <c r="B231" s="100" t="s">
        <v>728</v>
      </c>
      <c r="C231" s="101" t="s">
        <v>297</v>
      </c>
    </row>
    <row r="232" spans="1:3">
      <c r="A232" s="99" t="s">
        <v>729</v>
      </c>
      <c r="B232" s="100" t="s">
        <v>730</v>
      </c>
      <c r="C232" s="101" t="s">
        <v>297</v>
      </c>
    </row>
    <row r="233" spans="1:3">
      <c r="A233" s="99" t="s">
        <v>731</v>
      </c>
      <c r="B233" s="100" t="s">
        <v>732</v>
      </c>
      <c r="C233" s="101" t="s">
        <v>297</v>
      </c>
    </row>
    <row r="234" spans="1:3">
      <c r="A234" s="99" t="s">
        <v>733</v>
      </c>
      <c r="B234" s="100" t="s">
        <v>734</v>
      </c>
      <c r="C234" s="101" t="s">
        <v>297</v>
      </c>
    </row>
    <row r="235" spans="1:3">
      <c r="A235" s="99" t="s">
        <v>735</v>
      </c>
      <c r="B235" s="100" t="s">
        <v>736</v>
      </c>
      <c r="C235" s="101" t="s">
        <v>297</v>
      </c>
    </row>
    <row r="236" spans="1:3">
      <c r="A236" s="99" t="s">
        <v>737</v>
      </c>
      <c r="B236" s="100" t="s">
        <v>738</v>
      </c>
      <c r="C236" s="101" t="s">
        <v>297</v>
      </c>
    </row>
    <row r="237" spans="1:3">
      <c r="A237" s="99" t="s">
        <v>739</v>
      </c>
      <c r="B237" s="100" t="s">
        <v>740</v>
      </c>
      <c r="C237" s="101" t="s">
        <v>297</v>
      </c>
    </row>
    <row r="238" spans="1:3">
      <c r="A238" s="99" t="s">
        <v>741</v>
      </c>
      <c r="B238" s="100" t="s">
        <v>742</v>
      </c>
      <c r="C238" s="101" t="s">
        <v>297</v>
      </c>
    </row>
    <row r="239" spans="1:3">
      <c r="A239" s="99" t="s">
        <v>743</v>
      </c>
      <c r="B239" s="100" t="s">
        <v>744</v>
      </c>
      <c r="C239" s="101" t="s">
        <v>297</v>
      </c>
    </row>
    <row r="240" spans="1:3">
      <c r="A240" s="99" t="s">
        <v>745</v>
      </c>
      <c r="B240" s="100" t="s">
        <v>746</v>
      </c>
      <c r="C240" s="101" t="s">
        <v>297</v>
      </c>
    </row>
    <row r="241" spans="1:3">
      <c r="A241" s="99" t="s">
        <v>747</v>
      </c>
      <c r="B241" s="100" t="s">
        <v>748</v>
      </c>
      <c r="C241" s="101" t="s">
        <v>297</v>
      </c>
    </row>
    <row r="242" spans="1:3">
      <c r="A242" s="99" t="s">
        <v>749</v>
      </c>
      <c r="B242" s="100" t="s">
        <v>750</v>
      </c>
      <c r="C242" s="101" t="s">
        <v>297</v>
      </c>
    </row>
    <row r="243" spans="1:3">
      <c r="A243" s="99" t="s">
        <v>751</v>
      </c>
      <c r="B243" s="100" t="s">
        <v>752</v>
      </c>
      <c r="C243" s="101" t="s">
        <v>297</v>
      </c>
    </row>
    <row r="244" spans="1:3">
      <c r="A244" s="99" t="s">
        <v>753</v>
      </c>
      <c r="B244" s="100" t="s">
        <v>754</v>
      </c>
      <c r="C244" s="101" t="s">
        <v>297</v>
      </c>
    </row>
    <row r="245" spans="1:3">
      <c r="A245" s="99" t="s">
        <v>755</v>
      </c>
      <c r="B245" s="100" t="s">
        <v>756</v>
      </c>
      <c r="C245" s="101" t="s">
        <v>297</v>
      </c>
    </row>
    <row r="246" spans="1:3">
      <c r="A246" s="99" t="s">
        <v>757</v>
      </c>
      <c r="B246" s="100" t="s">
        <v>758</v>
      </c>
      <c r="C246" s="101" t="s">
        <v>297</v>
      </c>
    </row>
    <row r="247" spans="1:3">
      <c r="A247" s="99" t="s">
        <v>759</v>
      </c>
      <c r="B247" s="100" t="s">
        <v>760</v>
      </c>
      <c r="C247" s="101" t="s">
        <v>297</v>
      </c>
    </row>
    <row r="248" spans="1:3">
      <c r="A248" s="99" t="s">
        <v>761</v>
      </c>
      <c r="B248" s="100" t="s">
        <v>762</v>
      </c>
      <c r="C248" s="101" t="s">
        <v>297</v>
      </c>
    </row>
    <row r="249" spans="1:3">
      <c r="A249" s="99" t="s">
        <v>763</v>
      </c>
      <c r="B249" s="100" t="s">
        <v>764</v>
      </c>
      <c r="C249" s="101" t="s">
        <v>298</v>
      </c>
    </row>
    <row r="250" spans="1:3">
      <c r="A250" s="99" t="s">
        <v>765</v>
      </c>
      <c r="B250" s="100" t="s">
        <v>766</v>
      </c>
      <c r="C250" s="101" t="s">
        <v>298</v>
      </c>
    </row>
    <row r="251" spans="1:3">
      <c r="A251" s="99" t="s">
        <v>767</v>
      </c>
      <c r="B251" s="100" t="s">
        <v>768</v>
      </c>
      <c r="C251" s="101" t="s">
        <v>297</v>
      </c>
    </row>
    <row r="252" spans="1:3">
      <c r="A252" s="99" t="s">
        <v>769</v>
      </c>
      <c r="B252" s="100" t="s">
        <v>770</v>
      </c>
      <c r="C252" s="101" t="s">
        <v>298</v>
      </c>
    </row>
    <row r="253" spans="1:3">
      <c r="A253" s="99" t="s">
        <v>771</v>
      </c>
      <c r="B253" s="100" t="s">
        <v>772</v>
      </c>
      <c r="C253" s="101" t="s">
        <v>298</v>
      </c>
    </row>
    <row r="254" spans="1:3">
      <c r="A254" s="99" t="s">
        <v>773</v>
      </c>
      <c r="B254" s="100" t="s">
        <v>774</v>
      </c>
      <c r="C254" s="101" t="s">
        <v>297</v>
      </c>
    </row>
    <row r="255" spans="1:3">
      <c r="A255" s="99" t="s">
        <v>775</v>
      </c>
      <c r="B255" s="100" t="s">
        <v>776</v>
      </c>
      <c r="C255" s="101" t="s">
        <v>298</v>
      </c>
    </row>
    <row r="256" spans="1:3">
      <c r="A256" s="99" t="s">
        <v>777</v>
      </c>
      <c r="B256" s="100" t="s">
        <v>778</v>
      </c>
      <c r="C256" s="101" t="s">
        <v>298</v>
      </c>
    </row>
    <row r="257" spans="1:3">
      <c r="A257" s="99" t="s">
        <v>779</v>
      </c>
      <c r="B257" s="100" t="s">
        <v>780</v>
      </c>
      <c r="C257" s="101" t="s">
        <v>298</v>
      </c>
    </row>
    <row r="258" spans="1:3">
      <c r="A258" s="99" t="s">
        <v>781</v>
      </c>
      <c r="B258" s="100" t="s">
        <v>782</v>
      </c>
      <c r="C258" s="101" t="s">
        <v>298</v>
      </c>
    </row>
    <row r="259" spans="1:3">
      <c r="A259" s="99" t="s">
        <v>783</v>
      </c>
      <c r="B259" s="100" t="s">
        <v>784</v>
      </c>
      <c r="C259" s="101" t="s">
        <v>298</v>
      </c>
    </row>
    <row r="260" spans="1:3">
      <c r="A260" s="99" t="s">
        <v>785</v>
      </c>
      <c r="B260" s="100" t="s">
        <v>786</v>
      </c>
      <c r="C260" s="101" t="s">
        <v>298</v>
      </c>
    </row>
    <row r="261" spans="1:3">
      <c r="A261" s="99" t="s">
        <v>787</v>
      </c>
      <c r="B261" s="100" t="s">
        <v>788</v>
      </c>
      <c r="C261" s="101" t="s">
        <v>298</v>
      </c>
    </row>
    <row r="262" spans="1:3">
      <c r="A262" s="99" t="s">
        <v>789</v>
      </c>
      <c r="B262" s="100" t="s">
        <v>790</v>
      </c>
      <c r="C262" s="101" t="s">
        <v>298</v>
      </c>
    </row>
    <row r="263" spans="1:3">
      <c r="A263" s="99" t="s">
        <v>791</v>
      </c>
      <c r="B263" s="100" t="s">
        <v>792</v>
      </c>
      <c r="C263" s="101" t="s">
        <v>298</v>
      </c>
    </row>
    <row r="264" spans="1:3">
      <c r="A264" s="99" t="s">
        <v>793</v>
      </c>
      <c r="B264" s="100" t="s">
        <v>794</v>
      </c>
      <c r="C264" s="101" t="s">
        <v>298</v>
      </c>
    </row>
    <row r="265" spans="1:3">
      <c r="A265" s="99" t="s">
        <v>795</v>
      </c>
      <c r="B265" s="100" t="s">
        <v>796</v>
      </c>
      <c r="C265" s="101" t="s">
        <v>298</v>
      </c>
    </row>
    <row r="266" spans="1:3">
      <c r="A266" s="99" t="s">
        <v>797</v>
      </c>
      <c r="B266" s="100" t="s">
        <v>798</v>
      </c>
      <c r="C266" s="101" t="s">
        <v>298</v>
      </c>
    </row>
    <row r="267" spans="1:3">
      <c r="A267" s="99" t="s">
        <v>799</v>
      </c>
      <c r="B267" s="100" t="s">
        <v>800</v>
      </c>
      <c r="C267" s="101" t="s">
        <v>298</v>
      </c>
    </row>
    <row r="268" spans="1:3">
      <c r="A268" s="99" t="s">
        <v>801</v>
      </c>
      <c r="B268" s="100" t="s">
        <v>802</v>
      </c>
      <c r="C268" s="101" t="s">
        <v>298</v>
      </c>
    </row>
    <row r="269" spans="1:3">
      <c r="A269" s="99" t="s">
        <v>803</v>
      </c>
      <c r="B269" s="100" t="s">
        <v>804</v>
      </c>
      <c r="C269" s="101" t="s">
        <v>298</v>
      </c>
    </row>
    <row r="270" spans="1:3">
      <c r="A270" s="99" t="s">
        <v>805</v>
      </c>
      <c r="B270" s="100" t="s">
        <v>806</v>
      </c>
      <c r="C270" s="101" t="s">
        <v>298</v>
      </c>
    </row>
    <row r="271" spans="1:3">
      <c r="A271" s="99" t="s">
        <v>807</v>
      </c>
      <c r="B271" s="100" t="s">
        <v>808</v>
      </c>
      <c r="C271" s="101" t="s">
        <v>298</v>
      </c>
    </row>
    <row r="272" spans="1:3">
      <c r="A272" s="99" t="s">
        <v>809</v>
      </c>
      <c r="B272" s="100" t="s">
        <v>810</v>
      </c>
      <c r="C272" s="101" t="s">
        <v>298</v>
      </c>
    </row>
    <row r="273" spans="1:3">
      <c r="A273" s="99" t="s">
        <v>811</v>
      </c>
      <c r="B273" s="100" t="s">
        <v>812</v>
      </c>
      <c r="C273" s="101" t="s">
        <v>298</v>
      </c>
    </row>
    <row r="274" spans="1:3">
      <c r="A274" s="99" t="s">
        <v>813</v>
      </c>
      <c r="B274" s="100" t="s">
        <v>814</v>
      </c>
      <c r="C274" s="101" t="s">
        <v>298</v>
      </c>
    </row>
    <row r="275" spans="1:3">
      <c r="A275" s="99" t="s">
        <v>815</v>
      </c>
      <c r="B275" s="100" t="s">
        <v>816</v>
      </c>
      <c r="C275" s="101" t="s">
        <v>298</v>
      </c>
    </row>
    <row r="276" spans="1:3">
      <c r="A276" s="99" t="s">
        <v>817</v>
      </c>
      <c r="B276" s="100" t="s">
        <v>818</v>
      </c>
      <c r="C276" s="101" t="s">
        <v>298</v>
      </c>
    </row>
    <row r="277" spans="1:3">
      <c r="A277" s="99" t="s">
        <v>819</v>
      </c>
      <c r="B277" s="100" t="s">
        <v>820</v>
      </c>
      <c r="C277" s="101" t="s">
        <v>298</v>
      </c>
    </row>
    <row r="278" spans="1:3">
      <c r="A278" s="99" t="s">
        <v>821</v>
      </c>
      <c r="B278" s="100" t="s">
        <v>822</v>
      </c>
      <c r="C278" s="101" t="s">
        <v>298</v>
      </c>
    </row>
    <row r="279" spans="1:3">
      <c r="A279" s="99" t="s">
        <v>823</v>
      </c>
      <c r="B279" s="100" t="s">
        <v>824</v>
      </c>
      <c r="C279" s="101" t="s">
        <v>298</v>
      </c>
    </row>
    <row r="280" spans="1:3">
      <c r="A280" s="99" t="s">
        <v>825</v>
      </c>
      <c r="B280" s="100" t="s">
        <v>826</v>
      </c>
      <c r="C280" s="101" t="s">
        <v>298</v>
      </c>
    </row>
    <row r="281" spans="1:3">
      <c r="A281" s="99" t="s">
        <v>827</v>
      </c>
      <c r="B281" s="100" t="s">
        <v>828</v>
      </c>
      <c r="C281" s="101" t="s">
        <v>298</v>
      </c>
    </row>
    <row r="282" spans="1:3">
      <c r="A282" s="99" t="s">
        <v>829</v>
      </c>
      <c r="B282" s="100" t="s">
        <v>830</v>
      </c>
      <c r="C282" s="101" t="s">
        <v>298</v>
      </c>
    </row>
    <row r="283" spans="1:3">
      <c r="A283" s="99" t="s">
        <v>831</v>
      </c>
      <c r="B283" s="100" t="s">
        <v>832</v>
      </c>
      <c r="C283" s="101" t="s">
        <v>298</v>
      </c>
    </row>
    <row r="284" spans="1:3">
      <c r="A284" s="99" t="s">
        <v>833</v>
      </c>
      <c r="B284" s="100" t="s">
        <v>834</v>
      </c>
      <c r="C284" s="101" t="s">
        <v>298</v>
      </c>
    </row>
    <row r="285" spans="1:3">
      <c r="A285" s="99" t="s">
        <v>835</v>
      </c>
      <c r="B285" s="100" t="s">
        <v>836</v>
      </c>
      <c r="C285" s="101" t="s">
        <v>298</v>
      </c>
    </row>
    <row r="286" spans="1:3">
      <c r="A286" s="99" t="s">
        <v>837</v>
      </c>
      <c r="B286" s="100" t="s">
        <v>838</v>
      </c>
      <c r="C286" s="101" t="s">
        <v>298</v>
      </c>
    </row>
    <row r="287" spans="1:3">
      <c r="A287" s="99" t="s">
        <v>839</v>
      </c>
      <c r="B287" s="100" t="s">
        <v>840</v>
      </c>
      <c r="C287" s="101" t="s">
        <v>298</v>
      </c>
    </row>
    <row r="288" spans="1:3">
      <c r="A288" s="99" t="s">
        <v>841</v>
      </c>
      <c r="B288" s="100" t="s">
        <v>842</v>
      </c>
      <c r="C288" s="101" t="s">
        <v>298</v>
      </c>
    </row>
    <row r="289" spans="1:3">
      <c r="A289" s="99" t="s">
        <v>843</v>
      </c>
      <c r="B289" s="100" t="s">
        <v>844</v>
      </c>
      <c r="C289" s="101" t="s">
        <v>298</v>
      </c>
    </row>
    <row r="290" spans="1:3">
      <c r="A290" s="99" t="s">
        <v>845</v>
      </c>
      <c r="B290" s="100" t="s">
        <v>846</v>
      </c>
      <c r="C290" s="101" t="s">
        <v>298</v>
      </c>
    </row>
    <row r="291" spans="1:3">
      <c r="A291" s="99" t="s">
        <v>847</v>
      </c>
      <c r="B291" s="100" t="s">
        <v>848</v>
      </c>
      <c r="C291" s="101" t="s">
        <v>298</v>
      </c>
    </row>
    <row r="292" spans="1:3">
      <c r="A292" s="99" t="s">
        <v>849</v>
      </c>
      <c r="B292" s="100" t="s">
        <v>850</v>
      </c>
      <c r="C292" s="101" t="s">
        <v>298</v>
      </c>
    </row>
    <row r="293" spans="1:3">
      <c r="A293" s="99" t="s">
        <v>851</v>
      </c>
      <c r="B293" s="100" t="s">
        <v>852</v>
      </c>
      <c r="C293" s="101" t="s">
        <v>298</v>
      </c>
    </row>
    <row r="294" spans="1:3">
      <c r="A294" s="99" t="s">
        <v>853</v>
      </c>
      <c r="B294" s="100" t="s">
        <v>854</v>
      </c>
      <c r="C294" s="101" t="s">
        <v>298</v>
      </c>
    </row>
    <row r="295" spans="1:3">
      <c r="A295" s="99" t="s">
        <v>855</v>
      </c>
      <c r="B295" s="100" t="s">
        <v>856</v>
      </c>
      <c r="C295" s="101" t="s">
        <v>298</v>
      </c>
    </row>
    <row r="296" spans="1:3">
      <c r="A296" s="99" t="s">
        <v>857</v>
      </c>
      <c r="B296" s="100" t="s">
        <v>858</v>
      </c>
      <c r="C296" s="101" t="s">
        <v>298</v>
      </c>
    </row>
    <row r="297" spans="1:3">
      <c r="A297" s="99" t="s">
        <v>859</v>
      </c>
      <c r="B297" s="100" t="s">
        <v>860</v>
      </c>
      <c r="C297" s="101" t="s">
        <v>298</v>
      </c>
    </row>
    <row r="298" spans="1:3">
      <c r="A298" s="99" t="s">
        <v>861</v>
      </c>
      <c r="B298" s="100" t="s">
        <v>862</v>
      </c>
      <c r="C298" s="101" t="s">
        <v>298</v>
      </c>
    </row>
    <row r="299" spans="1:3">
      <c r="A299" s="99" t="s">
        <v>863</v>
      </c>
      <c r="B299" s="100" t="s">
        <v>864</v>
      </c>
      <c r="C299" s="101" t="s">
        <v>298</v>
      </c>
    </row>
    <row r="300" spans="1:3">
      <c r="A300" s="99" t="s">
        <v>865</v>
      </c>
      <c r="B300" s="100" t="s">
        <v>866</v>
      </c>
      <c r="C300" s="101" t="s">
        <v>298</v>
      </c>
    </row>
    <row r="301" spans="1:3">
      <c r="A301" s="99" t="s">
        <v>867</v>
      </c>
      <c r="B301" s="100" t="s">
        <v>868</v>
      </c>
      <c r="C301" s="101" t="s">
        <v>298</v>
      </c>
    </row>
    <row r="302" spans="1:3">
      <c r="A302" s="99" t="s">
        <v>869</v>
      </c>
      <c r="B302" s="100" t="s">
        <v>870</v>
      </c>
      <c r="C302" s="101" t="s">
        <v>298</v>
      </c>
    </row>
    <row r="303" spans="1:3">
      <c r="A303" s="99" t="s">
        <v>871</v>
      </c>
      <c r="B303" s="100" t="s">
        <v>872</v>
      </c>
      <c r="C303" s="101" t="s">
        <v>298</v>
      </c>
    </row>
    <row r="304" spans="1:3">
      <c r="A304" s="99" t="s">
        <v>873</v>
      </c>
      <c r="B304" s="100" t="s">
        <v>874</v>
      </c>
      <c r="C304" s="101" t="s">
        <v>298</v>
      </c>
    </row>
    <row r="305" spans="1:3">
      <c r="A305" s="99" t="s">
        <v>875</v>
      </c>
      <c r="B305" s="100" t="s">
        <v>876</v>
      </c>
      <c r="C305" s="101" t="s">
        <v>298</v>
      </c>
    </row>
    <row r="306" spans="1:3">
      <c r="A306" s="99" t="s">
        <v>877</v>
      </c>
      <c r="B306" s="100" t="s">
        <v>878</v>
      </c>
      <c r="C306" s="101" t="s">
        <v>298</v>
      </c>
    </row>
    <row r="307" spans="1:3">
      <c r="A307" s="99" t="s">
        <v>879</v>
      </c>
      <c r="B307" s="100" t="s">
        <v>880</v>
      </c>
      <c r="C307" s="101" t="s">
        <v>297</v>
      </c>
    </row>
    <row r="308" spans="1:3">
      <c r="A308" s="99" t="s">
        <v>881</v>
      </c>
      <c r="B308" s="100" t="s">
        <v>882</v>
      </c>
      <c r="C308" s="101" t="s">
        <v>297</v>
      </c>
    </row>
    <row r="309" spans="1:3">
      <c r="A309" s="99" t="s">
        <v>883</v>
      </c>
      <c r="B309" s="100" t="s">
        <v>884</v>
      </c>
      <c r="C309" s="101" t="s">
        <v>297</v>
      </c>
    </row>
    <row r="310" spans="1:3">
      <c r="A310" s="99" t="s">
        <v>885</v>
      </c>
      <c r="B310" s="100" t="s">
        <v>886</v>
      </c>
      <c r="C310" s="101" t="s">
        <v>297</v>
      </c>
    </row>
    <row r="311" spans="1:3">
      <c r="A311" s="99" t="s">
        <v>887</v>
      </c>
      <c r="B311" s="100" t="s">
        <v>888</v>
      </c>
      <c r="C311" s="101" t="s">
        <v>297</v>
      </c>
    </row>
    <row r="312" spans="1:3">
      <c r="A312" s="99" t="s">
        <v>889</v>
      </c>
      <c r="B312" s="100" t="s">
        <v>890</v>
      </c>
      <c r="C312" s="101" t="s">
        <v>297</v>
      </c>
    </row>
    <row r="313" spans="1:3">
      <c r="A313" s="99" t="s">
        <v>891</v>
      </c>
      <c r="B313" s="100" t="s">
        <v>892</v>
      </c>
      <c r="C313" s="101" t="s">
        <v>297</v>
      </c>
    </row>
    <row r="314" spans="1:3">
      <c r="A314" s="99" t="s">
        <v>893</v>
      </c>
      <c r="B314" s="100" t="s">
        <v>894</v>
      </c>
      <c r="C314" s="101" t="s">
        <v>297</v>
      </c>
    </row>
    <row r="315" spans="1:3">
      <c r="A315" s="99" t="s">
        <v>895</v>
      </c>
      <c r="B315" s="100" t="s">
        <v>896</v>
      </c>
      <c r="C315" s="101" t="s">
        <v>297</v>
      </c>
    </row>
    <row r="316" spans="1:3">
      <c r="A316" s="99" t="s">
        <v>897</v>
      </c>
      <c r="B316" s="100" t="s">
        <v>898</v>
      </c>
      <c r="C316" s="101" t="s">
        <v>297</v>
      </c>
    </row>
    <row r="317" spans="1:3">
      <c r="A317" s="99" t="s">
        <v>899</v>
      </c>
      <c r="B317" s="100" t="s">
        <v>900</v>
      </c>
      <c r="C317" s="101" t="s">
        <v>297</v>
      </c>
    </row>
    <row r="318" spans="1:3">
      <c r="A318" s="99" t="s">
        <v>901</v>
      </c>
      <c r="B318" s="100" t="s">
        <v>902</v>
      </c>
      <c r="C318" s="101" t="s">
        <v>297</v>
      </c>
    </row>
    <row r="319" spans="1:3">
      <c r="A319" s="99" t="s">
        <v>903</v>
      </c>
      <c r="B319" s="100" t="s">
        <v>904</v>
      </c>
      <c r="C319" s="101" t="s">
        <v>297</v>
      </c>
    </row>
    <row r="320" spans="1:3">
      <c r="A320" s="99" t="s">
        <v>905</v>
      </c>
      <c r="B320" s="100" t="s">
        <v>906</v>
      </c>
      <c r="C320" s="101" t="s">
        <v>297</v>
      </c>
    </row>
    <row r="321" spans="1:3">
      <c r="A321" s="99" t="s">
        <v>907</v>
      </c>
      <c r="B321" s="100" t="s">
        <v>908</v>
      </c>
      <c r="C321" s="101" t="s">
        <v>297</v>
      </c>
    </row>
    <row r="322" spans="1:3">
      <c r="A322" s="99" t="s">
        <v>909</v>
      </c>
      <c r="B322" s="100" t="s">
        <v>910</v>
      </c>
      <c r="C322" s="101" t="s">
        <v>297</v>
      </c>
    </row>
    <row r="323" spans="1:3">
      <c r="A323" s="99" t="s">
        <v>911</v>
      </c>
      <c r="B323" s="100" t="s">
        <v>912</v>
      </c>
      <c r="C323" s="101" t="s">
        <v>297</v>
      </c>
    </row>
    <row r="324" spans="1:3">
      <c r="A324" s="99" t="s">
        <v>913</v>
      </c>
      <c r="B324" s="100" t="s">
        <v>914</v>
      </c>
      <c r="C324" s="101" t="s">
        <v>297</v>
      </c>
    </row>
    <row r="325" spans="1:3">
      <c r="A325" s="99" t="s">
        <v>915</v>
      </c>
      <c r="B325" s="100" t="s">
        <v>916</v>
      </c>
      <c r="C325" s="101" t="s">
        <v>297</v>
      </c>
    </row>
    <row r="326" spans="1:3">
      <c r="A326" s="99" t="s">
        <v>917</v>
      </c>
      <c r="B326" s="100" t="s">
        <v>918</v>
      </c>
      <c r="C326" s="101" t="s">
        <v>297</v>
      </c>
    </row>
    <row r="327" spans="1:3">
      <c r="A327" s="99" t="s">
        <v>919</v>
      </c>
      <c r="B327" s="100" t="s">
        <v>920</v>
      </c>
      <c r="C327" s="101" t="s">
        <v>297</v>
      </c>
    </row>
    <row r="328" spans="1:3">
      <c r="A328" s="99" t="s">
        <v>921</v>
      </c>
      <c r="B328" s="100" t="s">
        <v>922</v>
      </c>
      <c r="C328" s="101" t="s">
        <v>297</v>
      </c>
    </row>
    <row r="329" spans="1:3">
      <c r="A329" s="99" t="s">
        <v>923</v>
      </c>
      <c r="B329" s="100" t="s">
        <v>924</v>
      </c>
      <c r="C329" s="101" t="s">
        <v>297</v>
      </c>
    </row>
    <row r="330" spans="1:3">
      <c r="A330" s="99" t="s">
        <v>925</v>
      </c>
      <c r="B330" s="100" t="s">
        <v>926</v>
      </c>
      <c r="C330" s="101" t="s">
        <v>297</v>
      </c>
    </row>
    <row r="331" spans="1:3">
      <c r="A331" s="99" t="s">
        <v>927</v>
      </c>
      <c r="B331" s="100" t="s">
        <v>928</v>
      </c>
      <c r="C331" s="101" t="s">
        <v>297</v>
      </c>
    </row>
    <row r="332" spans="1:3">
      <c r="A332" s="99" t="s">
        <v>929</v>
      </c>
      <c r="B332" s="100" t="s">
        <v>930</v>
      </c>
      <c r="C332" s="101" t="s">
        <v>297</v>
      </c>
    </row>
    <row r="333" spans="1:3">
      <c r="A333" s="99" t="s">
        <v>931</v>
      </c>
      <c r="B333" s="100" t="s">
        <v>932</v>
      </c>
      <c r="C333" s="101" t="s">
        <v>297</v>
      </c>
    </row>
    <row r="334" spans="1:3">
      <c r="A334" s="99" t="s">
        <v>933</v>
      </c>
      <c r="B334" s="100" t="s">
        <v>934</v>
      </c>
      <c r="C334" s="101" t="s">
        <v>297</v>
      </c>
    </row>
    <row r="335" spans="1:3">
      <c r="A335" s="99" t="s">
        <v>935</v>
      </c>
      <c r="B335" s="100" t="s">
        <v>936</v>
      </c>
      <c r="C335" s="101" t="s">
        <v>297</v>
      </c>
    </row>
    <row r="336" spans="1:3">
      <c r="A336" s="99" t="s">
        <v>937</v>
      </c>
      <c r="B336" s="100" t="s">
        <v>938</v>
      </c>
      <c r="C336" s="101" t="s">
        <v>297</v>
      </c>
    </row>
    <row r="337" spans="1:3">
      <c r="A337" s="99" t="s">
        <v>939</v>
      </c>
      <c r="B337" s="100" t="s">
        <v>940</v>
      </c>
      <c r="C337" s="101" t="s">
        <v>297</v>
      </c>
    </row>
    <row r="338" spans="1:3">
      <c r="A338" s="99" t="s">
        <v>941</v>
      </c>
      <c r="B338" s="100" t="s">
        <v>942</v>
      </c>
      <c r="C338" s="101" t="s">
        <v>297</v>
      </c>
    </row>
    <row r="339" spans="1:3">
      <c r="A339" s="99" t="s">
        <v>943</v>
      </c>
      <c r="B339" s="100" t="s">
        <v>944</v>
      </c>
      <c r="C339" s="101" t="s">
        <v>297</v>
      </c>
    </row>
    <row r="340" spans="1:3">
      <c r="A340" s="99" t="s">
        <v>945</v>
      </c>
      <c r="B340" s="100" t="s">
        <v>946</v>
      </c>
      <c r="C340" s="101" t="s">
        <v>297</v>
      </c>
    </row>
    <row r="341" spans="1:3">
      <c r="A341" s="99" t="s">
        <v>947</v>
      </c>
      <c r="B341" s="100" t="s">
        <v>948</v>
      </c>
      <c r="C341" s="101" t="s">
        <v>297</v>
      </c>
    </row>
    <row r="342" spans="1:3">
      <c r="A342" s="99" t="s">
        <v>949</v>
      </c>
      <c r="B342" s="100" t="s">
        <v>950</v>
      </c>
      <c r="C342" s="101" t="s">
        <v>297</v>
      </c>
    </row>
    <row r="343" spans="1:3">
      <c r="A343" s="99" t="s">
        <v>951</v>
      </c>
      <c r="B343" s="100" t="s">
        <v>952</v>
      </c>
      <c r="C343" s="101" t="s">
        <v>297</v>
      </c>
    </row>
    <row r="344" spans="1:3">
      <c r="A344" s="99" t="s">
        <v>953</v>
      </c>
      <c r="B344" s="100" t="s">
        <v>954</v>
      </c>
      <c r="C344" s="101" t="s">
        <v>297</v>
      </c>
    </row>
    <row r="345" spans="1:3">
      <c r="A345" s="99" t="s">
        <v>955</v>
      </c>
      <c r="B345" s="100" t="s">
        <v>956</v>
      </c>
      <c r="C345" s="101" t="s">
        <v>297</v>
      </c>
    </row>
    <row r="346" spans="1:3">
      <c r="A346" s="99" t="s">
        <v>957</v>
      </c>
      <c r="B346" s="100" t="s">
        <v>958</v>
      </c>
      <c r="C346" s="101" t="s">
        <v>297</v>
      </c>
    </row>
    <row r="347" spans="1:3">
      <c r="A347" s="99" t="s">
        <v>959</v>
      </c>
      <c r="B347" s="100" t="s">
        <v>960</v>
      </c>
      <c r="C347" s="101" t="s">
        <v>297</v>
      </c>
    </row>
    <row r="348" spans="1:3">
      <c r="A348" s="99" t="s">
        <v>961</v>
      </c>
      <c r="B348" s="100" t="s">
        <v>962</v>
      </c>
      <c r="C348" s="101" t="s">
        <v>297</v>
      </c>
    </row>
    <row r="349" spans="1:3">
      <c r="A349" s="99" t="s">
        <v>963</v>
      </c>
      <c r="B349" s="100" t="s">
        <v>964</v>
      </c>
      <c r="C349" s="101" t="s">
        <v>297</v>
      </c>
    </row>
    <row r="350" spans="1:3">
      <c r="A350" s="99" t="s">
        <v>965</v>
      </c>
      <c r="B350" s="100" t="s">
        <v>966</v>
      </c>
      <c r="C350" s="101" t="s">
        <v>297</v>
      </c>
    </row>
    <row r="351" spans="1:3">
      <c r="A351" s="99" t="s">
        <v>967</v>
      </c>
      <c r="B351" s="100" t="s">
        <v>968</v>
      </c>
      <c r="C351" s="101" t="s">
        <v>297</v>
      </c>
    </row>
    <row r="352" spans="1:3">
      <c r="A352" s="99" t="s">
        <v>969</v>
      </c>
      <c r="B352" s="100" t="s">
        <v>970</v>
      </c>
      <c r="C352" s="101" t="s">
        <v>297</v>
      </c>
    </row>
    <row r="353" spans="1:3">
      <c r="A353" s="99" t="s">
        <v>971</v>
      </c>
      <c r="B353" s="100" t="s">
        <v>972</v>
      </c>
      <c r="C353" s="101" t="s">
        <v>297</v>
      </c>
    </row>
    <row r="354" spans="1:3">
      <c r="A354" s="99" t="s">
        <v>973</v>
      </c>
      <c r="B354" s="100" t="s">
        <v>974</v>
      </c>
      <c r="C354" s="101" t="s">
        <v>297</v>
      </c>
    </row>
    <row r="355" spans="1:3">
      <c r="A355" s="99" t="s">
        <v>975</v>
      </c>
      <c r="B355" s="100" t="s">
        <v>976</v>
      </c>
      <c r="C355" s="101" t="s">
        <v>297</v>
      </c>
    </row>
    <row r="356" spans="1:3">
      <c r="A356" s="99" t="s">
        <v>977</v>
      </c>
      <c r="B356" s="100" t="s">
        <v>978</v>
      </c>
      <c r="C356" s="101" t="s">
        <v>297</v>
      </c>
    </row>
    <row r="357" spans="1:3">
      <c r="A357" s="99" t="s">
        <v>979</v>
      </c>
      <c r="B357" s="100" t="s">
        <v>980</v>
      </c>
      <c r="C357" s="101" t="s">
        <v>297</v>
      </c>
    </row>
    <row r="358" spans="1:3">
      <c r="A358" s="99" t="s">
        <v>981</v>
      </c>
      <c r="B358" s="100" t="s">
        <v>982</v>
      </c>
      <c r="C358" s="101" t="s">
        <v>297</v>
      </c>
    </row>
    <row r="359" spans="1:3">
      <c r="A359" s="99" t="s">
        <v>983</v>
      </c>
      <c r="B359" s="100" t="s">
        <v>984</v>
      </c>
      <c r="C359" s="101" t="s">
        <v>297</v>
      </c>
    </row>
    <row r="360" spans="1:3">
      <c r="A360" s="99" t="s">
        <v>985</v>
      </c>
      <c r="B360" s="100" t="s">
        <v>986</v>
      </c>
      <c r="C360" s="101" t="s">
        <v>297</v>
      </c>
    </row>
    <row r="361" spans="1:3">
      <c r="A361" s="99" t="s">
        <v>987</v>
      </c>
      <c r="B361" s="100" t="s">
        <v>988</v>
      </c>
      <c r="C361" s="101" t="s">
        <v>297</v>
      </c>
    </row>
    <row r="362" spans="1:3">
      <c r="A362" s="99" t="s">
        <v>989</v>
      </c>
      <c r="B362" s="100" t="s">
        <v>990</v>
      </c>
      <c r="C362" s="101" t="s">
        <v>297</v>
      </c>
    </row>
    <row r="363" spans="1:3">
      <c r="A363" s="99" t="s">
        <v>991</v>
      </c>
      <c r="B363" s="100" t="s">
        <v>992</v>
      </c>
      <c r="C363" s="101" t="s">
        <v>297</v>
      </c>
    </row>
    <row r="364" spans="1:3">
      <c r="A364" s="99" t="s">
        <v>993</v>
      </c>
      <c r="B364" s="100" t="s">
        <v>994</v>
      </c>
      <c r="C364" s="101" t="s">
        <v>297</v>
      </c>
    </row>
    <row r="365" spans="1:3">
      <c r="A365" s="99" t="s">
        <v>995</v>
      </c>
      <c r="B365" s="100" t="s">
        <v>996</v>
      </c>
      <c r="C365" s="101" t="s">
        <v>297</v>
      </c>
    </row>
    <row r="366" spans="1:3">
      <c r="A366" s="99" t="s">
        <v>997</v>
      </c>
      <c r="B366" s="100" t="s">
        <v>998</v>
      </c>
      <c r="C366" s="101" t="s">
        <v>297</v>
      </c>
    </row>
    <row r="367" spans="1:3">
      <c r="A367" s="99" t="s">
        <v>999</v>
      </c>
      <c r="B367" s="100" t="s">
        <v>1000</v>
      </c>
      <c r="C367" s="101" t="s">
        <v>297</v>
      </c>
    </row>
    <row r="368" spans="1:3">
      <c r="A368" s="99" t="s">
        <v>1001</v>
      </c>
      <c r="B368" s="100" t="s">
        <v>1002</v>
      </c>
      <c r="C368" s="101" t="s">
        <v>297</v>
      </c>
    </row>
    <row r="369" spans="1:3">
      <c r="A369" s="99" t="s">
        <v>1003</v>
      </c>
      <c r="B369" s="100" t="s">
        <v>1004</v>
      </c>
      <c r="C369" s="101" t="s">
        <v>297</v>
      </c>
    </row>
    <row r="370" spans="1:3">
      <c r="A370" s="99" t="s">
        <v>1005</v>
      </c>
      <c r="B370" s="100" t="s">
        <v>1006</v>
      </c>
      <c r="C370" s="101" t="s">
        <v>297</v>
      </c>
    </row>
    <row r="371" spans="1:3">
      <c r="A371" s="99" t="s">
        <v>1007</v>
      </c>
      <c r="B371" s="100" t="s">
        <v>1008</v>
      </c>
      <c r="C371" s="101" t="s">
        <v>297</v>
      </c>
    </row>
    <row r="372" spans="1:3">
      <c r="A372" s="99" t="s">
        <v>1009</v>
      </c>
      <c r="B372" s="100" t="s">
        <v>1010</v>
      </c>
      <c r="C372" s="101" t="s">
        <v>297</v>
      </c>
    </row>
    <row r="373" spans="1:3">
      <c r="A373" s="99" t="s">
        <v>1011</v>
      </c>
      <c r="B373" s="100" t="s">
        <v>1012</v>
      </c>
      <c r="C373" s="101" t="s">
        <v>297</v>
      </c>
    </row>
    <row r="374" spans="1:3">
      <c r="A374" s="99" t="s">
        <v>1013</v>
      </c>
      <c r="B374" s="100" t="s">
        <v>1014</v>
      </c>
      <c r="C374" s="101" t="s">
        <v>297</v>
      </c>
    </row>
    <row r="375" spans="1:3">
      <c r="A375" s="99" t="s">
        <v>1015</v>
      </c>
      <c r="B375" s="100" t="s">
        <v>1016</v>
      </c>
      <c r="C375" s="101" t="s">
        <v>297</v>
      </c>
    </row>
    <row r="376" spans="1:3">
      <c r="A376" s="99" t="s">
        <v>1017</v>
      </c>
      <c r="B376" s="100" t="s">
        <v>1018</v>
      </c>
      <c r="C376" s="101" t="s">
        <v>297</v>
      </c>
    </row>
    <row r="377" spans="1:3">
      <c r="A377" s="99" t="s">
        <v>1019</v>
      </c>
      <c r="B377" s="100" t="s">
        <v>1020</v>
      </c>
      <c r="C377" s="101" t="s">
        <v>297</v>
      </c>
    </row>
    <row r="378" spans="1:3">
      <c r="A378" s="99" t="s">
        <v>1021</v>
      </c>
      <c r="B378" s="100" t="s">
        <v>1022</v>
      </c>
      <c r="C378" s="101" t="s">
        <v>297</v>
      </c>
    </row>
    <row r="379" spans="1:3">
      <c r="A379" s="99" t="s">
        <v>1023</v>
      </c>
      <c r="B379" s="100" t="s">
        <v>1024</v>
      </c>
      <c r="C379" s="101" t="s">
        <v>297</v>
      </c>
    </row>
    <row r="380" spans="1:3">
      <c r="A380" s="99" t="s">
        <v>1025</v>
      </c>
      <c r="B380" s="100" t="s">
        <v>1026</v>
      </c>
      <c r="C380" s="101" t="s">
        <v>297</v>
      </c>
    </row>
    <row r="381" spans="1:3">
      <c r="A381" s="99" t="s">
        <v>1027</v>
      </c>
      <c r="B381" s="100" t="s">
        <v>1028</v>
      </c>
      <c r="C381" s="101" t="s">
        <v>297</v>
      </c>
    </row>
    <row r="382" spans="1:3">
      <c r="A382" s="99" t="s">
        <v>1029</v>
      </c>
      <c r="B382" s="100" t="s">
        <v>1030</v>
      </c>
      <c r="C382" s="101" t="s">
        <v>297</v>
      </c>
    </row>
    <row r="383" spans="1:3">
      <c r="A383" s="99" t="s">
        <v>1031</v>
      </c>
      <c r="B383" s="100" t="s">
        <v>1032</v>
      </c>
      <c r="C383" s="101" t="s">
        <v>297</v>
      </c>
    </row>
    <row r="384" spans="1:3">
      <c r="A384" s="99" t="s">
        <v>1033</v>
      </c>
      <c r="B384" s="100" t="s">
        <v>1034</v>
      </c>
      <c r="C384" s="101" t="s">
        <v>297</v>
      </c>
    </row>
    <row r="385" spans="1:3">
      <c r="A385" s="99" t="s">
        <v>1035</v>
      </c>
      <c r="B385" s="100" t="s">
        <v>1036</v>
      </c>
      <c r="C385" s="101" t="s">
        <v>297</v>
      </c>
    </row>
    <row r="386" spans="1:3">
      <c r="A386" s="99" t="s">
        <v>1037</v>
      </c>
      <c r="B386" s="100" t="s">
        <v>1038</v>
      </c>
      <c r="C386" s="101" t="s">
        <v>297</v>
      </c>
    </row>
    <row r="387" spans="1:3">
      <c r="A387" s="99" t="s">
        <v>1039</v>
      </c>
      <c r="B387" s="100" t="s">
        <v>1040</v>
      </c>
      <c r="C387" s="101" t="s">
        <v>297</v>
      </c>
    </row>
    <row r="388" spans="1:3">
      <c r="A388" s="99" t="s">
        <v>1041</v>
      </c>
      <c r="B388" s="100" t="s">
        <v>1042</v>
      </c>
      <c r="C388" s="101" t="s">
        <v>297</v>
      </c>
    </row>
    <row r="389" spans="1:3">
      <c r="A389" s="99" t="s">
        <v>1043</v>
      </c>
      <c r="B389" s="100" t="s">
        <v>1044</v>
      </c>
      <c r="C389" s="101" t="s">
        <v>297</v>
      </c>
    </row>
    <row r="390" spans="1:3">
      <c r="A390" s="99" t="s">
        <v>1045</v>
      </c>
      <c r="B390" s="100" t="s">
        <v>1046</v>
      </c>
      <c r="C390" s="101" t="s">
        <v>297</v>
      </c>
    </row>
    <row r="391" spans="1:3">
      <c r="A391" s="99" t="s">
        <v>1047</v>
      </c>
      <c r="B391" s="100" t="s">
        <v>1048</v>
      </c>
      <c r="C391" s="101" t="s">
        <v>297</v>
      </c>
    </row>
    <row r="392" spans="1:3">
      <c r="A392" s="99" t="s">
        <v>1049</v>
      </c>
      <c r="B392" s="100" t="s">
        <v>1050</v>
      </c>
      <c r="C392" s="101" t="s">
        <v>297</v>
      </c>
    </row>
    <row r="393" spans="1:3">
      <c r="A393" s="99" t="s">
        <v>1051</v>
      </c>
      <c r="B393" s="100" t="s">
        <v>1052</v>
      </c>
      <c r="C393" s="101" t="s">
        <v>297</v>
      </c>
    </row>
    <row r="394" spans="1:3">
      <c r="A394" s="99" t="s">
        <v>1053</v>
      </c>
      <c r="B394" s="100" t="s">
        <v>1054</v>
      </c>
      <c r="C394" s="101" t="s">
        <v>297</v>
      </c>
    </row>
    <row r="395" spans="1:3">
      <c r="A395" s="99" t="s">
        <v>1055</v>
      </c>
      <c r="B395" s="100" t="s">
        <v>1056</v>
      </c>
      <c r="C395" s="101" t="s">
        <v>297</v>
      </c>
    </row>
    <row r="396" spans="1:3">
      <c r="A396" s="99" t="s">
        <v>1057</v>
      </c>
      <c r="B396" s="100" t="s">
        <v>1058</v>
      </c>
      <c r="C396" s="101" t="s">
        <v>297</v>
      </c>
    </row>
    <row r="397" spans="1:3">
      <c r="A397" s="99" t="s">
        <v>1059</v>
      </c>
      <c r="B397" s="100" t="s">
        <v>1060</v>
      </c>
      <c r="C397" s="101" t="s">
        <v>297</v>
      </c>
    </row>
    <row r="398" spans="1:3">
      <c r="A398" s="99" t="s">
        <v>1061</v>
      </c>
      <c r="B398" s="100" t="s">
        <v>1062</v>
      </c>
      <c r="C398" s="101" t="s">
        <v>297</v>
      </c>
    </row>
    <row r="399" spans="1:3">
      <c r="A399" s="99" t="s">
        <v>1063</v>
      </c>
      <c r="B399" s="100" t="s">
        <v>1064</v>
      </c>
      <c r="C399" s="101" t="s">
        <v>297</v>
      </c>
    </row>
    <row r="400" spans="1:3">
      <c r="A400" s="99" t="s">
        <v>1065</v>
      </c>
      <c r="B400" s="100" t="s">
        <v>1066</v>
      </c>
      <c r="C400" s="101" t="s">
        <v>297</v>
      </c>
    </row>
    <row r="401" spans="1:3">
      <c r="A401" s="99" t="s">
        <v>1067</v>
      </c>
      <c r="B401" s="100" t="s">
        <v>1068</v>
      </c>
      <c r="C401" s="101" t="s">
        <v>297</v>
      </c>
    </row>
    <row r="402" spans="1:3">
      <c r="A402" s="99" t="s">
        <v>1069</v>
      </c>
      <c r="B402" s="100" t="s">
        <v>1070</v>
      </c>
      <c r="C402" s="101" t="s">
        <v>297</v>
      </c>
    </row>
    <row r="403" spans="1:3">
      <c r="A403" s="99" t="s">
        <v>1071</v>
      </c>
      <c r="B403" s="100" t="s">
        <v>1072</v>
      </c>
      <c r="C403" s="101" t="s">
        <v>297</v>
      </c>
    </row>
    <row r="404" spans="1:3">
      <c r="A404" s="99" t="s">
        <v>1073</v>
      </c>
      <c r="B404" s="100" t="s">
        <v>1074</v>
      </c>
      <c r="C404" s="101" t="s">
        <v>297</v>
      </c>
    </row>
    <row r="405" spans="1:3">
      <c r="A405" s="99" t="s">
        <v>1075</v>
      </c>
      <c r="B405" s="100" t="s">
        <v>1076</v>
      </c>
      <c r="C405" s="101" t="s">
        <v>297</v>
      </c>
    </row>
    <row r="406" spans="1:3">
      <c r="A406" s="99" t="s">
        <v>1077</v>
      </c>
      <c r="B406" s="100" t="s">
        <v>1078</v>
      </c>
      <c r="C406" s="101" t="s">
        <v>297</v>
      </c>
    </row>
    <row r="407" spans="1:3">
      <c r="A407" s="99" t="s">
        <v>1079</v>
      </c>
      <c r="B407" s="100" t="s">
        <v>1080</v>
      </c>
      <c r="C407" s="101" t="s">
        <v>297</v>
      </c>
    </row>
    <row r="408" spans="1:3">
      <c r="A408" s="99" t="s">
        <v>1081</v>
      </c>
      <c r="B408" s="100" t="s">
        <v>1082</v>
      </c>
      <c r="C408" s="101" t="s">
        <v>297</v>
      </c>
    </row>
    <row r="409" spans="1:3">
      <c r="A409" s="99" t="s">
        <v>1083</v>
      </c>
      <c r="B409" s="100" t="s">
        <v>1084</v>
      </c>
      <c r="C409" s="101" t="s">
        <v>297</v>
      </c>
    </row>
    <row r="410" spans="1:3">
      <c r="A410" s="99" t="s">
        <v>1085</v>
      </c>
      <c r="B410" s="100" t="s">
        <v>1086</v>
      </c>
      <c r="C410" s="101" t="s">
        <v>297</v>
      </c>
    </row>
    <row r="411" spans="1:3">
      <c r="A411" s="99" t="s">
        <v>1087</v>
      </c>
      <c r="B411" s="100" t="s">
        <v>1088</v>
      </c>
      <c r="C411" s="101" t="s">
        <v>297</v>
      </c>
    </row>
    <row r="412" spans="1:3">
      <c r="A412" s="99" t="s">
        <v>1089</v>
      </c>
      <c r="B412" s="100" t="s">
        <v>1090</v>
      </c>
      <c r="C412" s="101" t="s">
        <v>297</v>
      </c>
    </row>
    <row r="413" spans="1:3">
      <c r="A413" s="99" t="s">
        <v>1091</v>
      </c>
      <c r="B413" s="100" t="s">
        <v>1092</v>
      </c>
      <c r="C413" s="101" t="s">
        <v>297</v>
      </c>
    </row>
    <row r="414" spans="1:3">
      <c r="A414" s="99" t="s">
        <v>1093</v>
      </c>
      <c r="B414" s="100" t="s">
        <v>1094</v>
      </c>
      <c r="C414" s="101" t="s">
        <v>297</v>
      </c>
    </row>
    <row r="415" spans="1:3">
      <c r="A415" s="99" t="s">
        <v>1095</v>
      </c>
      <c r="B415" s="100" t="s">
        <v>1096</v>
      </c>
      <c r="C415" s="101" t="s">
        <v>297</v>
      </c>
    </row>
    <row r="416" spans="1:3">
      <c r="A416" s="99" t="s">
        <v>1097</v>
      </c>
      <c r="B416" s="100" t="s">
        <v>1098</v>
      </c>
      <c r="C416" s="101" t="s">
        <v>297</v>
      </c>
    </row>
    <row r="417" spans="1:3">
      <c r="A417" s="99" t="s">
        <v>1099</v>
      </c>
      <c r="B417" s="100" t="s">
        <v>1100</v>
      </c>
      <c r="C417" s="101" t="s">
        <v>297</v>
      </c>
    </row>
    <row r="418" spans="1:3">
      <c r="A418" s="99" t="s">
        <v>1101</v>
      </c>
      <c r="B418" s="100" t="s">
        <v>1102</v>
      </c>
      <c r="C418" s="101" t="s">
        <v>297</v>
      </c>
    </row>
    <row r="419" spans="1:3">
      <c r="A419" s="99" t="s">
        <v>1103</v>
      </c>
      <c r="B419" s="100" t="s">
        <v>1104</v>
      </c>
      <c r="C419" s="101" t="s">
        <v>297</v>
      </c>
    </row>
    <row r="420" spans="1:3">
      <c r="A420" s="99" t="s">
        <v>1105</v>
      </c>
      <c r="B420" s="100" t="s">
        <v>1106</v>
      </c>
      <c r="C420" s="101" t="s">
        <v>297</v>
      </c>
    </row>
    <row r="421" spans="1:3">
      <c r="A421" s="99" t="s">
        <v>1107</v>
      </c>
      <c r="B421" s="100" t="s">
        <v>1108</v>
      </c>
      <c r="C421" s="101" t="s">
        <v>297</v>
      </c>
    </row>
    <row r="422" spans="1:3">
      <c r="A422" s="99" t="s">
        <v>1109</v>
      </c>
      <c r="B422" s="100" t="s">
        <v>1110</v>
      </c>
      <c r="C422" s="101" t="s">
        <v>297</v>
      </c>
    </row>
    <row r="423" spans="1:3">
      <c r="A423" s="99" t="s">
        <v>1111</v>
      </c>
      <c r="B423" s="100" t="s">
        <v>1112</v>
      </c>
      <c r="C423" s="101" t="s">
        <v>297</v>
      </c>
    </row>
    <row r="424" spans="1:3">
      <c r="A424" s="99" t="s">
        <v>1113</v>
      </c>
      <c r="B424" s="100" t="s">
        <v>1114</v>
      </c>
      <c r="C424" s="101" t="s">
        <v>297</v>
      </c>
    </row>
    <row r="425" spans="1:3">
      <c r="A425" s="99" t="s">
        <v>1115</v>
      </c>
      <c r="B425" s="100" t="s">
        <v>1116</v>
      </c>
      <c r="C425" s="101" t="s">
        <v>297</v>
      </c>
    </row>
    <row r="426" spans="1:3">
      <c r="A426" s="99" t="s">
        <v>1117</v>
      </c>
      <c r="B426" s="100" t="s">
        <v>1118</v>
      </c>
      <c r="C426" s="101" t="s">
        <v>297</v>
      </c>
    </row>
    <row r="427" spans="1:3">
      <c r="A427" s="99" t="s">
        <v>1119</v>
      </c>
      <c r="B427" s="100" t="s">
        <v>1120</v>
      </c>
      <c r="C427" s="101" t="s">
        <v>297</v>
      </c>
    </row>
    <row r="428" spans="1:3">
      <c r="A428" s="99" t="s">
        <v>1121</v>
      </c>
      <c r="B428" s="100" t="s">
        <v>1122</v>
      </c>
      <c r="C428" s="101" t="s">
        <v>297</v>
      </c>
    </row>
    <row r="429" spans="1:3">
      <c r="A429" s="99" t="s">
        <v>1123</v>
      </c>
      <c r="B429" s="100" t="s">
        <v>1124</v>
      </c>
      <c r="C429" s="101" t="s">
        <v>297</v>
      </c>
    </row>
    <row r="430" spans="1:3">
      <c r="A430" s="99" t="s">
        <v>1125</v>
      </c>
      <c r="B430" s="100" t="s">
        <v>1126</v>
      </c>
      <c r="C430" s="101" t="s">
        <v>297</v>
      </c>
    </row>
    <row r="431" spans="1:3">
      <c r="A431" s="99" t="s">
        <v>1127</v>
      </c>
      <c r="B431" s="100" t="s">
        <v>1128</v>
      </c>
      <c r="C431" s="101" t="s">
        <v>297</v>
      </c>
    </row>
    <row r="432" spans="1:3">
      <c r="A432" s="99" t="s">
        <v>1129</v>
      </c>
      <c r="B432" s="100" t="s">
        <v>1130</v>
      </c>
      <c r="C432" s="101" t="s">
        <v>297</v>
      </c>
    </row>
    <row r="433" spans="1:3">
      <c r="A433" s="99" t="s">
        <v>1131</v>
      </c>
      <c r="B433" s="100" t="s">
        <v>1132</v>
      </c>
      <c r="C433" s="101" t="s">
        <v>297</v>
      </c>
    </row>
    <row r="434" spans="1:3">
      <c r="A434" s="99" t="s">
        <v>1133</v>
      </c>
      <c r="B434" s="100" t="s">
        <v>1134</v>
      </c>
      <c r="C434" s="101" t="s">
        <v>297</v>
      </c>
    </row>
    <row r="435" spans="1:3">
      <c r="A435" s="99" t="s">
        <v>1135</v>
      </c>
      <c r="B435" s="100" t="s">
        <v>1136</v>
      </c>
      <c r="C435" s="101" t="s">
        <v>297</v>
      </c>
    </row>
    <row r="436" spans="1:3">
      <c r="A436" s="99" t="s">
        <v>1137</v>
      </c>
      <c r="B436" s="100" t="s">
        <v>1138</v>
      </c>
      <c r="C436" s="101" t="s">
        <v>297</v>
      </c>
    </row>
    <row r="437" spans="1:3">
      <c r="A437" s="99" t="s">
        <v>1139</v>
      </c>
      <c r="B437" s="100" t="s">
        <v>1140</v>
      </c>
      <c r="C437" s="101" t="s">
        <v>297</v>
      </c>
    </row>
    <row r="438" spans="1:3">
      <c r="A438" s="99" t="s">
        <v>1141</v>
      </c>
      <c r="B438" s="100" t="s">
        <v>1142</v>
      </c>
      <c r="C438" s="101" t="s">
        <v>297</v>
      </c>
    </row>
    <row r="439" spans="1:3">
      <c r="A439" s="99" t="s">
        <v>1143</v>
      </c>
      <c r="B439" s="100" t="s">
        <v>1144</v>
      </c>
      <c r="C439" s="101" t="s">
        <v>297</v>
      </c>
    </row>
    <row r="440" spans="1:3">
      <c r="A440" s="99" t="s">
        <v>1145</v>
      </c>
      <c r="B440" s="100" t="s">
        <v>1146</v>
      </c>
      <c r="C440" s="101" t="s">
        <v>297</v>
      </c>
    </row>
    <row r="441" spans="1:3">
      <c r="A441" s="99" t="s">
        <v>1147</v>
      </c>
      <c r="B441" s="100" t="s">
        <v>1148</v>
      </c>
      <c r="C441" s="101" t="s">
        <v>297</v>
      </c>
    </row>
    <row r="442" spans="1:3">
      <c r="A442" s="99" t="s">
        <v>1149</v>
      </c>
      <c r="B442" s="100" t="s">
        <v>1150</v>
      </c>
      <c r="C442" s="101" t="s">
        <v>297</v>
      </c>
    </row>
    <row r="443" spans="1:3">
      <c r="A443" s="99" t="s">
        <v>1151</v>
      </c>
      <c r="B443" s="100" t="s">
        <v>1152</v>
      </c>
      <c r="C443" s="101" t="s">
        <v>297</v>
      </c>
    </row>
    <row r="444" spans="1:3">
      <c r="A444" s="99" t="s">
        <v>1153</v>
      </c>
      <c r="B444" s="100" t="s">
        <v>1154</v>
      </c>
      <c r="C444" s="101" t="s">
        <v>297</v>
      </c>
    </row>
    <row r="445" spans="1:3">
      <c r="A445" s="99" t="s">
        <v>1155</v>
      </c>
      <c r="B445" s="100" t="s">
        <v>1156</v>
      </c>
      <c r="C445" s="101" t="s">
        <v>297</v>
      </c>
    </row>
    <row r="446" spans="1:3">
      <c r="A446" s="99" t="s">
        <v>1157</v>
      </c>
      <c r="B446" s="100" t="s">
        <v>1158</v>
      </c>
      <c r="C446" s="101" t="s">
        <v>297</v>
      </c>
    </row>
    <row r="447" spans="1:3">
      <c r="A447" s="99" t="s">
        <v>1159</v>
      </c>
      <c r="B447" s="100" t="s">
        <v>1160</v>
      </c>
      <c r="C447" s="101" t="s">
        <v>297</v>
      </c>
    </row>
    <row r="448" spans="1:3">
      <c r="A448" s="99" t="s">
        <v>1161</v>
      </c>
      <c r="B448" s="100" t="s">
        <v>1162</v>
      </c>
      <c r="C448" s="101" t="s">
        <v>297</v>
      </c>
    </row>
    <row r="449" spans="1:3">
      <c r="A449" s="99" t="s">
        <v>1163</v>
      </c>
      <c r="B449" s="100" t="s">
        <v>1164</v>
      </c>
      <c r="C449" s="101" t="s">
        <v>297</v>
      </c>
    </row>
    <row r="450" spans="1:3">
      <c r="A450" s="99" t="s">
        <v>1165</v>
      </c>
      <c r="B450" s="100" t="s">
        <v>1166</v>
      </c>
      <c r="C450" s="101" t="s">
        <v>297</v>
      </c>
    </row>
    <row r="451" spans="1:3">
      <c r="A451" s="99" t="s">
        <v>1167</v>
      </c>
      <c r="B451" s="100" t="s">
        <v>1168</v>
      </c>
      <c r="C451" s="101" t="s">
        <v>297</v>
      </c>
    </row>
    <row r="452" spans="1:3">
      <c r="A452" s="99" t="s">
        <v>1169</v>
      </c>
      <c r="B452" s="100" t="s">
        <v>1170</v>
      </c>
      <c r="C452" s="101" t="s">
        <v>297</v>
      </c>
    </row>
    <row r="453" spans="1:3">
      <c r="A453" s="99" t="s">
        <v>1171</v>
      </c>
      <c r="B453" s="100" t="s">
        <v>1172</v>
      </c>
      <c r="C453" s="101" t="s">
        <v>297</v>
      </c>
    </row>
    <row r="454" spans="1:3">
      <c r="A454" s="99" t="s">
        <v>1173</v>
      </c>
      <c r="B454" s="100" t="s">
        <v>1174</v>
      </c>
      <c r="C454" s="101" t="s">
        <v>297</v>
      </c>
    </row>
    <row r="455" spans="1:3">
      <c r="A455" s="99" t="s">
        <v>1175</v>
      </c>
      <c r="B455" s="100" t="s">
        <v>1176</v>
      </c>
      <c r="C455" s="101" t="s">
        <v>297</v>
      </c>
    </row>
    <row r="456" spans="1:3">
      <c r="A456" s="99" t="s">
        <v>1177</v>
      </c>
      <c r="B456" s="100" t="s">
        <v>1178</v>
      </c>
      <c r="C456" s="101" t="s">
        <v>297</v>
      </c>
    </row>
    <row r="457" spans="1:3">
      <c r="A457" s="99" t="s">
        <v>1179</v>
      </c>
      <c r="B457" s="100" t="s">
        <v>1180</v>
      </c>
      <c r="C457" s="101" t="s">
        <v>297</v>
      </c>
    </row>
    <row r="458" spans="1:3">
      <c r="A458" s="99" t="s">
        <v>1181</v>
      </c>
      <c r="B458" s="100" t="s">
        <v>1182</v>
      </c>
      <c r="C458" s="101" t="s">
        <v>297</v>
      </c>
    </row>
    <row r="459" spans="1:3">
      <c r="A459" s="99" t="s">
        <v>1183</v>
      </c>
      <c r="B459" s="100" t="s">
        <v>1184</v>
      </c>
      <c r="C459" s="101" t="s">
        <v>297</v>
      </c>
    </row>
    <row r="460" spans="1:3">
      <c r="A460" s="99" t="s">
        <v>1185</v>
      </c>
      <c r="B460" s="100" t="s">
        <v>1186</v>
      </c>
      <c r="C460" s="101" t="s">
        <v>297</v>
      </c>
    </row>
    <row r="461" spans="1:3">
      <c r="A461" s="99" t="s">
        <v>1187</v>
      </c>
      <c r="B461" s="100" t="s">
        <v>1188</v>
      </c>
      <c r="C461" s="101" t="s">
        <v>297</v>
      </c>
    </row>
    <row r="462" spans="1:3">
      <c r="A462" s="99" t="s">
        <v>1189</v>
      </c>
      <c r="B462" s="100" t="s">
        <v>1190</v>
      </c>
      <c r="C462" s="101" t="s">
        <v>297</v>
      </c>
    </row>
    <row r="463" spans="1:3">
      <c r="A463" s="99" t="s">
        <v>1191</v>
      </c>
      <c r="B463" s="100" t="s">
        <v>1192</v>
      </c>
      <c r="C463" s="101" t="s">
        <v>297</v>
      </c>
    </row>
    <row r="464" spans="1:3">
      <c r="A464" s="99" t="s">
        <v>1193</v>
      </c>
      <c r="B464" s="100" t="s">
        <v>1194</v>
      </c>
      <c r="C464" s="101" t="s">
        <v>297</v>
      </c>
    </row>
    <row r="465" spans="1:3">
      <c r="A465" s="99" t="s">
        <v>1195</v>
      </c>
      <c r="B465" s="100" t="s">
        <v>1196</v>
      </c>
      <c r="C465" s="101" t="s">
        <v>297</v>
      </c>
    </row>
    <row r="466" spans="1:3">
      <c r="A466" s="99" t="s">
        <v>1197</v>
      </c>
      <c r="B466" s="100" t="s">
        <v>1198</v>
      </c>
      <c r="C466" s="101" t="s">
        <v>297</v>
      </c>
    </row>
    <row r="467" spans="1:3">
      <c r="A467" s="99" t="s">
        <v>1199</v>
      </c>
      <c r="B467" s="100" t="s">
        <v>1200</v>
      </c>
      <c r="C467" s="101" t="s">
        <v>297</v>
      </c>
    </row>
    <row r="468" spans="1:3">
      <c r="A468" s="99" t="s">
        <v>1201</v>
      </c>
      <c r="B468" s="100" t="s">
        <v>1202</v>
      </c>
      <c r="C468" s="101" t="s">
        <v>297</v>
      </c>
    </row>
    <row r="469" spans="1:3">
      <c r="A469" s="99" t="s">
        <v>1203</v>
      </c>
      <c r="B469" s="100" t="s">
        <v>1204</v>
      </c>
      <c r="C469" s="101" t="s">
        <v>297</v>
      </c>
    </row>
    <row r="470" spans="1:3">
      <c r="A470" s="99" t="s">
        <v>1205</v>
      </c>
      <c r="B470" s="100" t="s">
        <v>1206</v>
      </c>
      <c r="C470" s="101" t="s">
        <v>297</v>
      </c>
    </row>
    <row r="471" spans="1:3">
      <c r="A471" s="99" t="s">
        <v>1207</v>
      </c>
      <c r="B471" s="100" t="s">
        <v>1208</v>
      </c>
      <c r="C471" s="101" t="s">
        <v>297</v>
      </c>
    </row>
    <row r="472" spans="1:3">
      <c r="A472" s="99" t="s">
        <v>1209</v>
      </c>
      <c r="B472" s="100" t="s">
        <v>1210</v>
      </c>
      <c r="C472" s="101" t="s">
        <v>297</v>
      </c>
    </row>
    <row r="473" spans="1:3">
      <c r="A473" s="99" t="s">
        <v>1211</v>
      </c>
      <c r="B473" s="100" t="s">
        <v>1212</v>
      </c>
      <c r="C473" s="101" t="s">
        <v>297</v>
      </c>
    </row>
    <row r="474" spans="1:3">
      <c r="A474" s="99" t="s">
        <v>1213</v>
      </c>
      <c r="B474" s="100" t="s">
        <v>1214</v>
      </c>
      <c r="C474" s="101" t="s">
        <v>297</v>
      </c>
    </row>
    <row r="475" spans="1:3">
      <c r="A475" s="99" t="s">
        <v>1215</v>
      </c>
      <c r="B475" s="100" t="s">
        <v>1216</v>
      </c>
      <c r="C475" s="101" t="s">
        <v>297</v>
      </c>
    </row>
    <row r="476" spans="1:3">
      <c r="A476" s="99" t="s">
        <v>1217</v>
      </c>
      <c r="B476" s="100" t="s">
        <v>1218</v>
      </c>
      <c r="C476" s="101" t="s">
        <v>297</v>
      </c>
    </row>
    <row r="477" spans="1:3">
      <c r="A477" s="99" t="s">
        <v>1219</v>
      </c>
      <c r="B477" s="100" t="s">
        <v>1220</v>
      </c>
      <c r="C477" s="101" t="s">
        <v>297</v>
      </c>
    </row>
    <row r="478" spans="1:3">
      <c r="A478" s="99" t="s">
        <v>1221</v>
      </c>
      <c r="B478" s="100" t="s">
        <v>1222</v>
      </c>
      <c r="C478" s="101" t="s">
        <v>297</v>
      </c>
    </row>
    <row r="479" spans="1:3">
      <c r="A479" s="99" t="s">
        <v>1223</v>
      </c>
      <c r="B479" s="100" t="s">
        <v>1224</v>
      </c>
      <c r="C479" s="101" t="s">
        <v>297</v>
      </c>
    </row>
    <row r="480" spans="1:3">
      <c r="A480" s="99" t="s">
        <v>1225</v>
      </c>
      <c r="B480" s="100" t="s">
        <v>1226</v>
      </c>
      <c r="C480" s="101" t="s">
        <v>297</v>
      </c>
    </row>
    <row r="481" spans="1:3">
      <c r="A481" s="99" t="s">
        <v>1227</v>
      </c>
      <c r="B481" s="100" t="s">
        <v>1228</v>
      </c>
      <c r="C481" s="101" t="s">
        <v>297</v>
      </c>
    </row>
    <row r="482" spans="1:3">
      <c r="A482" s="99" t="s">
        <v>1229</v>
      </c>
      <c r="B482" s="100" t="s">
        <v>1230</v>
      </c>
      <c r="C482" s="101" t="s">
        <v>297</v>
      </c>
    </row>
    <row r="483" spans="1:3">
      <c r="A483" s="99" t="s">
        <v>1231</v>
      </c>
      <c r="B483" s="100" t="s">
        <v>1232</v>
      </c>
      <c r="C483" s="101" t="s">
        <v>297</v>
      </c>
    </row>
    <row r="484" spans="1:3">
      <c r="A484" s="99" t="s">
        <v>1233</v>
      </c>
      <c r="B484" s="100" t="s">
        <v>1234</v>
      </c>
      <c r="C484" s="101" t="s">
        <v>297</v>
      </c>
    </row>
    <row r="485" spans="1:3">
      <c r="A485" s="99" t="s">
        <v>1235</v>
      </c>
      <c r="B485" s="100" t="s">
        <v>1236</v>
      </c>
      <c r="C485" s="101" t="s">
        <v>297</v>
      </c>
    </row>
    <row r="486" spans="1:3">
      <c r="A486" s="99" t="s">
        <v>1237</v>
      </c>
      <c r="B486" s="100" t="s">
        <v>1238</v>
      </c>
      <c r="C486" s="101" t="s">
        <v>297</v>
      </c>
    </row>
    <row r="487" spans="1:3">
      <c r="A487" s="99" t="s">
        <v>1239</v>
      </c>
      <c r="B487" s="100" t="s">
        <v>1240</v>
      </c>
      <c r="C487" s="101" t="s">
        <v>297</v>
      </c>
    </row>
    <row r="488" spans="1:3">
      <c r="A488" s="99" t="s">
        <v>1241</v>
      </c>
      <c r="B488" s="100" t="s">
        <v>1242</v>
      </c>
      <c r="C488" s="101" t="s">
        <v>297</v>
      </c>
    </row>
    <row r="489" spans="1:3">
      <c r="A489" s="99" t="s">
        <v>1243</v>
      </c>
      <c r="B489" s="100" t="s">
        <v>1244</v>
      </c>
      <c r="C489" s="101" t="s">
        <v>297</v>
      </c>
    </row>
    <row r="490" spans="1:3">
      <c r="A490" s="99" t="s">
        <v>1245</v>
      </c>
      <c r="B490" s="100" t="s">
        <v>1246</v>
      </c>
      <c r="C490" s="101" t="s">
        <v>297</v>
      </c>
    </row>
    <row r="491" spans="1:3">
      <c r="A491" s="99" t="s">
        <v>1247</v>
      </c>
      <c r="B491" s="100" t="s">
        <v>1248</v>
      </c>
      <c r="C491" s="101" t="s">
        <v>297</v>
      </c>
    </row>
    <row r="492" spans="1:3">
      <c r="A492" s="99" t="s">
        <v>1249</v>
      </c>
      <c r="B492" s="100" t="s">
        <v>1250</v>
      </c>
      <c r="C492" s="101" t="s">
        <v>297</v>
      </c>
    </row>
    <row r="493" spans="1:3">
      <c r="A493" s="99" t="s">
        <v>1251</v>
      </c>
      <c r="B493" s="100" t="s">
        <v>1252</v>
      </c>
      <c r="C493" s="101" t="s">
        <v>297</v>
      </c>
    </row>
    <row r="494" spans="1:3">
      <c r="A494" s="99" t="s">
        <v>1253</v>
      </c>
      <c r="B494" s="100" t="s">
        <v>1254</v>
      </c>
      <c r="C494" s="101" t="s">
        <v>297</v>
      </c>
    </row>
    <row r="495" spans="1:3">
      <c r="A495" s="99" t="s">
        <v>1255</v>
      </c>
      <c r="B495" s="100" t="s">
        <v>1256</v>
      </c>
      <c r="C495" s="101" t="s">
        <v>297</v>
      </c>
    </row>
    <row r="496" spans="1:3">
      <c r="A496" s="99" t="s">
        <v>1257</v>
      </c>
      <c r="B496" s="100" t="s">
        <v>1258</v>
      </c>
      <c r="C496" s="101" t="s">
        <v>297</v>
      </c>
    </row>
    <row r="497" spans="1:3">
      <c r="A497" s="99" t="s">
        <v>1259</v>
      </c>
      <c r="B497" s="100" t="s">
        <v>1260</v>
      </c>
      <c r="C497" s="101" t="s">
        <v>297</v>
      </c>
    </row>
    <row r="498" spans="1:3">
      <c r="A498" s="99" t="s">
        <v>1261</v>
      </c>
      <c r="B498" s="100" t="s">
        <v>1262</v>
      </c>
      <c r="C498" s="101" t="s">
        <v>297</v>
      </c>
    </row>
    <row r="499" spans="1:3">
      <c r="A499" s="99" t="s">
        <v>1263</v>
      </c>
      <c r="B499" s="100" t="s">
        <v>1264</v>
      </c>
      <c r="C499" s="101" t="s">
        <v>297</v>
      </c>
    </row>
    <row r="500" spans="1:3">
      <c r="A500" s="99" t="s">
        <v>1265</v>
      </c>
      <c r="B500" s="100" t="s">
        <v>1266</v>
      </c>
      <c r="C500" s="101" t="s">
        <v>297</v>
      </c>
    </row>
    <row r="501" spans="1:3">
      <c r="A501" s="99" t="s">
        <v>1267</v>
      </c>
      <c r="B501" s="100" t="s">
        <v>1268</v>
      </c>
      <c r="C501" s="101" t="s">
        <v>297</v>
      </c>
    </row>
    <row r="502" spans="1:3">
      <c r="A502" s="99" t="s">
        <v>1269</v>
      </c>
      <c r="B502" s="100" t="s">
        <v>1270</v>
      </c>
      <c r="C502" s="101" t="s">
        <v>297</v>
      </c>
    </row>
    <row r="503" spans="1:3">
      <c r="A503" s="99" t="s">
        <v>1271</v>
      </c>
      <c r="B503" s="100" t="s">
        <v>1272</v>
      </c>
      <c r="C503" s="101" t="s">
        <v>297</v>
      </c>
    </row>
    <row r="504" spans="1:3">
      <c r="A504" s="99" t="s">
        <v>1273</v>
      </c>
      <c r="B504" s="100" t="s">
        <v>1274</v>
      </c>
      <c r="C504" s="101" t="s">
        <v>297</v>
      </c>
    </row>
    <row r="505" spans="1:3">
      <c r="A505" s="99" t="s">
        <v>1275</v>
      </c>
      <c r="B505" s="100" t="s">
        <v>1276</v>
      </c>
      <c r="C505" s="101" t="s">
        <v>297</v>
      </c>
    </row>
    <row r="506" spans="1:3">
      <c r="A506" s="99" t="s">
        <v>1277</v>
      </c>
      <c r="B506" s="100" t="s">
        <v>1278</v>
      </c>
      <c r="C506" s="101" t="s">
        <v>297</v>
      </c>
    </row>
    <row r="507" spans="1:3">
      <c r="A507" s="99" t="s">
        <v>1279</v>
      </c>
      <c r="B507" s="100" t="s">
        <v>1280</v>
      </c>
      <c r="C507" s="101" t="s">
        <v>297</v>
      </c>
    </row>
    <row r="508" spans="1:3">
      <c r="A508" s="99" t="s">
        <v>1281</v>
      </c>
      <c r="B508" s="100" t="s">
        <v>1282</v>
      </c>
      <c r="C508" s="101" t="s">
        <v>297</v>
      </c>
    </row>
    <row r="509" spans="1:3">
      <c r="A509" s="99" t="s">
        <v>1283</v>
      </c>
      <c r="B509" s="100" t="s">
        <v>1284</v>
      </c>
      <c r="C509" s="101" t="s">
        <v>297</v>
      </c>
    </row>
    <row r="510" spans="1:3">
      <c r="A510" s="99" t="s">
        <v>1285</v>
      </c>
      <c r="B510" s="100" t="s">
        <v>1286</v>
      </c>
      <c r="C510" s="101" t="s">
        <v>297</v>
      </c>
    </row>
    <row r="511" spans="1:3">
      <c r="A511" s="99" t="s">
        <v>1287</v>
      </c>
      <c r="B511" s="100" t="s">
        <v>1288</v>
      </c>
      <c r="C511" s="101" t="s">
        <v>297</v>
      </c>
    </row>
    <row r="512" spans="1:3">
      <c r="A512" s="99" t="s">
        <v>1289</v>
      </c>
      <c r="B512" s="100" t="s">
        <v>1290</v>
      </c>
      <c r="C512" s="101" t="s">
        <v>297</v>
      </c>
    </row>
    <row r="513" spans="1:3">
      <c r="A513" s="99" t="s">
        <v>1291</v>
      </c>
      <c r="B513" s="100" t="s">
        <v>1292</v>
      </c>
      <c r="C513" s="101" t="s">
        <v>297</v>
      </c>
    </row>
    <row r="514" spans="1:3">
      <c r="A514" s="99" t="s">
        <v>1293</v>
      </c>
      <c r="B514" s="100" t="s">
        <v>1294</v>
      </c>
      <c r="C514" s="101" t="s">
        <v>297</v>
      </c>
    </row>
    <row r="515" spans="1:3">
      <c r="A515" s="99" t="s">
        <v>1295</v>
      </c>
      <c r="B515" s="100" t="s">
        <v>1296</v>
      </c>
      <c r="C515" s="101" t="s">
        <v>297</v>
      </c>
    </row>
  </sheetData>
  <mergeCells count="8">
    <mergeCell ref="A19:C19"/>
    <mergeCell ref="A6:G6"/>
    <mergeCell ref="B7:C7"/>
    <mergeCell ref="D7:E7"/>
    <mergeCell ref="F7:G7"/>
    <mergeCell ref="B13:C13"/>
    <mergeCell ref="D13:E13"/>
    <mergeCell ref="F13:G13"/>
  </mergeCells>
  <dataValidations count="1">
    <dataValidation type="list" allowBlank="1" showInputMessage="1" showErrorMessage="1" sqref="C21:C515" xr:uid="{69AD4B55-672C-4C7B-86FA-63E45F7B2D65}">
      <formula1>"Manufacturero,Servicio,Comercio"</formula1>
    </dataValidation>
  </dataValidation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1F1262-8A79-4914-AE42-9DEF87998D62}">
  <dimension ref="A1:N155"/>
  <sheetViews>
    <sheetView showGridLines="0" topLeftCell="A39" zoomScale="84" zoomScaleNormal="84" workbookViewId="0">
      <selection activeCell="E66" sqref="E66"/>
    </sheetView>
  </sheetViews>
  <sheetFormatPr baseColWidth="10" defaultColWidth="11.42578125" defaultRowHeight="15"/>
  <cols>
    <col min="1" max="1" width="22" style="104" customWidth="1" collapsed="1"/>
    <col min="2" max="2" width="26" style="191" customWidth="1" collapsed="1"/>
    <col min="3" max="3" width="28.85546875" style="104" customWidth="1" collapsed="1"/>
    <col min="4" max="4" width="14" style="104" customWidth="1" collapsed="1"/>
    <col min="5" max="5" width="18.42578125" style="104" customWidth="1" collapsed="1"/>
    <col min="6" max="6" width="18.7109375" style="104" customWidth="1" collapsed="1"/>
    <col min="7" max="7" width="26" style="104" customWidth="1" collapsed="1"/>
    <col min="8" max="8" width="14" style="104" bestFit="1" customWidth="1"/>
    <col min="9" max="16384" width="11.42578125" style="104"/>
  </cols>
  <sheetData>
    <row r="1" spans="1:14">
      <c r="A1" s="396" t="s">
        <v>0</v>
      </c>
      <c r="B1" s="397"/>
      <c r="C1" s="397"/>
      <c r="D1" s="397"/>
      <c r="E1" s="397"/>
      <c r="F1" s="397"/>
      <c r="G1" s="402" t="s">
        <v>1</v>
      </c>
    </row>
    <row r="2" spans="1:14">
      <c r="A2" s="398"/>
      <c r="B2" s="399"/>
      <c r="C2" s="399"/>
      <c r="D2" s="399"/>
      <c r="E2" s="399"/>
      <c r="F2" s="399"/>
      <c r="G2" s="402"/>
    </row>
    <row r="3" spans="1:14">
      <c r="A3" s="398"/>
      <c r="B3" s="399"/>
      <c r="C3" s="399"/>
      <c r="D3" s="399"/>
      <c r="E3" s="399"/>
      <c r="F3" s="399"/>
      <c r="G3" s="402"/>
    </row>
    <row r="4" spans="1:14">
      <c r="A4" s="398"/>
      <c r="B4" s="399"/>
      <c r="C4" s="399"/>
      <c r="D4" s="399"/>
      <c r="E4" s="399"/>
      <c r="F4" s="399"/>
      <c r="G4" s="402"/>
    </row>
    <row r="5" spans="1:14">
      <c r="A5" s="400"/>
      <c r="B5" s="401"/>
      <c r="C5" s="401"/>
      <c r="D5" s="401"/>
      <c r="E5" s="401"/>
      <c r="F5" s="401"/>
      <c r="G5" s="402"/>
    </row>
    <row r="6" spans="1:14" ht="11.1" customHeight="1">
      <c r="A6" s="105"/>
      <c r="B6" s="107"/>
      <c r="C6" s="29"/>
      <c r="D6" s="29"/>
      <c r="E6" s="29"/>
      <c r="F6" s="29"/>
      <c r="G6" s="108"/>
    </row>
    <row r="7" spans="1:14" ht="24" customHeight="1">
      <c r="A7" s="227" t="s">
        <v>1436</v>
      </c>
      <c r="B7" s="227"/>
      <c r="C7" s="227"/>
      <c r="D7" s="227"/>
      <c r="E7" s="227"/>
      <c r="F7" s="227"/>
      <c r="G7" s="227"/>
    </row>
    <row r="8" spans="1:14" ht="44.25" customHeight="1">
      <c r="A8" s="26" t="s">
        <v>1297</v>
      </c>
      <c r="B8" s="229" t="s">
        <v>1298</v>
      </c>
      <c r="C8" s="229"/>
      <c r="D8" s="229"/>
      <c r="E8" s="229"/>
      <c r="F8" s="229"/>
      <c r="G8" s="229"/>
    </row>
    <row r="9" spans="1:14" ht="11.1" customHeight="1">
      <c r="A9" s="106"/>
      <c r="B9" s="109"/>
      <c r="C9" s="1"/>
      <c r="D9" s="1"/>
      <c r="E9" s="1"/>
      <c r="F9" s="1"/>
      <c r="G9" s="110"/>
    </row>
    <row r="10" spans="1:14" s="116" customFormat="1" ht="14.25">
      <c r="A10" s="111" t="s">
        <v>184</v>
      </c>
      <c r="B10" s="112"/>
      <c r="C10" s="113" t="s">
        <v>186</v>
      </c>
      <c r="D10" s="403"/>
      <c r="E10" s="404"/>
      <c r="F10" s="114" t="s">
        <v>188</v>
      </c>
      <c r="G10" s="193"/>
      <c r="M10" s="117"/>
      <c r="N10" s="117"/>
    </row>
    <row r="11" spans="1:14" s="116" customFormat="1" ht="14.25">
      <c r="A11" s="114" t="s">
        <v>185</v>
      </c>
      <c r="B11" s="118"/>
      <c r="C11" s="113" t="s">
        <v>187</v>
      </c>
      <c r="D11" s="403"/>
      <c r="E11" s="404"/>
      <c r="F11" s="114" t="s">
        <v>189</v>
      </c>
      <c r="G11" s="115"/>
      <c r="M11" s="117"/>
      <c r="N11" s="117"/>
    </row>
    <row r="12" spans="1:14" s="116" customFormat="1" ht="14.25">
      <c r="A12" s="114" t="s">
        <v>183</v>
      </c>
      <c r="B12" s="192"/>
      <c r="C12" s="113" t="s">
        <v>1299</v>
      </c>
      <c r="D12" s="405"/>
      <c r="E12" s="406"/>
      <c r="F12" s="119" t="s">
        <v>1300</v>
      </c>
      <c r="G12" s="118" t="s">
        <v>1301</v>
      </c>
      <c r="H12" s="120"/>
      <c r="I12" s="121"/>
      <c r="M12" s="117"/>
      <c r="N12" s="117"/>
    </row>
    <row r="13" spans="1:14">
      <c r="A13" s="119" t="s">
        <v>1302</v>
      </c>
      <c r="B13" s="118"/>
      <c r="C13" s="103"/>
      <c r="D13" s="122"/>
      <c r="E13" s="122"/>
      <c r="F13"/>
      <c r="G13" s="123"/>
    </row>
    <row r="14" spans="1:14" ht="11.1" customHeight="1">
      <c r="A14" s="106"/>
      <c r="B14" s="109"/>
      <c r="C14" s="1"/>
      <c r="D14" s="1"/>
      <c r="E14" s="1"/>
      <c r="F14" s="1"/>
      <c r="G14" s="110"/>
    </row>
    <row r="15" spans="1:14">
      <c r="A15" s="235" t="s">
        <v>3</v>
      </c>
      <c r="B15" s="235"/>
      <c r="C15" s="235"/>
      <c r="D15" s="235"/>
      <c r="E15" s="235"/>
      <c r="F15" s="235"/>
      <c r="G15" s="235"/>
    </row>
    <row r="16" spans="1:14" ht="71.25" customHeight="1">
      <c r="A16" s="407" t="s">
        <v>1303</v>
      </c>
      <c r="B16" s="408"/>
      <c r="C16" s="408"/>
      <c r="D16" s="408"/>
      <c r="E16" s="408"/>
      <c r="F16" s="408"/>
      <c r="G16" s="409"/>
    </row>
    <row r="17" spans="1:10" ht="39.75" customHeight="1">
      <c r="A17" s="410"/>
      <c r="B17" s="411"/>
      <c r="C17" s="411"/>
      <c r="D17" s="411"/>
      <c r="E17" s="411"/>
      <c r="F17" s="411"/>
      <c r="G17" s="412"/>
    </row>
    <row r="18" spans="1:10" ht="258.75" customHeight="1">
      <c r="A18" s="413" t="s">
        <v>1304</v>
      </c>
      <c r="B18" s="413"/>
      <c r="C18" s="413"/>
      <c r="D18" s="413"/>
      <c r="E18" s="413"/>
      <c r="F18" s="413"/>
      <c r="G18" s="413"/>
    </row>
    <row r="19" spans="1:10" ht="11.1" customHeight="1">
      <c r="A19" s="124"/>
      <c r="B19" s="124"/>
      <c r="C19" s="124"/>
      <c r="D19" s="124"/>
      <c r="E19" s="124"/>
      <c r="F19" s="124"/>
      <c r="G19" s="124"/>
    </row>
    <row r="20" spans="1:10" ht="43.5" customHeight="1">
      <c r="A20" s="414" t="s">
        <v>1305</v>
      </c>
      <c r="B20" s="415"/>
      <c r="C20" s="125" t="s">
        <v>1306</v>
      </c>
    </row>
    <row r="21" spans="1:10" ht="11.1" customHeight="1" thickBot="1">
      <c r="B21" s="104"/>
    </row>
    <row r="22" spans="1:10" ht="32.25" customHeight="1" thickBot="1">
      <c r="A22" s="385" t="s">
        <v>239</v>
      </c>
      <c r="B22" s="386"/>
      <c r="C22" s="386"/>
      <c r="D22" s="386"/>
      <c r="E22" s="386"/>
      <c r="F22" s="386"/>
      <c r="G22" s="387"/>
    </row>
    <row r="23" spans="1:10" ht="11.1" customHeight="1">
      <c r="B23" s="104"/>
    </row>
    <row r="24" spans="1:10" ht="24.75">
      <c r="A24" s="126" t="s">
        <v>1307</v>
      </c>
      <c r="B24" s="127"/>
      <c r="C24" s="128"/>
      <c r="D24" s="128"/>
      <c r="E24" s="129"/>
      <c r="F24" s="128"/>
    </row>
    <row r="25" spans="1:10" ht="38.25">
      <c r="A25" s="130" t="s">
        <v>1308</v>
      </c>
      <c r="B25" s="131">
        <v>2</v>
      </c>
      <c r="C25" s="128"/>
      <c r="D25" s="128"/>
      <c r="E25" s="129"/>
      <c r="F25" s="128"/>
      <c r="G25" s="132"/>
    </row>
    <row r="26" spans="1:10" ht="37.5">
      <c r="A26" s="126" t="s">
        <v>7</v>
      </c>
      <c r="B26" s="388" t="s">
        <v>1309</v>
      </c>
      <c r="C26" s="388"/>
      <c r="D26" s="126" t="s">
        <v>1310</v>
      </c>
      <c r="E26" s="126" t="s">
        <v>1311</v>
      </c>
      <c r="F26" s="126" t="s">
        <v>1312</v>
      </c>
      <c r="G26" s="126" t="s">
        <v>1313</v>
      </c>
    </row>
    <row r="27" spans="1:10" s="136" customFormat="1" ht="24" customHeight="1">
      <c r="A27" s="133">
        <v>1</v>
      </c>
      <c r="B27" s="384" t="s">
        <v>1314</v>
      </c>
      <c r="C27" s="384"/>
      <c r="D27" s="133">
        <v>5</v>
      </c>
      <c r="E27" s="134"/>
      <c r="F27" s="135">
        <f>+ROUND(E27*(1+$B$24),0)</f>
        <v>0</v>
      </c>
      <c r="G27" s="135">
        <f>ROUND(F27*$B$25*D27,0)</f>
        <v>0</v>
      </c>
    </row>
    <row r="28" spans="1:10" s="136" customFormat="1" ht="24" customHeight="1">
      <c r="A28" s="133">
        <v>2</v>
      </c>
      <c r="B28" s="384" t="s">
        <v>1315</v>
      </c>
      <c r="C28" s="384"/>
      <c r="D28" s="133">
        <v>3</v>
      </c>
      <c r="E28" s="134"/>
      <c r="F28" s="135">
        <f>+ROUND(E28*(1+$B$24),0)</f>
        <v>0</v>
      </c>
      <c r="G28" s="135">
        <f>ROUND(F28*$B$25*D28,0)</f>
        <v>0</v>
      </c>
    </row>
    <row r="29" spans="1:10" s="136" customFormat="1" ht="24" customHeight="1">
      <c r="A29" s="133">
        <v>3</v>
      </c>
      <c r="B29" s="384" t="s">
        <v>1316</v>
      </c>
      <c r="C29" s="384"/>
      <c r="D29" s="133">
        <v>2</v>
      </c>
      <c r="E29" s="134"/>
      <c r="F29" s="135">
        <f t="shared" ref="F29:F33" si="0">+ROUND(E29*(1+$B$24),0)</f>
        <v>0</v>
      </c>
      <c r="G29" s="135">
        <f>ROUND(F29*$B$25*D29,0)</f>
        <v>0</v>
      </c>
      <c r="I29" s="137"/>
      <c r="J29" s="137"/>
    </row>
    <row r="30" spans="1:10" s="136" customFormat="1" ht="24" customHeight="1">
      <c r="A30" s="138" t="s">
        <v>1317</v>
      </c>
      <c r="B30" s="139"/>
      <c r="C30" s="139"/>
      <c r="D30" s="139"/>
      <c r="E30" s="139"/>
      <c r="F30" s="139"/>
      <c r="G30" s="135">
        <f>ROUND(SUM(G27:G29),0)</f>
        <v>0</v>
      </c>
    </row>
    <row r="31" spans="1:10" s="136" customFormat="1" ht="24" customHeight="1">
      <c r="A31" s="133">
        <v>4</v>
      </c>
      <c r="B31" s="384" t="s">
        <v>1318</v>
      </c>
      <c r="C31" s="384"/>
      <c r="D31" s="133">
        <v>1</v>
      </c>
      <c r="E31" s="134"/>
      <c r="F31" s="135">
        <f t="shared" si="0"/>
        <v>0</v>
      </c>
      <c r="G31" s="135">
        <f>ROUND(F31*$B$25*D31,0)</f>
        <v>0</v>
      </c>
    </row>
    <row r="32" spans="1:10" s="136" customFormat="1" ht="24" customHeight="1">
      <c r="A32" s="133">
        <v>5</v>
      </c>
      <c r="B32" s="384" t="s">
        <v>1319</v>
      </c>
      <c r="C32" s="384"/>
      <c r="D32" s="133">
        <v>1</v>
      </c>
      <c r="E32" s="134"/>
      <c r="F32" s="135">
        <f t="shared" si="0"/>
        <v>0</v>
      </c>
      <c r="G32" s="135">
        <f>ROUND(F32*$B$25*D32,0)</f>
        <v>0</v>
      </c>
    </row>
    <row r="33" spans="1:8" s="136" customFormat="1" ht="24" customHeight="1">
      <c r="A33" s="133">
        <v>6</v>
      </c>
      <c r="B33" s="384" t="s">
        <v>1320</v>
      </c>
      <c r="C33" s="384"/>
      <c r="D33" s="133">
        <v>1</v>
      </c>
      <c r="E33" s="134"/>
      <c r="F33" s="135">
        <f t="shared" si="0"/>
        <v>0</v>
      </c>
      <c r="G33" s="135">
        <f>ROUND(F33*$B$25*D33,0)</f>
        <v>0</v>
      </c>
    </row>
    <row r="34" spans="1:8" s="136" customFormat="1" ht="24" customHeight="1" thickBot="1">
      <c r="A34" s="140" t="s">
        <v>1321</v>
      </c>
      <c r="B34" s="141"/>
      <c r="C34" s="141"/>
      <c r="D34" s="141"/>
      <c r="E34" s="141"/>
      <c r="F34" s="141"/>
      <c r="G34" s="142">
        <f>ROUND(SUM(G31:G33),0)</f>
        <v>0</v>
      </c>
    </row>
    <row r="35" spans="1:8" s="144" customFormat="1" ht="24" customHeight="1" thickBot="1">
      <c r="A35" s="389" t="s">
        <v>1322</v>
      </c>
      <c r="B35" s="390"/>
      <c r="C35" s="390"/>
      <c r="D35" s="390"/>
      <c r="E35" s="390"/>
      <c r="F35" s="391"/>
      <c r="G35" s="143">
        <f>ROUND(G30+G34,0)</f>
        <v>0</v>
      </c>
    </row>
    <row r="36" spans="1:8" ht="24" customHeight="1" thickBot="1">
      <c r="B36" s="128"/>
      <c r="C36" s="128"/>
      <c r="D36" s="128"/>
      <c r="E36" s="128"/>
      <c r="F36" s="128"/>
      <c r="G36" s="145"/>
    </row>
    <row r="37" spans="1:8" s="136" customFormat="1" ht="31.5" customHeight="1" thickBot="1">
      <c r="A37" s="385" t="s">
        <v>1323</v>
      </c>
      <c r="B37" s="386"/>
      <c r="C37" s="386"/>
      <c r="D37" s="386"/>
      <c r="E37" s="386"/>
      <c r="F37" s="386"/>
      <c r="G37" s="387"/>
    </row>
    <row r="38" spans="1:8" ht="25.5" customHeight="1">
      <c r="A38" s="126" t="s">
        <v>1307</v>
      </c>
      <c r="B38" s="127"/>
      <c r="C38" s="128"/>
      <c r="D38" s="128"/>
      <c r="E38" s="129"/>
      <c r="F38" s="128"/>
    </row>
    <row r="39" spans="1:8" ht="38.25">
      <c r="A39" s="126" t="s">
        <v>1308</v>
      </c>
      <c r="B39" s="133">
        <v>2</v>
      </c>
      <c r="C39" s="128"/>
      <c r="D39" s="128"/>
      <c r="E39" s="129"/>
      <c r="F39" s="128"/>
    </row>
    <row r="40" spans="1:8" ht="15" customHeight="1">
      <c r="A40" s="146"/>
      <c r="B40" s="104"/>
    </row>
    <row r="41" spans="1:8" ht="27" customHeight="1">
      <c r="A41" s="147"/>
      <c r="B41" s="148"/>
      <c r="C41" s="128"/>
      <c r="D41" s="128"/>
      <c r="E41" s="392" t="s">
        <v>1324</v>
      </c>
      <c r="F41" s="392"/>
      <c r="G41" s="393"/>
    </row>
    <row r="42" spans="1:8" ht="42" customHeight="1">
      <c r="A42" s="149" t="s">
        <v>7</v>
      </c>
      <c r="B42" s="150" t="s">
        <v>1325</v>
      </c>
      <c r="C42" s="151" t="s">
        <v>1326</v>
      </c>
      <c r="D42" s="151" t="s">
        <v>1327</v>
      </c>
      <c r="E42" s="151" t="s">
        <v>210</v>
      </c>
      <c r="F42" s="151" t="s">
        <v>214</v>
      </c>
      <c r="G42" s="152" t="s">
        <v>215</v>
      </c>
    </row>
    <row r="43" spans="1:8" ht="36" customHeight="1">
      <c r="A43" s="153">
        <v>1</v>
      </c>
      <c r="B43" s="154" t="s">
        <v>1328</v>
      </c>
      <c r="C43" s="133">
        <v>1</v>
      </c>
      <c r="D43" s="133">
        <v>72</v>
      </c>
      <c r="E43" s="155"/>
      <c r="F43" s="156"/>
      <c r="G43" s="157">
        <f>ROUND(F43*$B$39,0)</f>
        <v>0</v>
      </c>
    </row>
    <row r="44" spans="1:8">
      <c r="A44" s="394" t="s">
        <v>99</v>
      </c>
      <c r="B44" s="395"/>
      <c r="C44" s="158">
        <f>SUM(C43)</f>
        <v>1</v>
      </c>
      <c r="D44" s="158">
        <f>+SUM(D43)</f>
        <v>72</v>
      </c>
      <c r="E44" s="159"/>
      <c r="F44" s="160"/>
      <c r="G44" s="161">
        <f>+ROUND(SUM(G43),0)</f>
        <v>0</v>
      </c>
      <c r="H44" s="162"/>
    </row>
    <row r="45" spans="1:8" ht="11.25" customHeight="1">
      <c r="B45" s="104"/>
    </row>
    <row r="46" spans="1:8" ht="10.5" customHeight="1" thickBot="1">
      <c r="B46" s="104"/>
    </row>
    <row r="47" spans="1:8" s="136" customFormat="1" ht="25.5" customHeight="1" thickBot="1">
      <c r="A47" s="385" t="s">
        <v>1329</v>
      </c>
      <c r="B47" s="386"/>
      <c r="C47" s="386"/>
      <c r="D47" s="386"/>
      <c r="E47" s="386"/>
      <c r="F47" s="386"/>
      <c r="G47" s="387"/>
    </row>
    <row r="48" spans="1:8" s="136" customFormat="1">
      <c r="A48" s="163"/>
      <c r="B48" s="164"/>
      <c r="C48" s="165"/>
      <c r="D48" s="165"/>
      <c r="E48" s="165"/>
      <c r="F48" s="165"/>
      <c r="G48" s="166"/>
    </row>
    <row r="49" spans="1:7" s="136" customFormat="1" ht="24" customHeight="1">
      <c r="A49" s="381" t="s">
        <v>1330</v>
      </c>
      <c r="B49" s="381"/>
      <c r="C49" s="381"/>
      <c r="D49" s="381"/>
      <c r="E49" s="381"/>
      <c r="F49" s="381"/>
      <c r="G49" s="381"/>
    </row>
    <row r="50" spans="1:7" s="136" customFormat="1" ht="37.5">
      <c r="A50" s="126" t="s">
        <v>7</v>
      </c>
      <c r="B50" s="382" t="s">
        <v>12</v>
      </c>
      <c r="C50" s="382"/>
      <c r="D50" s="126" t="s">
        <v>1331</v>
      </c>
      <c r="E50" s="126" t="s">
        <v>1332</v>
      </c>
      <c r="F50" s="126" t="s">
        <v>1333</v>
      </c>
      <c r="G50" s="126" t="s">
        <v>13</v>
      </c>
    </row>
    <row r="51" spans="1:7" s="136" customFormat="1">
      <c r="A51" s="167">
        <v>1</v>
      </c>
      <c r="B51" s="138" t="s">
        <v>1334</v>
      </c>
      <c r="C51" s="168"/>
      <c r="D51" s="169" t="s">
        <v>1335</v>
      </c>
      <c r="E51" s="127"/>
      <c r="F51" s="134"/>
      <c r="G51" s="135">
        <f>+ROUND(F51*(1+E51),0)</f>
        <v>0</v>
      </c>
    </row>
    <row r="52" spans="1:7" s="136" customFormat="1">
      <c r="A52" s="167">
        <f>A51+1</f>
        <v>2</v>
      </c>
      <c r="B52" s="138" t="s">
        <v>1336</v>
      </c>
      <c r="C52" s="168"/>
      <c r="D52" s="167" t="s">
        <v>1337</v>
      </c>
      <c r="E52" s="127"/>
      <c r="F52" s="134"/>
      <c r="G52" s="135">
        <f t="shared" ref="G52:G115" si="1">+ROUND(F52*(1+E52),0)</f>
        <v>0</v>
      </c>
    </row>
    <row r="53" spans="1:7" s="136" customFormat="1">
      <c r="A53" s="167">
        <f t="shared" ref="A53:A116" si="2">A52+1</f>
        <v>3</v>
      </c>
      <c r="B53" s="138" t="s">
        <v>1338</v>
      </c>
      <c r="C53" s="168"/>
      <c r="D53" s="167" t="s">
        <v>1337</v>
      </c>
      <c r="E53" s="127"/>
      <c r="F53" s="134"/>
      <c r="G53" s="135">
        <f t="shared" si="1"/>
        <v>0</v>
      </c>
    </row>
    <row r="54" spans="1:7" s="136" customFormat="1">
      <c r="A54" s="167">
        <f t="shared" si="2"/>
        <v>4</v>
      </c>
      <c r="B54" s="138" t="s">
        <v>1339</v>
      </c>
      <c r="C54" s="168"/>
      <c r="D54" s="167" t="s">
        <v>1337</v>
      </c>
      <c r="E54" s="127"/>
      <c r="F54" s="134"/>
      <c r="G54" s="135">
        <f t="shared" si="1"/>
        <v>0</v>
      </c>
    </row>
    <row r="55" spans="1:7" s="136" customFormat="1">
      <c r="A55" s="167">
        <f t="shared" si="2"/>
        <v>5</v>
      </c>
      <c r="B55" s="138" t="s">
        <v>1340</v>
      </c>
      <c r="C55" s="168"/>
      <c r="D55" s="167" t="s">
        <v>1337</v>
      </c>
      <c r="E55" s="127"/>
      <c r="F55" s="134"/>
      <c r="G55" s="135">
        <f t="shared" si="1"/>
        <v>0</v>
      </c>
    </row>
    <row r="56" spans="1:7" s="136" customFormat="1">
      <c r="A56" s="167">
        <f t="shared" si="2"/>
        <v>6</v>
      </c>
      <c r="B56" s="138" t="s">
        <v>1341</v>
      </c>
      <c r="C56" s="168"/>
      <c r="D56" s="167" t="s">
        <v>1337</v>
      </c>
      <c r="E56" s="127"/>
      <c r="F56" s="134"/>
      <c r="G56" s="135">
        <f t="shared" si="1"/>
        <v>0</v>
      </c>
    </row>
    <row r="57" spans="1:7" s="136" customFormat="1">
      <c r="A57" s="167">
        <f t="shared" si="2"/>
        <v>7</v>
      </c>
      <c r="B57" s="138" t="s">
        <v>1342</v>
      </c>
      <c r="C57" s="168"/>
      <c r="D57" s="167" t="s">
        <v>1337</v>
      </c>
      <c r="E57" s="127"/>
      <c r="F57" s="134"/>
      <c r="G57" s="135">
        <f t="shared" si="1"/>
        <v>0</v>
      </c>
    </row>
    <row r="58" spans="1:7" s="136" customFormat="1">
      <c r="A58" s="167">
        <f t="shared" si="2"/>
        <v>8</v>
      </c>
      <c r="B58" s="138" t="s">
        <v>1343</v>
      </c>
      <c r="C58" s="168"/>
      <c r="D58" s="167" t="s">
        <v>1337</v>
      </c>
      <c r="E58" s="127"/>
      <c r="F58" s="134"/>
      <c r="G58" s="135">
        <f t="shared" si="1"/>
        <v>0</v>
      </c>
    </row>
    <row r="59" spans="1:7" s="136" customFormat="1">
      <c r="A59" s="167">
        <f t="shared" si="2"/>
        <v>9</v>
      </c>
      <c r="B59" s="138" t="s">
        <v>1344</v>
      </c>
      <c r="C59" s="168"/>
      <c r="D59" s="167" t="s">
        <v>1337</v>
      </c>
      <c r="E59" s="127"/>
      <c r="F59" s="134"/>
      <c r="G59" s="135">
        <f t="shared" si="1"/>
        <v>0</v>
      </c>
    </row>
    <row r="60" spans="1:7" s="136" customFormat="1">
      <c r="A60" s="167">
        <f t="shared" si="2"/>
        <v>10</v>
      </c>
      <c r="B60" s="138" t="s">
        <v>1345</v>
      </c>
      <c r="C60" s="168"/>
      <c r="D60" s="167" t="s">
        <v>1337</v>
      </c>
      <c r="E60" s="127"/>
      <c r="F60" s="134"/>
      <c r="G60" s="135">
        <f t="shared" si="1"/>
        <v>0</v>
      </c>
    </row>
    <row r="61" spans="1:7" s="136" customFormat="1">
      <c r="A61" s="167">
        <f t="shared" si="2"/>
        <v>11</v>
      </c>
      <c r="B61" s="138" t="s">
        <v>1346</v>
      </c>
      <c r="C61" s="168"/>
      <c r="D61" s="167" t="s">
        <v>1337</v>
      </c>
      <c r="E61" s="127"/>
      <c r="F61" s="134"/>
      <c r="G61" s="135">
        <f t="shared" si="1"/>
        <v>0</v>
      </c>
    </row>
    <row r="62" spans="1:7" s="136" customFormat="1">
      <c r="A62" s="167">
        <f t="shared" si="2"/>
        <v>12</v>
      </c>
      <c r="B62" s="138" t="s">
        <v>1347</v>
      </c>
      <c r="C62" s="168"/>
      <c r="D62" s="167" t="s">
        <v>1337</v>
      </c>
      <c r="E62" s="127"/>
      <c r="F62" s="134"/>
      <c r="G62" s="135">
        <f t="shared" si="1"/>
        <v>0</v>
      </c>
    </row>
    <row r="63" spans="1:7" s="136" customFormat="1">
      <c r="A63" s="167">
        <f t="shared" si="2"/>
        <v>13</v>
      </c>
      <c r="B63" s="138" t="s">
        <v>1348</v>
      </c>
      <c r="C63" s="168"/>
      <c r="D63" s="167" t="s">
        <v>1337</v>
      </c>
      <c r="E63" s="127"/>
      <c r="F63" s="134"/>
      <c r="G63" s="135">
        <f t="shared" si="1"/>
        <v>0</v>
      </c>
    </row>
    <row r="64" spans="1:7" s="136" customFormat="1">
      <c r="A64" s="167">
        <f t="shared" si="2"/>
        <v>14</v>
      </c>
      <c r="B64" s="138" t="s">
        <v>1349</v>
      </c>
      <c r="C64" s="168"/>
      <c r="D64" s="167" t="s">
        <v>1337</v>
      </c>
      <c r="E64" s="127"/>
      <c r="F64" s="134"/>
      <c r="G64" s="135">
        <f t="shared" si="1"/>
        <v>0</v>
      </c>
    </row>
    <row r="65" spans="1:7" s="136" customFormat="1">
      <c r="A65" s="167">
        <f t="shared" si="2"/>
        <v>15</v>
      </c>
      <c r="B65" s="138" t="s">
        <v>1350</v>
      </c>
      <c r="C65" s="168"/>
      <c r="D65" s="167" t="s">
        <v>1337</v>
      </c>
      <c r="E65" s="127"/>
      <c r="F65" s="134"/>
      <c r="G65" s="135">
        <f t="shared" si="1"/>
        <v>0</v>
      </c>
    </row>
    <row r="66" spans="1:7" s="136" customFormat="1">
      <c r="A66" s="167">
        <f t="shared" si="2"/>
        <v>16</v>
      </c>
      <c r="B66" s="138" t="s">
        <v>1351</v>
      </c>
      <c r="C66" s="168"/>
      <c r="D66" s="167" t="s">
        <v>1352</v>
      </c>
      <c r="E66" s="127"/>
      <c r="F66" s="134"/>
      <c r="G66" s="135">
        <f t="shared" si="1"/>
        <v>0</v>
      </c>
    </row>
    <row r="67" spans="1:7" s="136" customFormat="1">
      <c r="A67" s="167">
        <f t="shared" si="2"/>
        <v>17</v>
      </c>
      <c r="B67" s="138" t="s">
        <v>1353</v>
      </c>
      <c r="C67" s="168"/>
      <c r="D67" s="167" t="s">
        <v>1352</v>
      </c>
      <c r="E67" s="127"/>
      <c r="F67" s="134"/>
      <c r="G67" s="135">
        <f t="shared" si="1"/>
        <v>0</v>
      </c>
    </row>
    <row r="68" spans="1:7" s="136" customFormat="1">
      <c r="A68" s="167">
        <f t="shared" si="2"/>
        <v>18</v>
      </c>
      <c r="B68" s="138" t="s">
        <v>1354</v>
      </c>
      <c r="C68" s="168"/>
      <c r="D68" s="167" t="s">
        <v>1352</v>
      </c>
      <c r="E68" s="127"/>
      <c r="F68" s="134"/>
      <c r="G68" s="135">
        <f t="shared" si="1"/>
        <v>0</v>
      </c>
    </row>
    <row r="69" spans="1:7" s="136" customFormat="1">
      <c r="A69" s="167">
        <f t="shared" si="2"/>
        <v>19</v>
      </c>
      <c r="B69" s="138" t="s">
        <v>1355</v>
      </c>
      <c r="C69" s="168"/>
      <c r="D69" s="167" t="s">
        <v>1337</v>
      </c>
      <c r="E69" s="127"/>
      <c r="F69" s="134"/>
      <c r="G69" s="135">
        <f t="shared" si="1"/>
        <v>0</v>
      </c>
    </row>
    <row r="70" spans="1:7" s="136" customFormat="1">
      <c r="A70" s="167">
        <f t="shared" si="2"/>
        <v>20</v>
      </c>
      <c r="B70" s="138" t="s">
        <v>1356</v>
      </c>
      <c r="C70" s="168"/>
      <c r="D70" s="167" t="s">
        <v>1337</v>
      </c>
      <c r="E70" s="127"/>
      <c r="F70" s="134"/>
      <c r="G70" s="135">
        <f t="shared" si="1"/>
        <v>0</v>
      </c>
    </row>
    <row r="71" spans="1:7" s="136" customFormat="1">
      <c r="A71" s="167">
        <f t="shared" si="2"/>
        <v>21</v>
      </c>
      <c r="B71" s="138" t="s">
        <v>1357</v>
      </c>
      <c r="C71" s="168"/>
      <c r="D71" s="167" t="s">
        <v>1337</v>
      </c>
      <c r="E71" s="127"/>
      <c r="F71" s="134"/>
      <c r="G71" s="135">
        <f t="shared" si="1"/>
        <v>0</v>
      </c>
    </row>
    <row r="72" spans="1:7" s="136" customFormat="1">
      <c r="A72" s="167">
        <f t="shared" si="2"/>
        <v>22</v>
      </c>
      <c r="B72" s="138" t="s">
        <v>1358</v>
      </c>
      <c r="C72" s="168"/>
      <c r="D72" s="167" t="s">
        <v>1359</v>
      </c>
      <c r="E72" s="127"/>
      <c r="F72" s="134"/>
      <c r="G72" s="135">
        <f t="shared" si="1"/>
        <v>0</v>
      </c>
    </row>
    <row r="73" spans="1:7" s="136" customFormat="1">
      <c r="A73" s="167">
        <f t="shared" si="2"/>
        <v>23</v>
      </c>
      <c r="B73" s="138" t="s">
        <v>1360</v>
      </c>
      <c r="C73" s="168"/>
      <c r="D73" s="167" t="s">
        <v>211</v>
      </c>
      <c r="E73" s="127"/>
      <c r="F73" s="134"/>
      <c r="G73" s="135">
        <f t="shared" si="1"/>
        <v>0</v>
      </c>
    </row>
    <row r="74" spans="1:7" s="136" customFormat="1">
      <c r="A74" s="167">
        <f t="shared" si="2"/>
        <v>24</v>
      </c>
      <c r="B74" s="138" t="s">
        <v>1361</v>
      </c>
      <c r="C74" s="168"/>
      <c r="D74" s="167" t="s">
        <v>1337</v>
      </c>
      <c r="E74" s="127"/>
      <c r="F74" s="134"/>
      <c r="G74" s="135">
        <f t="shared" si="1"/>
        <v>0</v>
      </c>
    </row>
    <row r="75" spans="1:7" s="136" customFormat="1">
      <c r="A75" s="167">
        <f t="shared" si="2"/>
        <v>25</v>
      </c>
      <c r="B75" s="138" t="s">
        <v>1362</v>
      </c>
      <c r="C75" s="168"/>
      <c r="D75" s="167" t="s">
        <v>1337</v>
      </c>
      <c r="E75" s="127"/>
      <c r="F75" s="134"/>
      <c r="G75" s="135">
        <f t="shared" si="1"/>
        <v>0</v>
      </c>
    </row>
    <row r="76" spans="1:7" s="136" customFormat="1">
      <c r="A76" s="167">
        <f t="shared" si="2"/>
        <v>26</v>
      </c>
      <c r="B76" s="138" t="s">
        <v>1363</v>
      </c>
      <c r="C76" s="168"/>
      <c r="D76" s="167" t="s">
        <v>1337</v>
      </c>
      <c r="E76" s="127"/>
      <c r="F76" s="134"/>
      <c r="G76" s="135">
        <f t="shared" si="1"/>
        <v>0</v>
      </c>
    </row>
    <row r="77" spans="1:7" s="136" customFormat="1">
      <c r="A77" s="167">
        <f t="shared" si="2"/>
        <v>27</v>
      </c>
      <c r="B77" s="138" t="s">
        <v>1364</v>
      </c>
      <c r="C77" s="168"/>
      <c r="D77" s="167" t="s">
        <v>1337</v>
      </c>
      <c r="E77" s="127"/>
      <c r="F77" s="134"/>
      <c r="G77" s="135">
        <f t="shared" si="1"/>
        <v>0</v>
      </c>
    </row>
    <row r="78" spans="1:7" s="136" customFormat="1">
      <c r="A78" s="167">
        <f t="shared" si="2"/>
        <v>28</v>
      </c>
      <c r="B78" s="138" t="s">
        <v>1365</v>
      </c>
      <c r="C78" s="168"/>
      <c r="D78" s="167" t="s">
        <v>1337</v>
      </c>
      <c r="E78" s="127"/>
      <c r="F78" s="134"/>
      <c r="G78" s="135">
        <f t="shared" si="1"/>
        <v>0</v>
      </c>
    </row>
    <row r="79" spans="1:7" s="136" customFormat="1">
      <c r="A79" s="167">
        <f t="shared" si="2"/>
        <v>29</v>
      </c>
      <c r="B79" s="138" t="s">
        <v>1366</v>
      </c>
      <c r="C79" s="168"/>
      <c r="D79" s="167" t="s">
        <v>1337</v>
      </c>
      <c r="E79" s="127"/>
      <c r="F79" s="134"/>
      <c r="G79" s="135">
        <f t="shared" si="1"/>
        <v>0</v>
      </c>
    </row>
    <row r="80" spans="1:7" s="136" customFormat="1">
      <c r="A80" s="167">
        <f t="shared" si="2"/>
        <v>30</v>
      </c>
      <c r="B80" s="138" t="s">
        <v>1367</v>
      </c>
      <c r="C80" s="168"/>
      <c r="D80" s="167" t="s">
        <v>1337</v>
      </c>
      <c r="E80" s="127"/>
      <c r="F80" s="134"/>
      <c r="G80" s="135">
        <f t="shared" si="1"/>
        <v>0</v>
      </c>
    </row>
    <row r="81" spans="1:7" s="136" customFormat="1">
      <c r="A81" s="167">
        <f t="shared" si="2"/>
        <v>31</v>
      </c>
      <c r="B81" s="138" t="s">
        <v>1368</v>
      </c>
      <c r="C81" s="168"/>
      <c r="D81" s="167" t="s">
        <v>1337</v>
      </c>
      <c r="E81" s="127"/>
      <c r="F81" s="134"/>
      <c r="G81" s="135">
        <f t="shared" si="1"/>
        <v>0</v>
      </c>
    </row>
    <row r="82" spans="1:7" s="136" customFormat="1">
      <c r="A82" s="167">
        <f t="shared" si="2"/>
        <v>32</v>
      </c>
      <c r="B82" s="138" t="s">
        <v>1369</v>
      </c>
      <c r="C82" s="168"/>
      <c r="D82" s="167" t="s">
        <v>1337</v>
      </c>
      <c r="E82" s="127"/>
      <c r="F82" s="134"/>
      <c r="G82" s="135">
        <f t="shared" si="1"/>
        <v>0</v>
      </c>
    </row>
    <row r="83" spans="1:7" s="136" customFormat="1">
      <c r="A83" s="167">
        <f t="shared" si="2"/>
        <v>33</v>
      </c>
      <c r="B83" s="138" t="s">
        <v>1370</v>
      </c>
      <c r="C83" s="168"/>
      <c r="D83" s="167" t="s">
        <v>211</v>
      </c>
      <c r="E83" s="127"/>
      <c r="F83" s="134"/>
      <c r="G83" s="135">
        <f t="shared" si="1"/>
        <v>0</v>
      </c>
    </row>
    <row r="84" spans="1:7" s="136" customFormat="1">
      <c r="A84" s="167">
        <f t="shared" si="2"/>
        <v>34</v>
      </c>
      <c r="B84" s="138" t="s">
        <v>1371</v>
      </c>
      <c r="C84" s="168"/>
      <c r="D84" s="167" t="s">
        <v>1337</v>
      </c>
      <c r="E84" s="127"/>
      <c r="F84" s="134"/>
      <c r="G84" s="135">
        <f t="shared" si="1"/>
        <v>0</v>
      </c>
    </row>
    <row r="85" spans="1:7" s="136" customFormat="1">
      <c r="A85" s="167">
        <f t="shared" si="2"/>
        <v>35</v>
      </c>
      <c r="B85" s="138" t="s">
        <v>1372</v>
      </c>
      <c r="C85" s="168"/>
      <c r="D85" s="167" t="s">
        <v>1337</v>
      </c>
      <c r="E85" s="127"/>
      <c r="F85" s="134"/>
      <c r="G85" s="135">
        <f t="shared" si="1"/>
        <v>0</v>
      </c>
    </row>
    <row r="86" spans="1:7" s="136" customFormat="1">
      <c r="A86" s="167">
        <f t="shared" si="2"/>
        <v>36</v>
      </c>
      <c r="B86" s="138" t="s">
        <v>1373</v>
      </c>
      <c r="C86" s="168"/>
      <c r="D86" s="167" t="s">
        <v>1337</v>
      </c>
      <c r="E86" s="127"/>
      <c r="F86" s="134"/>
      <c r="G86" s="135">
        <f t="shared" si="1"/>
        <v>0</v>
      </c>
    </row>
    <row r="87" spans="1:7" s="136" customFormat="1">
      <c r="A87" s="167">
        <f t="shared" si="2"/>
        <v>37</v>
      </c>
      <c r="B87" s="138" t="s">
        <v>1374</v>
      </c>
      <c r="C87" s="168"/>
      <c r="D87" s="167" t="s">
        <v>1337</v>
      </c>
      <c r="E87" s="127"/>
      <c r="F87" s="134"/>
      <c r="G87" s="135">
        <f t="shared" si="1"/>
        <v>0</v>
      </c>
    </row>
    <row r="88" spans="1:7" s="136" customFormat="1">
      <c r="A88" s="167">
        <f t="shared" si="2"/>
        <v>38</v>
      </c>
      <c r="B88" s="138" t="s">
        <v>1375</v>
      </c>
      <c r="C88" s="168"/>
      <c r="D88" s="167" t="s">
        <v>1337</v>
      </c>
      <c r="E88" s="127"/>
      <c r="F88" s="134"/>
      <c r="G88" s="135">
        <f t="shared" si="1"/>
        <v>0</v>
      </c>
    </row>
    <row r="89" spans="1:7" s="136" customFormat="1">
      <c r="A89" s="167">
        <f t="shared" si="2"/>
        <v>39</v>
      </c>
      <c r="B89" s="138" t="s">
        <v>1376</v>
      </c>
      <c r="C89" s="168"/>
      <c r="D89" s="167" t="s">
        <v>1337</v>
      </c>
      <c r="E89" s="127"/>
      <c r="F89" s="134"/>
      <c r="G89" s="135">
        <f t="shared" si="1"/>
        <v>0</v>
      </c>
    </row>
    <row r="90" spans="1:7" s="136" customFormat="1">
      <c r="A90" s="167">
        <f t="shared" si="2"/>
        <v>40</v>
      </c>
      <c r="B90" s="138" t="s">
        <v>1377</v>
      </c>
      <c r="C90" s="168"/>
      <c r="D90" s="167" t="s">
        <v>1337</v>
      </c>
      <c r="E90" s="127"/>
      <c r="F90" s="134"/>
      <c r="G90" s="135">
        <f t="shared" si="1"/>
        <v>0</v>
      </c>
    </row>
    <row r="91" spans="1:7" s="136" customFormat="1">
      <c r="A91" s="167">
        <f t="shared" si="2"/>
        <v>41</v>
      </c>
      <c r="B91" s="138" t="s">
        <v>1378</v>
      </c>
      <c r="C91" s="168"/>
      <c r="D91" s="167" t="s">
        <v>1337</v>
      </c>
      <c r="E91" s="127"/>
      <c r="F91" s="134"/>
      <c r="G91" s="135">
        <f t="shared" si="1"/>
        <v>0</v>
      </c>
    </row>
    <row r="92" spans="1:7" s="136" customFormat="1">
      <c r="A92" s="167">
        <f t="shared" si="2"/>
        <v>42</v>
      </c>
      <c r="B92" s="138" t="s">
        <v>1379</v>
      </c>
      <c r="C92" s="168"/>
      <c r="D92" s="167" t="s">
        <v>1337</v>
      </c>
      <c r="E92" s="127"/>
      <c r="F92" s="134"/>
      <c r="G92" s="135">
        <f t="shared" si="1"/>
        <v>0</v>
      </c>
    </row>
    <row r="93" spans="1:7" s="136" customFormat="1">
      <c r="A93" s="167">
        <f t="shared" si="2"/>
        <v>43</v>
      </c>
      <c r="B93" s="138" t="s">
        <v>1380</v>
      </c>
      <c r="C93" s="168"/>
      <c r="D93" s="167" t="s">
        <v>1337</v>
      </c>
      <c r="E93" s="127"/>
      <c r="F93" s="134"/>
      <c r="G93" s="135">
        <f t="shared" si="1"/>
        <v>0</v>
      </c>
    </row>
    <row r="94" spans="1:7" s="136" customFormat="1">
      <c r="A94" s="167">
        <f t="shared" si="2"/>
        <v>44</v>
      </c>
      <c r="B94" s="138" t="s">
        <v>1381</v>
      </c>
      <c r="C94" s="168"/>
      <c r="D94" s="167" t="s">
        <v>1337</v>
      </c>
      <c r="E94" s="127"/>
      <c r="F94" s="134"/>
      <c r="G94" s="135">
        <f t="shared" si="1"/>
        <v>0</v>
      </c>
    </row>
    <row r="95" spans="1:7" s="136" customFormat="1">
      <c r="A95" s="167">
        <f t="shared" si="2"/>
        <v>45</v>
      </c>
      <c r="B95" s="138" t="s">
        <v>1382</v>
      </c>
      <c r="C95" s="168"/>
      <c r="D95" s="167" t="s">
        <v>1337</v>
      </c>
      <c r="E95" s="127"/>
      <c r="F95" s="134"/>
      <c r="G95" s="135">
        <f t="shared" si="1"/>
        <v>0</v>
      </c>
    </row>
    <row r="96" spans="1:7" s="136" customFormat="1">
      <c r="A96" s="167">
        <f t="shared" si="2"/>
        <v>46</v>
      </c>
      <c r="B96" s="138" t="s">
        <v>1383</v>
      </c>
      <c r="C96" s="168"/>
      <c r="D96" s="167" t="s">
        <v>1337</v>
      </c>
      <c r="E96" s="127"/>
      <c r="F96" s="134"/>
      <c r="G96" s="135">
        <f t="shared" si="1"/>
        <v>0</v>
      </c>
    </row>
    <row r="97" spans="1:7" s="136" customFormat="1">
      <c r="A97" s="167">
        <f t="shared" si="2"/>
        <v>47</v>
      </c>
      <c r="B97" s="138" t="s">
        <v>1384</v>
      </c>
      <c r="C97" s="168"/>
      <c r="D97" s="167" t="s">
        <v>1337</v>
      </c>
      <c r="E97" s="127"/>
      <c r="F97" s="134"/>
      <c r="G97" s="135">
        <f t="shared" si="1"/>
        <v>0</v>
      </c>
    </row>
    <row r="98" spans="1:7" s="136" customFormat="1">
      <c r="A98" s="167">
        <f t="shared" si="2"/>
        <v>48</v>
      </c>
      <c r="B98" s="138" t="s">
        <v>1385</v>
      </c>
      <c r="C98" s="168"/>
      <c r="D98" s="167" t="s">
        <v>1337</v>
      </c>
      <c r="E98" s="127"/>
      <c r="F98" s="134"/>
      <c r="G98" s="135">
        <f t="shared" si="1"/>
        <v>0</v>
      </c>
    </row>
    <row r="99" spans="1:7" s="136" customFormat="1">
      <c r="A99" s="167">
        <f t="shared" si="2"/>
        <v>49</v>
      </c>
      <c r="B99" s="138" t="s">
        <v>1386</v>
      </c>
      <c r="C99" s="168"/>
      <c r="D99" s="167" t="s">
        <v>1337</v>
      </c>
      <c r="E99" s="127"/>
      <c r="F99" s="134"/>
      <c r="G99" s="135">
        <f t="shared" si="1"/>
        <v>0</v>
      </c>
    </row>
    <row r="100" spans="1:7" s="136" customFormat="1">
      <c r="A100" s="167">
        <f t="shared" si="2"/>
        <v>50</v>
      </c>
      <c r="B100" s="138" t="s">
        <v>1387</v>
      </c>
      <c r="C100" s="168"/>
      <c r="D100" s="167" t="s">
        <v>1337</v>
      </c>
      <c r="E100" s="127"/>
      <c r="F100" s="134"/>
      <c r="G100" s="135">
        <f t="shared" si="1"/>
        <v>0</v>
      </c>
    </row>
    <row r="101" spans="1:7" s="136" customFormat="1">
      <c r="A101" s="167">
        <f t="shared" si="2"/>
        <v>51</v>
      </c>
      <c r="B101" s="138" t="s">
        <v>1388</v>
      </c>
      <c r="C101" s="168"/>
      <c r="D101" s="167" t="s">
        <v>1337</v>
      </c>
      <c r="E101" s="127"/>
      <c r="F101" s="134"/>
      <c r="G101" s="135">
        <f t="shared" si="1"/>
        <v>0</v>
      </c>
    </row>
    <row r="102" spans="1:7" s="136" customFormat="1">
      <c r="A102" s="167">
        <f t="shared" si="2"/>
        <v>52</v>
      </c>
      <c r="B102" s="138" t="s">
        <v>1389</v>
      </c>
      <c r="C102" s="168"/>
      <c r="D102" s="167" t="s">
        <v>1337</v>
      </c>
      <c r="E102" s="127"/>
      <c r="F102" s="134"/>
      <c r="G102" s="135">
        <f t="shared" si="1"/>
        <v>0</v>
      </c>
    </row>
    <row r="103" spans="1:7" s="136" customFormat="1">
      <c r="A103" s="167">
        <f t="shared" si="2"/>
        <v>53</v>
      </c>
      <c r="B103" s="138" t="s">
        <v>1390</v>
      </c>
      <c r="C103" s="168"/>
      <c r="D103" s="167" t="s">
        <v>1337</v>
      </c>
      <c r="E103" s="127"/>
      <c r="F103" s="134"/>
      <c r="G103" s="135">
        <f t="shared" si="1"/>
        <v>0</v>
      </c>
    </row>
    <row r="104" spans="1:7" s="136" customFormat="1">
      <c r="A104" s="167">
        <f t="shared" si="2"/>
        <v>54</v>
      </c>
      <c r="B104" s="138" t="s">
        <v>1391</v>
      </c>
      <c r="C104" s="168"/>
      <c r="D104" s="167" t="s">
        <v>1337</v>
      </c>
      <c r="E104" s="127"/>
      <c r="F104" s="134"/>
      <c r="G104" s="135">
        <f t="shared" si="1"/>
        <v>0</v>
      </c>
    </row>
    <row r="105" spans="1:7" s="136" customFormat="1">
      <c r="A105" s="167">
        <f t="shared" si="2"/>
        <v>55</v>
      </c>
      <c r="B105" s="138" t="s">
        <v>1392</v>
      </c>
      <c r="C105" s="168"/>
      <c r="D105" s="167" t="s">
        <v>1337</v>
      </c>
      <c r="E105" s="127"/>
      <c r="F105" s="134"/>
      <c r="G105" s="135">
        <f t="shared" si="1"/>
        <v>0</v>
      </c>
    </row>
    <row r="106" spans="1:7" s="136" customFormat="1">
      <c r="A106" s="167">
        <f t="shared" si="2"/>
        <v>56</v>
      </c>
      <c r="B106" s="138" t="s">
        <v>1393</v>
      </c>
      <c r="C106" s="168"/>
      <c r="D106" s="167" t="s">
        <v>1337</v>
      </c>
      <c r="E106" s="127"/>
      <c r="F106" s="134"/>
      <c r="G106" s="135">
        <f t="shared" si="1"/>
        <v>0</v>
      </c>
    </row>
    <row r="107" spans="1:7" s="136" customFormat="1">
      <c r="A107" s="167">
        <f t="shared" si="2"/>
        <v>57</v>
      </c>
      <c r="B107" s="138" t="s">
        <v>1394</v>
      </c>
      <c r="C107" s="168"/>
      <c r="D107" s="167" t="s">
        <v>1337</v>
      </c>
      <c r="E107" s="127"/>
      <c r="F107" s="134"/>
      <c r="G107" s="135">
        <f t="shared" si="1"/>
        <v>0</v>
      </c>
    </row>
    <row r="108" spans="1:7" s="136" customFormat="1">
      <c r="A108" s="167">
        <f t="shared" si="2"/>
        <v>58</v>
      </c>
      <c r="B108" s="138" t="s">
        <v>1395</v>
      </c>
      <c r="C108" s="168"/>
      <c r="D108" s="167" t="s">
        <v>1337</v>
      </c>
      <c r="E108" s="127"/>
      <c r="F108" s="134"/>
      <c r="G108" s="135">
        <f t="shared" si="1"/>
        <v>0</v>
      </c>
    </row>
    <row r="109" spans="1:7" s="136" customFormat="1">
      <c r="A109" s="167">
        <f t="shared" si="2"/>
        <v>59</v>
      </c>
      <c r="B109" s="138" t="s">
        <v>1396</v>
      </c>
      <c r="C109" s="168"/>
      <c r="D109" s="167" t="s">
        <v>1337</v>
      </c>
      <c r="E109" s="127"/>
      <c r="F109" s="134"/>
      <c r="G109" s="135">
        <f t="shared" si="1"/>
        <v>0</v>
      </c>
    </row>
    <row r="110" spans="1:7" s="136" customFormat="1">
      <c r="A110" s="167">
        <f t="shared" si="2"/>
        <v>60</v>
      </c>
      <c r="B110" s="138" t="s">
        <v>1397</v>
      </c>
      <c r="C110" s="168"/>
      <c r="D110" s="167" t="s">
        <v>1352</v>
      </c>
      <c r="E110" s="127"/>
      <c r="F110" s="134"/>
      <c r="G110" s="135">
        <f t="shared" si="1"/>
        <v>0</v>
      </c>
    </row>
    <row r="111" spans="1:7" s="136" customFormat="1">
      <c r="A111" s="167">
        <f t="shared" si="2"/>
        <v>61</v>
      </c>
      <c r="B111" s="138" t="s">
        <v>1398</v>
      </c>
      <c r="C111" s="168"/>
      <c r="D111" s="167" t="s">
        <v>1352</v>
      </c>
      <c r="E111" s="127"/>
      <c r="F111" s="134"/>
      <c r="G111" s="135">
        <f t="shared" si="1"/>
        <v>0</v>
      </c>
    </row>
    <row r="112" spans="1:7" s="136" customFormat="1">
      <c r="A112" s="167">
        <f t="shared" si="2"/>
        <v>62</v>
      </c>
      <c r="B112" s="138" t="s">
        <v>1399</v>
      </c>
      <c r="C112" s="168"/>
      <c r="D112" s="167" t="s">
        <v>1352</v>
      </c>
      <c r="E112" s="127"/>
      <c r="F112" s="134"/>
      <c r="G112" s="135">
        <f t="shared" si="1"/>
        <v>0</v>
      </c>
    </row>
    <row r="113" spans="1:7" s="136" customFormat="1">
      <c r="A113" s="167">
        <f t="shared" si="2"/>
        <v>63</v>
      </c>
      <c r="B113" s="138" t="s">
        <v>1400</v>
      </c>
      <c r="C113" s="168"/>
      <c r="D113" s="167" t="s">
        <v>1352</v>
      </c>
      <c r="E113" s="127"/>
      <c r="F113" s="134"/>
      <c r="G113" s="135">
        <f t="shared" si="1"/>
        <v>0</v>
      </c>
    </row>
    <row r="114" spans="1:7" s="136" customFormat="1">
      <c r="A114" s="167">
        <f t="shared" si="2"/>
        <v>64</v>
      </c>
      <c r="B114" s="138" t="s">
        <v>1401</v>
      </c>
      <c r="C114" s="168"/>
      <c r="D114" s="167" t="s">
        <v>1337</v>
      </c>
      <c r="E114" s="127"/>
      <c r="F114" s="134"/>
      <c r="G114" s="135">
        <f t="shared" si="1"/>
        <v>0</v>
      </c>
    </row>
    <row r="115" spans="1:7" s="136" customFormat="1">
      <c r="A115" s="167">
        <f t="shared" si="2"/>
        <v>65</v>
      </c>
      <c r="B115" s="138" t="s">
        <v>1402</v>
      </c>
      <c r="C115" s="168"/>
      <c r="D115" s="167" t="s">
        <v>1337</v>
      </c>
      <c r="E115" s="127"/>
      <c r="F115" s="134"/>
      <c r="G115" s="135">
        <f t="shared" si="1"/>
        <v>0</v>
      </c>
    </row>
    <row r="116" spans="1:7" s="136" customFormat="1">
      <c r="A116" s="167">
        <f t="shared" si="2"/>
        <v>66</v>
      </c>
      <c r="B116" s="138" t="s">
        <v>1403</v>
      </c>
      <c r="C116" s="168"/>
      <c r="D116" s="167" t="s">
        <v>1337</v>
      </c>
      <c r="E116" s="127"/>
      <c r="F116" s="134"/>
      <c r="G116" s="135">
        <f t="shared" ref="G116:G118" si="3">+ROUND(F116*(1+E116),0)</f>
        <v>0</v>
      </c>
    </row>
    <row r="117" spans="1:7" s="136" customFormat="1">
      <c r="A117" s="167">
        <f t="shared" ref="A117:A119" si="4">A116+1</f>
        <v>67</v>
      </c>
      <c r="B117" s="138" t="s">
        <v>1404</v>
      </c>
      <c r="C117" s="168"/>
      <c r="D117" s="167" t="s">
        <v>1337</v>
      </c>
      <c r="E117" s="127"/>
      <c r="F117" s="134"/>
      <c r="G117" s="135">
        <f t="shared" si="3"/>
        <v>0</v>
      </c>
    </row>
    <row r="118" spans="1:7" s="136" customFormat="1">
      <c r="A118" s="167">
        <f t="shared" si="4"/>
        <v>68</v>
      </c>
      <c r="B118" s="138" t="s">
        <v>1405</v>
      </c>
      <c r="C118" s="168"/>
      <c r="D118" s="167" t="s">
        <v>1337</v>
      </c>
      <c r="E118" s="127"/>
      <c r="F118" s="134"/>
      <c r="G118" s="135">
        <f t="shared" si="3"/>
        <v>0</v>
      </c>
    </row>
    <row r="119" spans="1:7" s="136" customFormat="1">
      <c r="A119" s="167">
        <f t="shared" si="4"/>
        <v>69</v>
      </c>
      <c r="B119" s="138" t="s">
        <v>1406</v>
      </c>
      <c r="C119" s="168"/>
      <c r="D119" s="167" t="s">
        <v>1337</v>
      </c>
      <c r="E119" s="127"/>
      <c r="F119" s="134"/>
      <c r="G119" s="135">
        <f>+ROUND(F119*(1+E119),0)</f>
        <v>0</v>
      </c>
    </row>
    <row r="120" spans="1:7" ht="17.25" customHeight="1">
      <c r="A120" s="170"/>
      <c r="B120" s="171"/>
      <c r="C120" s="171"/>
      <c r="D120" s="171"/>
      <c r="E120" s="171"/>
      <c r="F120" s="171"/>
      <c r="G120" s="172"/>
    </row>
    <row r="121" spans="1:7" ht="24" customHeight="1">
      <c r="A121" s="381" t="s">
        <v>1407</v>
      </c>
      <c r="B121" s="381"/>
      <c r="C121" s="381"/>
      <c r="D121" s="381"/>
      <c r="E121" s="381"/>
      <c r="F121" s="381"/>
      <c r="G121" s="381"/>
    </row>
    <row r="122" spans="1:7" ht="37.5">
      <c r="A122" s="126" t="s">
        <v>7</v>
      </c>
      <c r="B122" s="382" t="s">
        <v>12</v>
      </c>
      <c r="C122" s="382"/>
      <c r="D122" s="126" t="s">
        <v>1331</v>
      </c>
      <c r="E122" s="126" t="s">
        <v>1332</v>
      </c>
      <c r="F122" s="126" t="s">
        <v>1333</v>
      </c>
      <c r="G122" s="126" t="s">
        <v>13</v>
      </c>
    </row>
    <row r="123" spans="1:7" ht="15.75" customHeight="1">
      <c r="A123" s="167">
        <v>1</v>
      </c>
      <c r="B123" s="138" t="s">
        <v>1334</v>
      </c>
      <c r="C123" s="168"/>
      <c r="D123" s="167" t="s">
        <v>1335</v>
      </c>
      <c r="E123" s="173"/>
      <c r="F123" s="174"/>
      <c r="G123" s="135">
        <f t="shared" ref="G123:G149" si="5">+ROUND(F123*(1+E123),0)</f>
        <v>0</v>
      </c>
    </row>
    <row r="124" spans="1:7" ht="15" customHeight="1">
      <c r="A124" s="167">
        <f>A123+1</f>
        <v>2</v>
      </c>
      <c r="B124" s="138" t="s">
        <v>1408</v>
      </c>
      <c r="C124" s="168"/>
      <c r="D124" s="167" t="s">
        <v>1337</v>
      </c>
      <c r="E124" s="173"/>
      <c r="F124" s="174"/>
      <c r="G124" s="135">
        <f t="shared" si="5"/>
        <v>0</v>
      </c>
    </row>
    <row r="125" spans="1:7" ht="15" customHeight="1">
      <c r="A125" s="167">
        <f t="shared" ref="A125:A150" si="6">A124+1</f>
        <v>3</v>
      </c>
      <c r="B125" s="138" t="s">
        <v>1409</v>
      </c>
      <c r="C125" s="168"/>
      <c r="D125" s="167" t="s">
        <v>1335</v>
      </c>
      <c r="E125" s="173"/>
      <c r="F125" s="174"/>
      <c r="G125" s="135">
        <f t="shared" si="5"/>
        <v>0</v>
      </c>
    </row>
    <row r="126" spans="1:7" ht="15" customHeight="1">
      <c r="A126" s="167">
        <f t="shared" si="6"/>
        <v>4</v>
      </c>
      <c r="B126" s="138" t="s">
        <v>1410</v>
      </c>
      <c r="C126" s="168"/>
      <c r="D126" s="167" t="s">
        <v>1335</v>
      </c>
      <c r="E126" s="173"/>
      <c r="F126" s="174"/>
      <c r="G126" s="135">
        <f t="shared" si="5"/>
        <v>0</v>
      </c>
    </row>
    <row r="127" spans="1:7" ht="15" customHeight="1">
      <c r="A127" s="167">
        <f t="shared" si="6"/>
        <v>5</v>
      </c>
      <c r="B127" s="138" t="s">
        <v>1411</v>
      </c>
      <c r="C127" s="168"/>
      <c r="D127" s="167" t="s">
        <v>1337</v>
      </c>
      <c r="E127" s="173"/>
      <c r="F127" s="174"/>
      <c r="G127" s="135">
        <f t="shared" si="5"/>
        <v>0</v>
      </c>
    </row>
    <row r="128" spans="1:7" ht="15" customHeight="1">
      <c r="A128" s="167">
        <f t="shared" si="6"/>
        <v>6</v>
      </c>
      <c r="B128" s="138" t="s">
        <v>1412</v>
      </c>
      <c r="C128" s="168"/>
      <c r="D128" s="167" t="s">
        <v>1337</v>
      </c>
      <c r="E128" s="173"/>
      <c r="F128" s="174"/>
      <c r="G128" s="135">
        <f t="shared" si="5"/>
        <v>0</v>
      </c>
    </row>
    <row r="129" spans="1:7" ht="15" customHeight="1">
      <c r="A129" s="167">
        <f t="shared" si="6"/>
        <v>7</v>
      </c>
      <c r="B129" s="138" t="s">
        <v>1413</v>
      </c>
      <c r="C129" s="168"/>
      <c r="D129" s="167" t="s">
        <v>1337</v>
      </c>
      <c r="E129" s="173"/>
      <c r="F129" s="174"/>
      <c r="G129" s="135">
        <f t="shared" si="5"/>
        <v>0</v>
      </c>
    </row>
    <row r="130" spans="1:7" ht="15" customHeight="1">
      <c r="A130" s="167">
        <f t="shared" si="6"/>
        <v>8</v>
      </c>
      <c r="B130" s="138" t="s">
        <v>1414</v>
      </c>
      <c r="C130" s="168"/>
      <c r="D130" s="167" t="s">
        <v>1337</v>
      </c>
      <c r="E130" s="173"/>
      <c r="F130" s="174"/>
      <c r="G130" s="135">
        <f t="shared" si="5"/>
        <v>0</v>
      </c>
    </row>
    <row r="131" spans="1:7" ht="15" customHeight="1">
      <c r="A131" s="167">
        <f t="shared" si="6"/>
        <v>9</v>
      </c>
      <c r="B131" s="138" t="s">
        <v>1415</v>
      </c>
      <c r="C131" s="168"/>
      <c r="D131" s="167" t="s">
        <v>1337</v>
      </c>
      <c r="E131" s="173"/>
      <c r="F131" s="174"/>
      <c r="G131" s="135">
        <f t="shared" si="5"/>
        <v>0</v>
      </c>
    </row>
    <row r="132" spans="1:7" ht="15" customHeight="1">
      <c r="A132" s="167">
        <f t="shared" si="6"/>
        <v>10</v>
      </c>
      <c r="B132" s="138" t="s">
        <v>1416</v>
      </c>
      <c r="C132" s="168"/>
      <c r="D132" s="167" t="s">
        <v>1337</v>
      </c>
      <c r="E132" s="173"/>
      <c r="F132" s="174"/>
      <c r="G132" s="135">
        <f t="shared" si="5"/>
        <v>0</v>
      </c>
    </row>
    <row r="133" spans="1:7" ht="15" customHeight="1">
      <c r="A133" s="167">
        <f t="shared" si="6"/>
        <v>11</v>
      </c>
      <c r="B133" s="138" t="s">
        <v>1417</v>
      </c>
      <c r="C133" s="168"/>
      <c r="D133" s="167" t="s">
        <v>1337</v>
      </c>
      <c r="E133" s="173"/>
      <c r="F133" s="174"/>
      <c r="G133" s="135">
        <f t="shared" si="5"/>
        <v>0</v>
      </c>
    </row>
    <row r="134" spans="1:7" ht="15" customHeight="1">
      <c r="A134" s="167">
        <f t="shared" si="6"/>
        <v>12</v>
      </c>
      <c r="B134" s="138" t="s">
        <v>1418</v>
      </c>
      <c r="C134" s="168"/>
      <c r="D134" s="175" t="s">
        <v>1337</v>
      </c>
      <c r="E134" s="173"/>
      <c r="F134" s="174"/>
      <c r="G134" s="135">
        <f t="shared" si="5"/>
        <v>0</v>
      </c>
    </row>
    <row r="135" spans="1:7" ht="15" customHeight="1">
      <c r="A135" s="167">
        <f t="shared" si="6"/>
        <v>13</v>
      </c>
      <c r="B135" s="138" t="s">
        <v>1419</v>
      </c>
      <c r="C135" s="168"/>
      <c r="D135" s="167" t="s">
        <v>1337</v>
      </c>
      <c r="E135" s="173"/>
      <c r="F135" s="174"/>
      <c r="G135" s="135">
        <f t="shared" si="5"/>
        <v>0</v>
      </c>
    </row>
    <row r="136" spans="1:7" ht="15" customHeight="1">
      <c r="A136" s="167">
        <f t="shared" si="6"/>
        <v>14</v>
      </c>
      <c r="B136" s="138" t="s">
        <v>1420</v>
      </c>
      <c r="C136" s="168"/>
      <c r="D136" s="167" t="s">
        <v>1337</v>
      </c>
      <c r="E136" s="173"/>
      <c r="F136" s="174"/>
      <c r="G136" s="135">
        <f t="shared" si="5"/>
        <v>0</v>
      </c>
    </row>
    <row r="137" spans="1:7" ht="15" customHeight="1">
      <c r="A137" s="167">
        <f t="shared" si="6"/>
        <v>15</v>
      </c>
      <c r="B137" s="138" t="s">
        <v>1421</v>
      </c>
      <c r="C137" s="168"/>
      <c r="D137" s="167" t="s">
        <v>1337</v>
      </c>
      <c r="E137" s="173"/>
      <c r="F137" s="174"/>
      <c r="G137" s="135">
        <f t="shared" si="5"/>
        <v>0</v>
      </c>
    </row>
    <row r="138" spans="1:7" ht="15" customHeight="1">
      <c r="A138" s="167">
        <f t="shared" si="6"/>
        <v>16</v>
      </c>
      <c r="B138" s="138" t="s">
        <v>1422</v>
      </c>
      <c r="C138" s="168"/>
      <c r="D138" s="167" t="s">
        <v>1337</v>
      </c>
      <c r="E138" s="173"/>
      <c r="F138" s="174"/>
      <c r="G138" s="135">
        <f t="shared" si="5"/>
        <v>0</v>
      </c>
    </row>
    <row r="139" spans="1:7" ht="15" customHeight="1">
      <c r="A139" s="167">
        <f t="shared" si="6"/>
        <v>17</v>
      </c>
      <c r="B139" s="138" t="s">
        <v>1423</v>
      </c>
      <c r="C139" s="168"/>
      <c r="D139" s="175" t="s">
        <v>1337</v>
      </c>
      <c r="E139" s="173"/>
      <c r="F139" s="174"/>
      <c r="G139" s="135">
        <f t="shared" si="5"/>
        <v>0</v>
      </c>
    </row>
    <row r="140" spans="1:7" ht="15" customHeight="1">
      <c r="A140" s="167">
        <f t="shared" si="6"/>
        <v>18</v>
      </c>
      <c r="B140" s="138" t="s">
        <v>1424</v>
      </c>
      <c r="C140" s="168"/>
      <c r="D140" s="175" t="s">
        <v>1337</v>
      </c>
      <c r="E140" s="173"/>
      <c r="F140" s="174"/>
      <c r="G140" s="135">
        <f t="shared" si="5"/>
        <v>0</v>
      </c>
    </row>
    <row r="141" spans="1:7" ht="15" customHeight="1">
      <c r="A141" s="167">
        <f t="shared" si="6"/>
        <v>19</v>
      </c>
      <c r="B141" s="138" t="s">
        <v>1425</v>
      </c>
      <c r="C141" s="168"/>
      <c r="D141" s="175" t="s">
        <v>1337</v>
      </c>
      <c r="E141" s="173"/>
      <c r="F141" s="174"/>
      <c r="G141" s="135">
        <f t="shared" si="5"/>
        <v>0</v>
      </c>
    </row>
    <row r="142" spans="1:7" ht="15" customHeight="1">
      <c r="A142" s="167">
        <f t="shared" si="6"/>
        <v>20</v>
      </c>
      <c r="B142" s="138" t="s">
        <v>1426</v>
      </c>
      <c r="C142" s="168"/>
      <c r="D142" s="175" t="s">
        <v>1352</v>
      </c>
      <c r="E142" s="173"/>
      <c r="F142" s="174"/>
      <c r="G142" s="135">
        <f>+ROUND(F142*(1+E142),0)</f>
        <v>0</v>
      </c>
    </row>
    <row r="143" spans="1:7" ht="15" customHeight="1">
      <c r="A143" s="167">
        <f t="shared" si="6"/>
        <v>21</v>
      </c>
      <c r="B143" s="138" t="s">
        <v>1427</v>
      </c>
      <c r="C143" s="168"/>
      <c r="D143" s="167" t="s">
        <v>1352</v>
      </c>
      <c r="E143" s="173"/>
      <c r="F143" s="174"/>
      <c r="G143" s="135">
        <f t="shared" si="5"/>
        <v>0</v>
      </c>
    </row>
    <row r="144" spans="1:7" ht="15" customHeight="1">
      <c r="A144" s="167">
        <f t="shared" si="6"/>
        <v>22</v>
      </c>
      <c r="B144" s="138" t="s">
        <v>1428</v>
      </c>
      <c r="C144" s="168"/>
      <c r="D144" s="167" t="s">
        <v>1337</v>
      </c>
      <c r="E144" s="173"/>
      <c r="F144" s="174"/>
      <c r="G144" s="135">
        <f t="shared" si="5"/>
        <v>0</v>
      </c>
    </row>
    <row r="145" spans="1:11">
      <c r="A145" s="167">
        <f t="shared" si="6"/>
        <v>23</v>
      </c>
      <c r="B145" s="138" t="s">
        <v>1429</v>
      </c>
      <c r="C145" s="168"/>
      <c r="D145" s="167" t="s">
        <v>1337</v>
      </c>
      <c r="E145" s="173"/>
      <c r="F145" s="174"/>
      <c r="G145" s="135">
        <f t="shared" si="5"/>
        <v>0</v>
      </c>
    </row>
    <row r="146" spans="1:11">
      <c r="A146" s="167">
        <f t="shared" si="6"/>
        <v>24</v>
      </c>
      <c r="B146" s="138" t="s">
        <v>1430</v>
      </c>
      <c r="C146" s="168"/>
      <c r="D146" s="167" t="s">
        <v>297</v>
      </c>
      <c r="E146" s="173"/>
      <c r="F146" s="174"/>
      <c r="G146" s="135">
        <f t="shared" si="5"/>
        <v>0</v>
      </c>
    </row>
    <row r="147" spans="1:11" ht="15" customHeight="1">
      <c r="A147" s="167">
        <f t="shared" si="6"/>
        <v>25</v>
      </c>
      <c r="B147" s="138" t="s">
        <v>1431</v>
      </c>
      <c r="C147" s="168"/>
      <c r="D147" s="167" t="s">
        <v>1337</v>
      </c>
      <c r="E147" s="173"/>
      <c r="F147" s="174"/>
      <c r="G147" s="135">
        <f t="shared" si="5"/>
        <v>0</v>
      </c>
      <c r="H147" s="176"/>
    </row>
    <row r="148" spans="1:11" ht="15" customHeight="1">
      <c r="A148" s="167">
        <f t="shared" si="6"/>
        <v>26</v>
      </c>
      <c r="B148" s="138" t="s">
        <v>1389</v>
      </c>
      <c r="C148" s="168"/>
      <c r="D148" s="167" t="s">
        <v>1337</v>
      </c>
      <c r="E148" s="173"/>
      <c r="F148" s="174"/>
      <c r="G148" s="135">
        <f t="shared" si="5"/>
        <v>0</v>
      </c>
    </row>
    <row r="149" spans="1:11" ht="15" customHeight="1">
      <c r="A149" s="167">
        <f t="shared" si="6"/>
        <v>27</v>
      </c>
      <c r="B149" s="177" t="s">
        <v>1432</v>
      </c>
      <c r="C149" s="178"/>
      <c r="D149" s="167" t="s">
        <v>1337</v>
      </c>
      <c r="E149" s="173"/>
      <c r="F149" s="174"/>
      <c r="G149" s="135">
        <f t="shared" si="5"/>
        <v>0</v>
      </c>
    </row>
    <row r="150" spans="1:11" ht="15" customHeight="1">
      <c r="A150" s="179">
        <f t="shared" si="6"/>
        <v>28</v>
      </c>
      <c r="B150" s="138" t="s">
        <v>1433</v>
      </c>
      <c r="C150" s="168"/>
      <c r="D150" s="169" t="s">
        <v>1337</v>
      </c>
      <c r="E150" s="127"/>
      <c r="F150" s="134"/>
      <c r="G150" s="135">
        <f>+ROUND(F150*(1+E150),0)</f>
        <v>0</v>
      </c>
    </row>
    <row r="151" spans="1:11" ht="15" customHeight="1">
      <c r="A151" s="180"/>
      <c r="B151" s="181"/>
      <c r="C151" s="182"/>
      <c r="D151" s="180"/>
      <c r="E151" s="183"/>
      <c r="F151" s="184"/>
      <c r="G151" s="185"/>
    </row>
    <row r="152" spans="1:11" s="187" customFormat="1" ht="20.100000000000001" customHeight="1">
      <c r="A152" s="383" t="s">
        <v>1434</v>
      </c>
      <c r="B152" s="383"/>
      <c r="C152" s="383"/>
      <c r="D152" s="383"/>
      <c r="E152" s="383"/>
      <c r="F152" s="383"/>
      <c r="G152" s="383"/>
      <c r="H152" s="186"/>
      <c r="I152" s="186"/>
      <c r="J152" s="186"/>
      <c r="K152" s="186"/>
    </row>
    <row r="153" spans="1:11" s="187" customFormat="1" ht="86.1" customHeight="1">
      <c r="A153" s="384" t="s">
        <v>1435</v>
      </c>
      <c r="B153" s="384"/>
      <c r="C153" s="384"/>
      <c r="D153" s="384"/>
      <c r="E153" s="384"/>
      <c r="F153" s="384"/>
      <c r="G153" s="384"/>
      <c r="H153" s="188"/>
      <c r="I153" s="188"/>
      <c r="J153" s="188"/>
      <c r="K153" s="188"/>
    </row>
    <row r="154" spans="1:11" s="187" customFormat="1" ht="17.100000000000001" customHeight="1">
      <c r="A154" s="380" t="s">
        <v>15</v>
      </c>
      <c r="B154" s="380"/>
      <c r="C154" s="380"/>
      <c r="D154" s="380"/>
      <c r="E154" s="380"/>
      <c r="F154" s="380"/>
      <c r="G154" s="380"/>
      <c r="H154" s="189"/>
      <c r="I154" s="189"/>
      <c r="J154" s="189"/>
      <c r="K154" s="189"/>
    </row>
    <row r="155" spans="1:11">
      <c r="A155" s="116"/>
      <c r="B155" s="190"/>
      <c r="C155" s="116"/>
      <c r="D155" s="116"/>
      <c r="E155" s="116"/>
      <c r="F155" s="116"/>
      <c r="G155" s="116"/>
    </row>
  </sheetData>
  <mergeCells count="31">
    <mergeCell ref="A22:G22"/>
    <mergeCell ref="A1:F5"/>
    <mergeCell ref="G1:G5"/>
    <mergeCell ref="A7:G7"/>
    <mergeCell ref="B8:G8"/>
    <mergeCell ref="D10:E10"/>
    <mergeCell ref="D11:E11"/>
    <mergeCell ref="D12:E12"/>
    <mergeCell ref="A15:G15"/>
    <mergeCell ref="A16:G17"/>
    <mergeCell ref="A18:G18"/>
    <mergeCell ref="A20:B20"/>
    <mergeCell ref="A47:G47"/>
    <mergeCell ref="B26:C26"/>
    <mergeCell ref="B27:C27"/>
    <mergeCell ref="B28:C28"/>
    <mergeCell ref="B29:C29"/>
    <mergeCell ref="B31:C31"/>
    <mergeCell ref="B32:C32"/>
    <mergeCell ref="B33:C33"/>
    <mergeCell ref="A35:F35"/>
    <mergeCell ref="A37:G37"/>
    <mergeCell ref="E41:G41"/>
    <mergeCell ref="A44:B44"/>
    <mergeCell ref="A154:G154"/>
    <mergeCell ref="A49:G49"/>
    <mergeCell ref="B50:C50"/>
    <mergeCell ref="A121:G121"/>
    <mergeCell ref="B122:C122"/>
    <mergeCell ref="A152:G152"/>
    <mergeCell ref="A153:G153"/>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I196"/>
  <sheetViews>
    <sheetView showGridLines="0" topLeftCell="A41" zoomScale="78" zoomScaleNormal="78" zoomScaleSheetLayoutView="85" workbookViewId="0">
      <pane xSplit="2" ySplit="1" topLeftCell="C147" activePane="bottomRight" state="frozen"/>
      <selection activeCell="A41" sqref="A41"/>
      <selection pane="topRight" activeCell="C41" sqref="C41"/>
      <selection pane="bottomLeft" activeCell="A42" sqref="A42"/>
      <selection pane="bottomRight" activeCell="J51" sqref="J51"/>
    </sheetView>
  </sheetViews>
  <sheetFormatPr baseColWidth="10" defaultColWidth="28.140625" defaultRowHeight="15"/>
  <cols>
    <col min="1" max="1" width="2.7109375" customWidth="1"/>
    <col min="2" max="2" width="12.28515625" bestFit="1" customWidth="1"/>
    <col min="3" max="3" width="11" customWidth="1"/>
    <col min="4" max="4" width="23" customWidth="1"/>
    <col min="5" max="5" width="16.7109375" customWidth="1"/>
    <col min="6" max="6" width="17.7109375" customWidth="1"/>
    <col min="7" max="9" width="18" customWidth="1"/>
  </cols>
  <sheetData>
    <row r="1" spans="2:9" ht="15" customHeight="1">
      <c r="B1" s="218" t="s">
        <v>0</v>
      </c>
      <c r="C1" s="219"/>
      <c r="D1" s="219"/>
      <c r="E1" s="219"/>
      <c r="F1" s="219"/>
      <c r="G1" s="219"/>
      <c r="H1" s="419"/>
      <c r="I1" s="422" t="s">
        <v>1</v>
      </c>
    </row>
    <row r="2" spans="2:9">
      <c r="B2" s="220"/>
      <c r="C2" s="221"/>
      <c r="D2" s="221"/>
      <c r="E2" s="221"/>
      <c r="F2" s="221"/>
      <c r="G2" s="221"/>
      <c r="H2" s="420"/>
      <c r="I2" s="423"/>
    </row>
    <row r="3" spans="2:9">
      <c r="B3" s="220"/>
      <c r="C3" s="221"/>
      <c r="D3" s="221"/>
      <c r="E3" s="221"/>
      <c r="F3" s="221"/>
      <c r="G3" s="221"/>
      <c r="H3" s="420"/>
      <c r="I3" s="423"/>
    </row>
    <row r="4" spans="2:9">
      <c r="B4" s="220"/>
      <c r="C4" s="221"/>
      <c r="D4" s="221"/>
      <c r="E4" s="221"/>
      <c r="F4" s="221"/>
      <c r="G4" s="221"/>
      <c r="H4" s="420"/>
      <c r="I4" s="423"/>
    </row>
    <row r="5" spans="2:9">
      <c r="B5" s="222"/>
      <c r="C5" s="223"/>
      <c r="D5" s="223"/>
      <c r="E5" s="223"/>
      <c r="F5" s="223"/>
      <c r="G5" s="223"/>
      <c r="H5" s="421"/>
      <c r="I5" s="424"/>
    </row>
    <row r="6" spans="2:9">
      <c r="B6" s="425"/>
      <c r="C6" s="426"/>
      <c r="D6" s="426"/>
      <c r="E6" s="426"/>
      <c r="F6" s="426"/>
      <c r="G6" s="426"/>
      <c r="H6" s="426"/>
      <c r="I6" s="427"/>
    </row>
    <row r="7" spans="2:9" ht="24.75" customHeight="1">
      <c r="B7" s="226" t="s">
        <v>181</v>
      </c>
      <c r="C7" s="227"/>
      <c r="D7" s="227"/>
      <c r="E7" s="227"/>
      <c r="F7" s="227"/>
      <c r="G7" s="227"/>
      <c r="H7" s="227"/>
      <c r="I7" s="228"/>
    </row>
    <row r="8" spans="2:9" ht="30.75" customHeight="1">
      <c r="B8" s="31" t="s">
        <v>2</v>
      </c>
      <c r="C8" s="210" t="s">
        <v>222</v>
      </c>
      <c r="D8" s="210"/>
      <c r="E8" s="210"/>
      <c r="F8" s="210"/>
      <c r="G8" s="210"/>
      <c r="H8" s="210"/>
      <c r="I8" s="428"/>
    </row>
    <row r="9" spans="2:9">
      <c r="B9" s="429"/>
      <c r="C9" s="430"/>
      <c r="D9" s="430"/>
      <c r="E9" s="430"/>
      <c r="F9" s="430"/>
      <c r="G9" s="430"/>
      <c r="H9" s="430"/>
      <c r="I9" s="431"/>
    </row>
    <row r="10" spans="2:9">
      <c r="B10" s="70" t="s">
        <v>184</v>
      </c>
      <c r="C10" s="416"/>
      <c r="D10" s="416"/>
      <c r="E10" s="70" t="s">
        <v>186</v>
      </c>
      <c r="F10" s="417"/>
      <c r="G10" s="417"/>
      <c r="H10" s="70" t="s">
        <v>188</v>
      </c>
      <c r="I10" s="68"/>
    </row>
    <row r="11" spans="2:9" ht="16.5" customHeight="1">
      <c r="B11" s="70" t="s">
        <v>185</v>
      </c>
      <c r="C11" s="416"/>
      <c r="D11" s="416"/>
      <c r="E11" s="70" t="s">
        <v>189</v>
      </c>
      <c r="F11" s="248"/>
      <c r="G11" s="249"/>
      <c r="H11" s="70" t="s">
        <v>187</v>
      </c>
      <c r="I11" s="68"/>
    </row>
    <row r="12" spans="2:9" ht="19.5" customHeight="1">
      <c r="B12" s="70" t="s">
        <v>183</v>
      </c>
      <c r="C12" s="418"/>
      <c r="D12" s="416"/>
      <c r="E12" s="70" t="s">
        <v>182</v>
      </c>
      <c r="F12" s="417"/>
      <c r="G12" s="417"/>
      <c r="H12" s="70" t="s">
        <v>190</v>
      </c>
      <c r="I12" s="68"/>
    </row>
    <row r="13" spans="2:9" ht="15" customHeight="1">
      <c r="B13" s="234" t="s">
        <v>3</v>
      </c>
      <c r="C13" s="235"/>
      <c r="D13" s="235"/>
      <c r="E13" s="235"/>
      <c r="F13" s="235"/>
      <c r="G13" s="235"/>
      <c r="H13" s="235"/>
      <c r="I13" s="225"/>
    </row>
    <row r="14" spans="2:9" ht="57.75" customHeight="1">
      <c r="B14" s="242" t="s">
        <v>221</v>
      </c>
      <c r="C14" s="243"/>
      <c r="D14" s="243"/>
      <c r="E14" s="243"/>
      <c r="F14" s="243"/>
      <c r="G14" s="243"/>
      <c r="H14" s="243"/>
      <c r="I14" s="244"/>
    </row>
    <row r="15" spans="2:9" ht="53.25" customHeight="1">
      <c r="B15" s="242"/>
      <c r="C15" s="243"/>
      <c r="D15" s="243"/>
      <c r="E15" s="243"/>
      <c r="F15" s="243"/>
      <c r="G15" s="243"/>
      <c r="H15" s="243"/>
      <c r="I15" s="244"/>
    </row>
    <row r="16" spans="2:9" ht="124.5" customHeight="1">
      <c r="B16" s="433" t="s">
        <v>238</v>
      </c>
      <c r="C16" s="434"/>
      <c r="D16" s="434"/>
      <c r="E16" s="434"/>
      <c r="F16" s="434"/>
      <c r="G16" s="434"/>
      <c r="H16" s="434"/>
      <c r="I16" s="435"/>
    </row>
    <row r="17" spans="2:9">
      <c r="B17" s="61"/>
      <c r="C17" s="64"/>
      <c r="D17" s="64"/>
      <c r="E17" s="64"/>
      <c r="F17" s="60"/>
      <c r="G17" s="51"/>
      <c r="H17" s="51"/>
      <c r="I17" s="43"/>
    </row>
    <row r="18" spans="2:9" ht="42.75" customHeight="1">
      <c r="B18" s="436" t="s">
        <v>196</v>
      </c>
      <c r="C18" s="437"/>
      <c r="D18" s="63">
        <v>8</v>
      </c>
      <c r="E18" s="24" t="s">
        <v>195</v>
      </c>
      <c r="F18" s="4"/>
      <c r="G18" s="51"/>
      <c r="H18" s="51"/>
      <c r="I18" s="43"/>
    </row>
    <row r="19" spans="2:9" ht="15.75" thickBot="1">
      <c r="B19" s="44"/>
      <c r="C19" s="25"/>
      <c r="D19" s="25"/>
      <c r="E19" s="25"/>
      <c r="F19" s="20"/>
      <c r="G19" s="51"/>
      <c r="H19" s="51"/>
      <c r="I19" s="43"/>
    </row>
    <row r="20" spans="2:9" ht="15.75" customHeight="1" thickBot="1">
      <c r="B20" s="438" t="s">
        <v>239</v>
      </c>
      <c r="C20" s="439"/>
      <c r="D20" s="439"/>
      <c r="E20" s="439"/>
      <c r="F20" s="439"/>
      <c r="G20" s="439"/>
      <c r="H20" s="440"/>
      <c r="I20" s="69"/>
    </row>
    <row r="21" spans="2:9" ht="51.75" customHeight="1">
      <c r="B21" s="441" t="s">
        <v>218</v>
      </c>
      <c r="C21" s="442"/>
      <c r="D21" s="67">
        <v>2</v>
      </c>
      <c r="E21" s="19"/>
      <c r="F21" s="38"/>
      <c r="G21" s="39"/>
      <c r="H21" s="38"/>
      <c r="I21" s="40"/>
    </row>
    <row r="22" spans="2:9" ht="27" customHeight="1">
      <c r="B22" s="61"/>
      <c r="C22" s="62"/>
      <c r="D22" s="38"/>
      <c r="E22" s="38"/>
      <c r="F22" s="432" t="s">
        <v>239</v>
      </c>
      <c r="G22" s="432"/>
      <c r="H22" s="432"/>
      <c r="I22" s="40"/>
    </row>
    <row r="23" spans="2:9" ht="42" customHeight="1">
      <c r="B23" s="37" t="s">
        <v>7</v>
      </c>
      <c r="C23" s="214" t="s">
        <v>8</v>
      </c>
      <c r="D23" s="214"/>
      <c r="E23" s="24" t="s">
        <v>123</v>
      </c>
      <c r="F23" s="24" t="s">
        <v>210</v>
      </c>
      <c r="G23" s="24" t="s">
        <v>214</v>
      </c>
      <c r="H23" s="48" t="s">
        <v>215</v>
      </c>
      <c r="I23" s="40"/>
    </row>
    <row r="24" spans="2:9" ht="36" customHeight="1">
      <c r="B24" s="42">
        <v>1</v>
      </c>
      <c r="C24" s="210" t="s">
        <v>206</v>
      </c>
      <c r="D24" s="210"/>
      <c r="E24" s="8">
        <v>14</v>
      </c>
      <c r="F24" s="59"/>
      <c r="G24" s="7">
        <f>+ROUND(F24*(1+$F$18),0)</f>
        <v>0</v>
      </c>
      <c r="H24" s="50">
        <f>ROUND(G24*$D$21*E24,0)</f>
        <v>0</v>
      </c>
      <c r="I24" s="40"/>
    </row>
    <row r="25" spans="2:9" ht="37.5" customHeight="1">
      <c r="B25" s="42">
        <v>2</v>
      </c>
      <c r="C25" s="210" t="s">
        <v>205</v>
      </c>
      <c r="D25" s="210"/>
      <c r="E25" s="8">
        <v>2</v>
      </c>
      <c r="F25" s="59"/>
      <c r="G25" s="7">
        <f t="shared" ref="G25:G36" si="0">+ROUND(F25*(1+$F$18),0)</f>
        <v>0</v>
      </c>
      <c r="H25" s="50">
        <f t="shared" ref="H25:H35" si="1">ROUND(G25*$D$21*E25,0)</f>
        <v>0</v>
      </c>
      <c r="I25" s="40"/>
    </row>
    <row r="26" spans="2:9" ht="36.75" customHeight="1">
      <c r="B26" s="42">
        <v>3</v>
      </c>
      <c r="C26" s="210" t="s">
        <v>209</v>
      </c>
      <c r="D26" s="210"/>
      <c r="E26" s="8">
        <v>1</v>
      </c>
      <c r="F26" s="59"/>
      <c r="G26" s="7">
        <f t="shared" si="0"/>
        <v>0</v>
      </c>
      <c r="H26" s="50">
        <f t="shared" si="1"/>
        <v>0</v>
      </c>
      <c r="I26" s="40"/>
    </row>
    <row r="27" spans="2:9" ht="26.25" customHeight="1">
      <c r="B27" s="42">
        <v>4</v>
      </c>
      <c r="C27" s="210" t="s">
        <v>212</v>
      </c>
      <c r="D27" s="210"/>
      <c r="E27" s="8">
        <v>1</v>
      </c>
      <c r="F27" s="59"/>
      <c r="G27" s="7">
        <f t="shared" si="0"/>
        <v>0</v>
      </c>
      <c r="H27" s="50">
        <f t="shared" si="1"/>
        <v>0</v>
      </c>
      <c r="I27" s="40"/>
    </row>
    <row r="28" spans="2:9" ht="36.75" customHeight="1">
      <c r="B28" s="42">
        <v>5</v>
      </c>
      <c r="C28" s="210" t="s">
        <v>202</v>
      </c>
      <c r="D28" s="210"/>
      <c r="E28" s="8">
        <v>4</v>
      </c>
      <c r="F28" s="59"/>
      <c r="G28" s="7">
        <f t="shared" si="0"/>
        <v>0</v>
      </c>
      <c r="H28" s="50">
        <f t="shared" si="1"/>
        <v>0</v>
      </c>
      <c r="I28" s="40"/>
    </row>
    <row r="29" spans="2:9" ht="39" customHeight="1">
      <c r="B29" s="42">
        <v>6</v>
      </c>
      <c r="C29" s="210" t="s">
        <v>203</v>
      </c>
      <c r="D29" s="210"/>
      <c r="E29" s="8">
        <v>2</v>
      </c>
      <c r="F29" s="59"/>
      <c r="G29" s="7">
        <f t="shared" si="0"/>
        <v>0</v>
      </c>
      <c r="H29" s="50">
        <f t="shared" si="1"/>
        <v>0</v>
      </c>
      <c r="I29" s="40"/>
    </row>
    <row r="30" spans="2:9" ht="38.25" customHeight="1">
      <c r="B30" s="42">
        <v>7</v>
      </c>
      <c r="C30" s="210" t="s">
        <v>207</v>
      </c>
      <c r="D30" s="210"/>
      <c r="E30" s="8">
        <v>1</v>
      </c>
      <c r="F30" s="59"/>
      <c r="G30" s="7">
        <f t="shared" si="0"/>
        <v>0</v>
      </c>
      <c r="H30" s="50">
        <f t="shared" si="1"/>
        <v>0</v>
      </c>
      <c r="I30" s="40"/>
    </row>
    <row r="31" spans="2:9" ht="38.25" customHeight="1">
      <c r="B31" s="42">
        <v>8</v>
      </c>
      <c r="C31" s="210" t="s">
        <v>233</v>
      </c>
      <c r="D31" s="210"/>
      <c r="E31" s="8">
        <v>1</v>
      </c>
      <c r="F31" s="59"/>
      <c r="G31" s="7">
        <f t="shared" si="0"/>
        <v>0</v>
      </c>
      <c r="H31" s="50">
        <f t="shared" si="1"/>
        <v>0</v>
      </c>
      <c r="I31" s="40"/>
    </row>
    <row r="32" spans="2:9" ht="36.75" customHeight="1">
      <c r="B32" s="42">
        <v>9</v>
      </c>
      <c r="C32" s="210" t="s">
        <v>234</v>
      </c>
      <c r="D32" s="210"/>
      <c r="E32" s="8">
        <v>2</v>
      </c>
      <c r="F32" s="59"/>
      <c r="G32" s="7">
        <f t="shared" si="0"/>
        <v>0</v>
      </c>
      <c r="H32" s="50">
        <f t="shared" si="1"/>
        <v>0</v>
      </c>
      <c r="I32" s="40"/>
    </row>
    <row r="33" spans="2:9" ht="36.75" customHeight="1">
      <c r="B33" s="42">
        <v>10</v>
      </c>
      <c r="C33" s="210" t="s">
        <v>208</v>
      </c>
      <c r="D33" s="210"/>
      <c r="E33" s="8">
        <v>4</v>
      </c>
      <c r="F33" s="59"/>
      <c r="G33" s="7">
        <f t="shared" si="0"/>
        <v>0</v>
      </c>
      <c r="H33" s="50">
        <f t="shared" si="1"/>
        <v>0</v>
      </c>
      <c r="I33" s="40"/>
    </row>
    <row r="34" spans="2:9" ht="36.75" customHeight="1">
      <c r="B34" s="42">
        <v>11</v>
      </c>
      <c r="C34" s="210" t="s">
        <v>235</v>
      </c>
      <c r="D34" s="210"/>
      <c r="E34" s="8">
        <v>1</v>
      </c>
      <c r="F34" s="59"/>
      <c r="G34" s="7">
        <f t="shared" si="0"/>
        <v>0</v>
      </c>
      <c r="H34" s="50">
        <f t="shared" si="1"/>
        <v>0</v>
      </c>
      <c r="I34" s="40"/>
    </row>
    <row r="35" spans="2:9" ht="114" customHeight="1">
      <c r="B35" s="42">
        <v>12</v>
      </c>
      <c r="C35" s="210" t="s">
        <v>236</v>
      </c>
      <c r="D35" s="210"/>
      <c r="E35" s="8">
        <v>2</v>
      </c>
      <c r="F35" s="59"/>
      <c r="G35" s="7">
        <f t="shared" si="0"/>
        <v>0</v>
      </c>
      <c r="H35" s="50">
        <f t="shared" si="1"/>
        <v>0</v>
      </c>
      <c r="I35" s="40"/>
    </row>
    <row r="36" spans="2:9" ht="108.75" customHeight="1">
      <c r="B36" s="42">
        <v>13</v>
      </c>
      <c r="C36" s="210" t="s">
        <v>237</v>
      </c>
      <c r="D36" s="210"/>
      <c r="E36" s="8">
        <v>1</v>
      </c>
      <c r="F36" s="59"/>
      <c r="G36" s="7">
        <f t="shared" si="0"/>
        <v>0</v>
      </c>
      <c r="H36" s="50">
        <f>ROUND(G36*$D$21*E36,0)</f>
        <v>0</v>
      </c>
      <c r="I36" s="40"/>
    </row>
    <row r="37" spans="2:9">
      <c r="B37" s="215" t="s">
        <v>99</v>
      </c>
      <c r="C37" s="216"/>
      <c r="D37" s="217"/>
      <c r="E37" s="26">
        <f>+SUM($E$24:$E$36)</f>
        <v>36</v>
      </c>
      <c r="F37" s="16"/>
      <c r="G37" s="15"/>
      <c r="H37" s="55">
        <f>+ROUND(SUM($H$24:$H$36),0)</f>
        <v>0</v>
      </c>
      <c r="I37" s="43"/>
    </row>
    <row r="38" spans="2:9">
      <c r="B38" s="45"/>
      <c r="C38" s="9"/>
      <c r="D38" s="9"/>
      <c r="E38" s="9"/>
      <c r="F38" s="9"/>
      <c r="G38" s="9"/>
      <c r="H38" s="9"/>
      <c r="I38" s="46"/>
    </row>
    <row r="39" spans="2:9" ht="15.75">
      <c r="B39" s="211" t="s">
        <v>240</v>
      </c>
      <c r="C39" s="212"/>
      <c r="D39" s="212"/>
      <c r="E39" s="212"/>
      <c r="F39" s="212"/>
      <c r="G39" s="212"/>
      <c r="H39" s="212"/>
      <c r="I39" s="213"/>
    </row>
    <row r="40" spans="2:9">
      <c r="B40" s="44"/>
      <c r="C40" s="19"/>
      <c r="D40" s="19"/>
      <c r="E40" s="19"/>
      <c r="F40" s="19"/>
      <c r="G40" s="19"/>
      <c r="H40" s="19"/>
      <c r="I40" s="47"/>
    </row>
    <row r="41" spans="2:9" ht="25.5">
      <c r="B41" s="37" t="s">
        <v>7</v>
      </c>
      <c r="C41" s="214" t="s">
        <v>12</v>
      </c>
      <c r="D41" s="214"/>
      <c r="E41" s="214"/>
      <c r="F41" s="24" t="s">
        <v>126</v>
      </c>
      <c r="G41" s="24" t="s">
        <v>5</v>
      </c>
      <c r="H41" s="24" t="s">
        <v>174</v>
      </c>
      <c r="I41" s="48" t="s">
        <v>13</v>
      </c>
    </row>
    <row r="42" spans="2:9" ht="15" customHeight="1">
      <c r="B42" s="42">
        <v>1</v>
      </c>
      <c r="C42" s="194" t="s">
        <v>135</v>
      </c>
      <c r="D42" s="194"/>
      <c r="E42" s="194"/>
      <c r="F42" s="17" t="s">
        <v>127</v>
      </c>
      <c r="G42" s="10"/>
      <c r="H42" s="11"/>
      <c r="I42" s="49">
        <f>+ROUND(H42*(1+G42),0)</f>
        <v>0</v>
      </c>
    </row>
    <row r="43" spans="2:9" ht="15" customHeight="1">
      <c r="B43" s="42">
        <v>2</v>
      </c>
      <c r="C43" s="194" t="s">
        <v>136</v>
      </c>
      <c r="D43" s="194"/>
      <c r="E43" s="194"/>
      <c r="F43" s="17" t="s">
        <v>127</v>
      </c>
      <c r="G43" s="10"/>
      <c r="H43" s="11"/>
      <c r="I43" s="49">
        <f>+ROUND(H43*(1+G43),0)</f>
        <v>0</v>
      </c>
    </row>
    <row r="44" spans="2:9" ht="15" customHeight="1">
      <c r="B44" s="42">
        <v>3</v>
      </c>
      <c r="C44" s="194" t="s">
        <v>145</v>
      </c>
      <c r="D44" s="194"/>
      <c r="E44" s="194"/>
      <c r="F44" s="17" t="s">
        <v>142</v>
      </c>
      <c r="G44" s="10"/>
      <c r="H44" s="11"/>
      <c r="I44" s="49">
        <f>+ROUND(H44*(1+G44),0)</f>
        <v>0</v>
      </c>
    </row>
    <row r="45" spans="2:9">
      <c r="B45" s="42">
        <v>4</v>
      </c>
      <c r="C45" s="194" t="s">
        <v>144</v>
      </c>
      <c r="D45" s="194"/>
      <c r="E45" s="194"/>
      <c r="F45" s="17" t="s">
        <v>142</v>
      </c>
      <c r="G45" s="10"/>
      <c r="H45" s="11"/>
      <c r="I45" s="49">
        <f>+ROUND(H45*(1+G45),0)</f>
        <v>0</v>
      </c>
    </row>
    <row r="46" spans="2:9" ht="15" customHeight="1">
      <c r="B46" s="71">
        <v>5</v>
      </c>
      <c r="C46" s="443" t="s">
        <v>40</v>
      </c>
      <c r="D46" s="443"/>
      <c r="E46" s="443"/>
      <c r="F46" s="72" t="s">
        <v>127</v>
      </c>
      <c r="G46" s="10"/>
      <c r="H46" s="13"/>
      <c r="I46" s="49">
        <f t="shared" ref="I46:I114" si="2">+ROUND(H46*(1+G46),0)</f>
        <v>0</v>
      </c>
    </row>
    <row r="47" spans="2:9" ht="15" customHeight="1">
      <c r="B47" s="71">
        <v>6</v>
      </c>
      <c r="C47" s="443" t="s">
        <v>41</v>
      </c>
      <c r="D47" s="443"/>
      <c r="E47" s="443"/>
      <c r="F47" s="72" t="s">
        <v>127</v>
      </c>
      <c r="G47" s="10"/>
      <c r="H47" s="13"/>
      <c r="I47" s="49">
        <f t="shared" si="2"/>
        <v>0</v>
      </c>
    </row>
    <row r="48" spans="2:9" ht="15" customHeight="1">
      <c r="B48" s="71">
        <v>7</v>
      </c>
      <c r="C48" s="443" t="s">
        <v>42</v>
      </c>
      <c r="D48" s="443"/>
      <c r="E48" s="443"/>
      <c r="F48" s="72" t="s">
        <v>127</v>
      </c>
      <c r="G48" s="10"/>
      <c r="H48" s="13"/>
      <c r="I48" s="49">
        <f t="shared" si="2"/>
        <v>0</v>
      </c>
    </row>
    <row r="49" spans="2:9" ht="15" customHeight="1">
      <c r="B49" s="71">
        <v>8</v>
      </c>
      <c r="C49" s="443" t="s">
        <v>43</v>
      </c>
      <c r="D49" s="443"/>
      <c r="E49" s="443"/>
      <c r="F49" s="72" t="s">
        <v>127</v>
      </c>
      <c r="G49" s="10"/>
      <c r="H49" s="13"/>
      <c r="I49" s="49">
        <f t="shared" si="2"/>
        <v>0</v>
      </c>
    </row>
    <row r="50" spans="2:9" ht="15" customHeight="1">
      <c r="B50" s="71">
        <v>9</v>
      </c>
      <c r="C50" s="443" t="s">
        <v>44</v>
      </c>
      <c r="D50" s="443"/>
      <c r="E50" s="443"/>
      <c r="F50" s="72" t="s">
        <v>127</v>
      </c>
      <c r="G50" s="10"/>
      <c r="H50" s="13"/>
      <c r="I50" s="49">
        <f t="shared" si="2"/>
        <v>0</v>
      </c>
    </row>
    <row r="51" spans="2:9" ht="15" customHeight="1">
      <c r="B51" s="71">
        <v>10</v>
      </c>
      <c r="C51" s="443" t="s">
        <v>45</v>
      </c>
      <c r="D51" s="443"/>
      <c r="E51" s="443"/>
      <c r="F51" s="72" t="s">
        <v>127</v>
      </c>
      <c r="G51" s="10"/>
      <c r="H51" s="13"/>
      <c r="I51" s="49">
        <f t="shared" si="2"/>
        <v>0</v>
      </c>
    </row>
    <row r="52" spans="2:9" ht="15" customHeight="1">
      <c r="B52" s="71">
        <v>11</v>
      </c>
      <c r="C52" s="443" t="s">
        <v>46</v>
      </c>
      <c r="D52" s="443"/>
      <c r="E52" s="443"/>
      <c r="F52" s="72" t="s">
        <v>127</v>
      </c>
      <c r="G52" s="10"/>
      <c r="H52" s="13"/>
      <c r="I52" s="49">
        <f t="shared" si="2"/>
        <v>0</v>
      </c>
    </row>
    <row r="53" spans="2:9" ht="15" customHeight="1">
      <c r="B53" s="71">
        <v>12</v>
      </c>
      <c r="C53" s="443" t="s">
        <v>47</v>
      </c>
      <c r="D53" s="443"/>
      <c r="E53" s="443"/>
      <c r="F53" s="72" t="s">
        <v>127</v>
      </c>
      <c r="G53" s="10"/>
      <c r="H53" s="13"/>
      <c r="I53" s="49">
        <f t="shared" si="2"/>
        <v>0</v>
      </c>
    </row>
    <row r="54" spans="2:9" ht="25.5" customHeight="1">
      <c r="B54" s="71">
        <v>13</v>
      </c>
      <c r="C54" s="443" t="s">
        <v>201</v>
      </c>
      <c r="D54" s="443"/>
      <c r="E54" s="443"/>
      <c r="F54" s="72" t="s">
        <v>127</v>
      </c>
      <c r="G54" s="10"/>
      <c r="H54" s="13"/>
      <c r="I54" s="49">
        <f t="shared" si="2"/>
        <v>0</v>
      </c>
    </row>
    <row r="55" spans="2:9" ht="15" customHeight="1">
      <c r="B55" s="71">
        <v>14</v>
      </c>
      <c r="C55" s="443" t="s">
        <v>148</v>
      </c>
      <c r="D55" s="443"/>
      <c r="E55" s="443"/>
      <c r="F55" s="72" t="s">
        <v>127</v>
      </c>
      <c r="G55" s="10"/>
      <c r="H55" s="13"/>
      <c r="I55" s="49">
        <f t="shared" si="2"/>
        <v>0</v>
      </c>
    </row>
    <row r="56" spans="2:9" ht="15" customHeight="1">
      <c r="B56" s="71">
        <v>15</v>
      </c>
      <c r="C56" s="443" t="s">
        <v>149</v>
      </c>
      <c r="D56" s="443"/>
      <c r="E56" s="443"/>
      <c r="F56" s="72" t="s">
        <v>127</v>
      </c>
      <c r="G56" s="10"/>
      <c r="H56" s="13"/>
      <c r="I56" s="49">
        <f t="shared" si="2"/>
        <v>0</v>
      </c>
    </row>
    <row r="57" spans="2:9" ht="30" customHeight="1">
      <c r="B57" s="71">
        <v>16</v>
      </c>
      <c r="C57" s="443" t="s">
        <v>150</v>
      </c>
      <c r="D57" s="443"/>
      <c r="E57" s="443"/>
      <c r="F57" s="72" t="s">
        <v>127</v>
      </c>
      <c r="G57" s="10"/>
      <c r="H57" s="13"/>
      <c r="I57" s="49">
        <f t="shared" si="2"/>
        <v>0</v>
      </c>
    </row>
    <row r="58" spans="2:9" ht="40.5" customHeight="1">
      <c r="B58" s="71">
        <v>17</v>
      </c>
      <c r="C58" s="443" t="s">
        <v>151</v>
      </c>
      <c r="D58" s="443"/>
      <c r="E58" s="443"/>
      <c r="F58" s="72" t="s">
        <v>127</v>
      </c>
      <c r="G58" s="10"/>
      <c r="H58" s="13"/>
      <c r="I58" s="49">
        <f t="shared" si="2"/>
        <v>0</v>
      </c>
    </row>
    <row r="59" spans="2:9" ht="32.25" customHeight="1">
      <c r="B59" s="42">
        <v>18</v>
      </c>
      <c r="C59" s="194" t="s">
        <v>94</v>
      </c>
      <c r="D59" s="194"/>
      <c r="E59" s="194"/>
      <c r="F59" s="17" t="s">
        <v>127</v>
      </c>
      <c r="G59" s="10"/>
      <c r="H59" s="13"/>
      <c r="I59" s="49">
        <f t="shared" si="2"/>
        <v>0</v>
      </c>
    </row>
    <row r="60" spans="2:9" ht="30.75" customHeight="1">
      <c r="B60" s="42">
        <v>19</v>
      </c>
      <c r="C60" s="194" t="s">
        <v>71</v>
      </c>
      <c r="D60" s="194"/>
      <c r="E60" s="194"/>
      <c r="F60" s="17" t="s">
        <v>128</v>
      </c>
      <c r="G60" s="10"/>
      <c r="H60" s="13"/>
      <c r="I60" s="49">
        <f t="shared" si="2"/>
        <v>0</v>
      </c>
    </row>
    <row r="61" spans="2:9" ht="33" customHeight="1">
      <c r="B61" s="42">
        <v>20</v>
      </c>
      <c r="C61" s="194" t="s">
        <v>72</v>
      </c>
      <c r="D61" s="194"/>
      <c r="E61" s="194"/>
      <c r="F61" s="17" t="s">
        <v>128</v>
      </c>
      <c r="G61" s="10"/>
      <c r="H61" s="13"/>
      <c r="I61" s="49">
        <f t="shared" si="2"/>
        <v>0</v>
      </c>
    </row>
    <row r="62" spans="2:9" ht="35.25" customHeight="1">
      <c r="B62" s="71">
        <v>21</v>
      </c>
      <c r="C62" s="443" t="s">
        <v>75</v>
      </c>
      <c r="D62" s="443"/>
      <c r="E62" s="443"/>
      <c r="F62" s="72" t="s">
        <v>128</v>
      </c>
      <c r="G62" s="10"/>
      <c r="H62" s="13"/>
      <c r="I62" s="49">
        <f t="shared" si="2"/>
        <v>0</v>
      </c>
    </row>
    <row r="63" spans="2:9" ht="37.5" customHeight="1">
      <c r="B63" s="42">
        <v>22</v>
      </c>
      <c r="C63" s="194" t="s">
        <v>74</v>
      </c>
      <c r="D63" s="194"/>
      <c r="E63" s="194"/>
      <c r="F63" s="17" t="s">
        <v>128</v>
      </c>
      <c r="G63" s="10"/>
      <c r="H63" s="13"/>
      <c r="I63" s="49">
        <f t="shared" si="2"/>
        <v>0</v>
      </c>
    </row>
    <row r="64" spans="2:9" ht="24.75" customHeight="1">
      <c r="B64" s="71">
        <v>23</v>
      </c>
      <c r="C64" s="443" t="s">
        <v>73</v>
      </c>
      <c r="D64" s="443"/>
      <c r="E64" s="443"/>
      <c r="F64" s="72" t="s">
        <v>128</v>
      </c>
      <c r="G64" s="10"/>
      <c r="H64" s="13"/>
      <c r="I64" s="49">
        <f t="shared" si="2"/>
        <v>0</v>
      </c>
    </row>
    <row r="65" spans="2:9" ht="23.25" customHeight="1">
      <c r="B65" s="71">
        <v>24</v>
      </c>
      <c r="C65" s="443" t="s">
        <v>78</v>
      </c>
      <c r="D65" s="443"/>
      <c r="E65" s="443"/>
      <c r="F65" s="72" t="s">
        <v>128</v>
      </c>
      <c r="G65" s="10"/>
      <c r="H65" s="13"/>
      <c r="I65" s="49">
        <f t="shared" si="2"/>
        <v>0</v>
      </c>
    </row>
    <row r="66" spans="2:9" ht="25.5" customHeight="1">
      <c r="B66" s="71">
        <v>25</v>
      </c>
      <c r="C66" s="443" t="s">
        <v>77</v>
      </c>
      <c r="D66" s="443"/>
      <c r="E66" s="443"/>
      <c r="F66" s="72" t="s">
        <v>128</v>
      </c>
      <c r="G66" s="10"/>
      <c r="H66" s="13"/>
      <c r="I66" s="49">
        <f t="shared" si="2"/>
        <v>0</v>
      </c>
    </row>
    <row r="67" spans="2:9" ht="24.75" customHeight="1">
      <c r="B67" s="71">
        <v>26</v>
      </c>
      <c r="C67" s="443" t="s">
        <v>76</v>
      </c>
      <c r="D67" s="443"/>
      <c r="E67" s="443"/>
      <c r="F67" s="72" t="s">
        <v>128</v>
      </c>
      <c r="G67" s="10"/>
      <c r="H67" s="13"/>
      <c r="I67" s="49">
        <f t="shared" si="2"/>
        <v>0</v>
      </c>
    </row>
    <row r="68" spans="2:9" ht="39.950000000000003" customHeight="1">
      <c r="B68" s="71">
        <v>27</v>
      </c>
      <c r="C68" s="443" t="s">
        <v>65</v>
      </c>
      <c r="D68" s="443"/>
      <c r="E68" s="443"/>
      <c r="F68" s="72" t="s">
        <v>128</v>
      </c>
      <c r="G68" s="10"/>
      <c r="H68" s="13"/>
      <c r="I68" s="49">
        <f t="shared" si="2"/>
        <v>0</v>
      </c>
    </row>
    <row r="69" spans="2:9" ht="39.950000000000003" customHeight="1">
      <c r="B69" s="71">
        <v>28</v>
      </c>
      <c r="C69" s="443" t="s">
        <v>64</v>
      </c>
      <c r="D69" s="443"/>
      <c r="E69" s="443"/>
      <c r="F69" s="72" t="s">
        <v>128</v>
      </c>
      <c r="G69" s="10"/>
      <c r="H69" s="13"/>
      <c r="I69" s="49">
        <f t="shared" si="2"/>
        <v>0</v>
      </c>
    </row>
    <row r="70" spans="2:9" ht="39.950000000000003" customHeight="1">
      <c r="B70" s="71">
        <v>29</v>
      </c>
      <c r="C70" s="443" t="s">
        <v>63</v>
      </c>
      <c r="D70" s="443"/>
      <c r="E70" s="443"/>
      <c r="F70" s="72" t="s">
        <v>128</v>
      </c>
      <c r="G70" s="4"/>
      <c r="H70" s="13"/>
      <c r="I70" s="49">
        <f t="shared" si="2"/>
        <v>0</v>
      </c>
    </row>
    <row r="71" spans="2:9" ht="39.950000000000003" customHeight="1">
      <c r="B71" s="71">
        <v>30</v>
      </c>
      <c r="C71" s="443" t="s">
        <v>68</v>
      </c>
      <c r="D71" s="443"/>
      <c r="E71" s="443"/>
      <c r="F71" s="72" t="s">
        <v>128</v>
      </c>
      <c r="G71" s="4"/>
      <c r="H71" s="13"/>
      <c r="I71" s="49">
        <f t="shared" si="2"/>
        <v>0</v>
      </c>
    </row>
    <row r="72" spans="2:9" ht="39.950000000000003" customHeight="1">
      <c r="B72" s="71">
        <v>31</v>
      </c>
      <c r="C72" s="443" t="s">
        <v>67</v>
      </c>
      <c r="D72" s="443"/>
      <c r="E72" s="443"/>
      <c r="F72" s="72" t="s">
        <v>128</v>
      </c>
      <c r="G72" s="4"/>
      <c r="H72" s="13"/>
      <c r="I72" s="49">
        <f t="shared" si="2"/>
        <v>0</v>
      </c>
    </row>
    <row r="73" spans="2:9" ht="39.950000000000003" customHeight="1">
      <c r="B73" s="71">
        <v>32</v>
      </c>
      <c r="C73" s="443" t="s">
        <v>70</v>
      </c>
      <c r="D73" s="443"/>
      <c r="E73" s="443"/>
      <c r="F73" s="72" t="s">
        <v>128</v>
      </c>
      <c r="G73" s="4"/>
      <c r="H73" s="13"/>
      <c r="I73" s="49">
        <f t="shared" si="2"/>
        <v>0</v>
      </c>
    </row>
    <row r="74" spans="2:9" ht="39.950000000000003" customHeight="1">
      <c r="B74" s="71">
        <v>33</v>
      </c>
      <c r="C74" s="443" t="s">
        <v>69</v>
      </c>
      <c r="D74" s="443"/>
      <c r="E74" s="443"/>
      <c r="F74" s="72" t="s">
        <v>128</v>
      </c>
      <c r="G74" s="4"/>
      <c r="H74" s="13"/>
      <c r="I74" s="49">
        <f t="shared" si="2"/>
        <v>0</v>
      </c>
    </row>
    <row r="75" spans="2:9" ht="39.950000000000003" customHeight="1">
      <c r="B75" s="71">
        <v>34</v>
      </c>
      <c r="C75" s="443" t="s">
        <v>66</v>
      </c>
      <c r="D75" s="443"/>
      <c r="E75" s="443"/>
      <c r="F75" s="72" t="s">
        <v>128</v>
      </c>
      <c r="G75" s="4"/>
      <c r="H75" s="13"/>
      <c r="I75" s="49">
        <f t="shared" si="2"/>
        <v>0</v>
      </c>
    </row>
    <row r="76" spans="2:9" ht="15" customHeight="1">
      <c r="B76" s="42">
        <v>35</v>
      </c>
      <c r="C76" s="194" t="s">
        <v>225</v>
      </c>
      <c r="D76" s="194"/>
      <c r="E76" s="194"/>
      <c r="F76" s="17" t="s">
        <v>127</v>
      </c>
      <c r="G76" s="4"/>
      <c r="H76" s="13"/>
      <c r="I76" s="49">
        <f t="shared" si="2"/>
        <v>0</v>
      </c>
    </row>
    <row r="77" spans="2:9" ht="15" customHeight="1">
      <c r="B77" s="42">
        <v>36</v>
      </c>
      <c r="C77" s="194" t="s">
        <v>35</v>
      </c>
      <c r="D77" s="194"/>
      <c r="E77" s="194"/>
      <c r="F77" s="17" t="s">
        <v>127</v>
      </c>
      <c r="G77" s="4"/>
      <c r="H77" s="13"/>
      <c r="I77" s="49">
        <f t="shared" si="2"/>
        <v>0</v>
      </c>
    </row>
    <row r="78" spans="2:9" ht="15" customHeight="1">
      <c r="B78" s="42">
        <v>37</v>
      </c>
      <c r="C78" s="194" t="s">
        <v>34</v>
      </c>
      <c r="D78" s="194"/>
      <c r="E78" s="194"/>
      <c r="F78" s="17" t="s">
        <v>127</v>
      </c>
      <c r="G78" s="4"/>
      <c r="H78" s="13"/>
      <c r="I78" s="49">
        <f t="shared" si="2"/>
        <v>0</v>
      </c>
    </row>
    <row r="79" spans="2:9" ht="15" customHeight="1">
      <c r="B79" s="42">
        <v>38</v>
      </c>
      <c r="C79" s="194" t="s">
        <v>33</v>
      </c>
      <c r="D79" s="194"/>
      <c r="E79" s="194"/>
      <c r="F79" s="17" t="s">
        <v>127</v>
      </c>
      <c r="G79" s="4"/>
      <c r="H79" s="13"/>
      <c r="I79" s="49">
        <f t="shared" si="2"/>
        <v>0</v>
      </c>
    </row>
    <row r="80" spans="2:9" ht="15" customHeight="1">
      <c r="B80" s="42">
        <v>39</v>
      </c>
      <c r="C80" s="194" t="s">
        <v>36</v>
      </c>
      <c r="D80" s="194"/>
      <c r="E80" s="194"/>
      <c r="F80" s="17" t="s">
        <v>127</v>
      </c>
      <c r="G80" s="4"/>
      <c r="H80" s="13"/>
      <c r="I80" s="49">
        <f t="shared" si="2"/>
        <v>0</v>
      </c>
    </row>
    <row r="81" spans="2:9" ht="15" customHeight="1">
      <c r="B81" s="42">
        <v>40</v>
      </c>
      <c r="C81" s="194" t="s">
        <v>200</v>
      </c>
      <c r="D81" s="194"/>
      <c r="E81" s="194"/>
      <c r="F81" s="17" t="s">
        <v>128</v>
      </c>
      <c r="G81" s="4"/>
      <c r="H81" s="13"/>
      <c r="I81" s="49">
        <f t="shared" si="2"/>
        <v>0</v>
      </c>
    </row>
    <row r="82" spans="2:9" ht="15" customHeight="1">
      <c r="B82" s="42">
        <v>41</v>
      </c>
      <c r="C82" s="194" t="s">
        <v>199</v>
      </c>
      <c r="D82" s="194"/>
      <c r="E82" s="194"/>
      <c r="F82" s="17" t="s">
        <v>128</v>
      </c>
      <c r="G82" s="4"/>
      <c r="H82" s="13"/>
      <c r="I82" s="49">
        <f t="shared" si="2"/>
        <v>0</v>
      </c>
    </row>
    <row r="83" spans="2:9" ht="15" customHeight="1">
      <c r="B83" s="71">
        <v>42</v>
      </c>
      <c r="C83" s="443" t="s">
        <v>101</v>
      </c>
      <c r="D83" s="443"/>
      <c r="E83" s="443"/>
      <c r="F83" s="73" t="s">
        <v>127</v>
      </c>
      <c r="G83" s="4"/>
      <c r="H83" s="13"/>
      <c r="I83" s="49">
        <f t="shared" si="2"/>
        <v>0</v>
      </c>
    </row>
    <row r="84" spans="2:9" ht="15" customHeight="1">
      <c r="B84" s="42">
        <v>43</v>
      </c>
      <c r="C84" s="194" t="s">
        <v>108</v>
      </c>
      <c r="D84" s="194"/>
      <c r="E84" s="194"/>
      <c r="F84" s="17" t="s">
        <v>127</v>
      </c>
      <c r="G84" s="4"/>
      <c r="H84" s="13"/>
      <c r="I84" s="49">
        <f t="shared" si="2"/>
        <v>0</v>
      </c>
    </row>
    <row r="85" spans="2:9" ht="15" customHeight="1">
      <c r="B85" s="42">
        <v>44</v>
      </c>
      <c r="C85" s="194" t="s">
        <v>102</v>
      </c>
      <c r="D85" s="194"/>
      <c r="E85" s="194"/>
      <c r="F85" s="17" t="s">
        <v>127</v>
      </c>
      <c r="G85" s="4"/>
      <c r="H85" s="13"/>
      <c r="I85" s="49">
        <f t="shared" si="2"/>
        <v>0</v>
      </c>
    </row>
    <row r="86" spans="2:9" ht="15" customHeight="1">
      <c r="B86" s="42">
        <v>45</v>
      </c>
      <c r="C86" s="194" t="s">
        <v>109</v>
      </c>
      <c r="D86" s="194"/>
      <c r="E86" s="194"/>
      <c r="F86" s="17" t="s">
        <v>127</v>
      </c>
      <c r="G86" s="4"/>
      <c r="H86" s="13"/>
      <c r="I86" s="49">
        <f t="shared" si="2"/>
        <v>0</v>
      </c>
    </row>
    <row r="87" spans="2:9" ht="15" customHeight="1">
      <c r="B87" s="71">
        <v>46</v>
      </c>
      <c r="C87" s="443" t="s">
        <v>103</v>
      </c>
      <c r="D87" s="443"/>
      <c r="E87" s="443"/>
      <c r="F87" s="73" t="s">
        <v>127</v>
      </c>
      <c r="G87" s="4"/>
      <c r="H87" s="13"/>
      <c r="I87" s="49">
        <f t="shared" si="2"/>
        <v>0</v>
      </c>
    </row>
    <row r="88" spans="2:9" ht="15" customHeight="1">
      <c r="B88" s="71">
        <v>47</v>
      </c>
      <c r="C88" s="443" t="s">
        <v>110</v>
      </c>
      <c r="D88" s="443"/>
      <c r="E88" s="443"/>
      <c r="F88" s="73" t="s">
        <v>127</v>
      </c>
      <c r="G88" s="4"/>
      <c r="H88" s="13"/>
      <c r="I88" s="49">
        <f t="shared" si="2"/>
        <v>0</v>
      </c>
    </row>
    <row r="89" spans="2:9" ht="15" customHeight="1">
      <c r="B89" s="71">
        <v>48</v>
      </c>
      <c r="C89" s="443" t="s">
        <v>104</v>
      </c>
      <c r="D89" s="443"/>
      <c r="E89" s="443"/>
      <c r="F89" s="73" t="s">
        <v>127</v>
      </c>
      <c r="G89" s="4"/>
      <c r="H89" s="13"/>
      <c r="I89" s="49">
        <f t="shared" si="2"/>
        <v>0</v>
      </c>
    </row>
    <row r="90" spans="2:9" ht="15" customHeight="1">
      <c r="B90" s="42">
        <v>49</v>
      </c>
      <c r="C90" s="194" t="s">
        <v>111</v>
      </c>
      <c r="D90" s="194"/>
      <c r="E90" s="194"/>
      <c r="F90" s="17" t="s">
        <v>127</v>
      </c>
      <c r="G90" s="4"/>
      <c r="H90" s="13"/>
      <c r="I90" s="49">
        <f t="shared" si="2"/>
        <v>0</v>
      </c>
    </row>
    <row r="91" spans="2:9" ht="15" customHeight="1">
      <c r="B91" s="71">
        <v>50</v>
      </c>
      <c r="C91" s="443" t="s">
        <v>105</v>
      </c>
      <c r="D91" s="443"/>
      <c r="E91" s="443"/>
      <c r="F91" s="73" t="s">
        <v>127</v>
      </c>
      <c r="G91" s="4"/>
      <c r="H91" s="13"/>
      <c r="I91" s="49">
        <f t="shared" si="2"/>
        <v>0</v>
      </c>
    </row>
    <row r="92" spans="2:9" ht="15" customHeight="1">
      <c r="B92" s="42">
        <v>51</v>
      </c>
      <c r="C92" s="194" t="s">
        <v>112</v>
      </c>
      <c r="D92" s="194"/>
      <c r="E92" s="194"/>
      <c r="F92" s="17" t="s">
        <v>127</v>
      </c>
      <c r="G92" s="4"/>
      <c r="H92" s="13"/>
      <c r="I92" s="49">
        <f t="shared" si="2"/>
        <v>0</v>
      </c>
    </row>
    <row r="93" spans="2:9" ht="15" customHeight="1">
      <c r="B93" s="71">
        <v>52</v>
      </c>
      <c r="C93" s="443" t="s">
        <v>106</v>
      </c>
      <c r="D93" s="443"/>
      <c r="E93" s="443"/>
      <c r="F93" s="73" t="s">
        <v>127</v>
      </c>
      <c r="G93" s="4"/>
      <c r="H93" s="13"/>
      <c r="I93" s="49">
        <f t="shared" si="2"/>
        <v>0</v>
      </c>
    </row>
    <row r="94" spans="2:9" ht="15" customHeight="1">
      <c r="B94" s="42">
        <v>53</v>
      </c>
      <c r="C94" s="194" t="s">
        <v>113</v>
      </c>
      <c r="D94" s="194"/>
      <c r="E94" s="194"/>
      <c r="F94" s="17" t="s">
        <v>127</v>
      </c>
      <c r="G94" s="4"/>
      <c r="H94" s="13"/>
      <c r="I94" s="49">
        <f t="shared" si="2"/>
        <v>0</v>
      </c>
    </row>
    <row r="95" spans="2:9" ht="15" customHeight="1">
      <c r="B95" s="71">
        <v>54</v>
      </c>
      <c r="C95" s="443" t="s">
        <v>100</v>
      </c>
      <c r="D95" s="443"/>
      <c r="E95" s="443"/>
      <c r="F95" s="73" t="s">
        <v>127</v>
      </c>
      <c r="G95" s="4"/>
      <c r="H95" s="13"/>
      <c r="I95" s="49">
        <f t="shared" si="2"/>
        <v>0</v>
      </c>
    </row>
    <row r="96" spans="2:9" ht="15" customHeight="1">
      <c r="B96" s="42">
        <v>55</v>
      </c>
      <c r="C96" s="194" t="s">
        <v>107</v>
      </c>
      <c r="D96" s="194"/>
      <c r="E96" s="194"/>
      <c r="F96" s="17" t="s">
        <v>127</v>
      </c>
      <c r="G96" s="4"/>
      <c r="H96" s="13"/>
      <c r="I96" s="49">
        <f t="shared" si="2"/>
        <v>0</v>
      </c>
    </row>
    <row r="97" spans="2:9" ht="15" customHeight="1">
      <c r="B97" s="71">
        <v>56</v>
      </c>
      <c r="C97" s="443" t="s">
        <v>86</v>
      </c>
      <c r="D97" s="443"/>
      <c r="E97" s="443"/>
      <c r="F97" s="72" t="s">
        <v>127</v>
      </c>
      <c r="G97" s="4"/>
      <c r="H97" s="13"/>
      <c r="I97" s="49">
        <f t="shared" si="2"/>
        <v>0</v>
      </c>
    </row>
    <row r="98" spans="2:9" ht="15" customHeight="1">
      <c r="B98" s="71">
        <v>57</v>
      </c>
      <c r="C98" s="443" t="s">
        <v>88</v>
      </c>
      <c r="D98" s="443"/>
      <c r="E98" s="443"/>
      <c r="F98" s="72" t="s">
        <v>127</v>
      </c>
      <c r="G98" s="4"/>
      <c r="H98" s="13"/>
      <c r="I98" s="49">
        <f t="shared" si="2"/>
        <v>0</v>
      </c>
    </row>
    <row r="99" spans="2:9" ht="15" customHeight="1">
      <c r="B99" s="71">
        <v>58</v>
      </c>
      <c r="C99" s="443" t="s">
        <v>89</v>
      </c>
      <c r="D99" s="443"/>
      <c r="E99" s="443"/>
      <c r="F99" s="72" t="s">
        <v>127</v>
      </c>
      <c r="G99" s="4"/>
      <c r="H99" s="13"/>
      <c r="I99" s="49">
        <f t="shared" si="2"/>
        <v>0</v>
      </c>
    </row>
    <row r="100" spans="2:9" ht="15" customHeight="1">
      <c r="B100" s="71">
        <v>59</v>
      </c>
      <c r="C100" s="443" t="s">
        <v>90</v>
      </c>
      <c r="D100" s="443"/>
      <c r="E100" s="443"/>
      <c r="F100" s="72" t="s">
        <v>127</v>
      </c>
      <c r="G100" s="4"/>
      <c r="H100" s="13"/>
      <c r="I100" s="49">
        <f t="shared" si="2"/>
        <v>0</v>
      </c>
    </row>
    <row r="101" spans="2:9" ht="15" customHeight="1">
      <c r="B101" s="42">
        <v>60</v>
      </c>
      <c r="C101" s="194" t="s">
        <v>91</v>
      </c>
      <c r="D101" s="194"/>
      <c r="E101" s="194"/>
      <c r="F101" s="17" t="s">
        <v>127</v>
      </c>
      <c r="G101" s="4"/>
      <c r="H101" s="13"/>
      <c r="I101" s="49">
        <f t="shared" si="2"/>
        <v>0</v>
      </c>
    </row>
    <row r="102" spans="2:9" ht="26.25" customHeight="1">
      <c r="B102" s="71">
        <v>61</v>
      </c>
      <c r="C102" s="443" t="s">
        <v>92</v>
      </c>
      <c r="D102" s="443"/>
      <c r="E102" s="443"/>
      <c r="F102" s="72" t="s">
        <v>127</v>
      </c>
      <c r="G102" s="4"/>
      <c r="H102" s="13"/>
      <c r="I102" s="49">
        <f t="shared" si="2"/>
        <v>0</v>
      </c>
    </row>
    <row r="103" spans="2:9" ht="26.25" customHeight="1">
      <c r="B103" s="71">
        <v>62</v>
      </c>
      <c r="C103" s="443" t="s">
        <v>87</v>
      </c>
      <c r="D103" s="443"/>
      <c r="E103" s="443"/>
      <c r="F103" s="72" t="s">
        <v>127</v>
      </c>
      <c r="G103" s="4"/>
      <c r="H103" s="13"/>
      <c r="I103" s="49">
        <f t="shared" si="2"/>
        <v>0</v>
      </c>
    </row>
    <row r="104" spans="2:9" ht="25.5" customHeight="1">
      <c r="B104" s="42">
        <v>63</v>
      </c>
      <c r="C104" s="194" t="s">
        <v>96</v>
      </c>
      <c r="D104" s="194"/>
      <c r="E104" s="194"/>
      <c r="F104" s="17" t="s">
        <v>127</v>
      </c>
      <c r="G104" s="4"/>
      <c r="H104" s="13"/>
      <c r="I104" s="49">
        <f t="shared" si="2"/>
        <v>0</v>
      </c>
    </row>
    <row r="105" spans="2:9" ht="45" customHeight="1">
      <c r="B105" s="42">
        <v>64</v>
      </c>
      <c r="C105" s="194" t="s">
        <v>226</v>
      </c>
      <c r="D105" s="194"/>
      <c r="E105" s="194"/>
      <c r="F105" s="17" t="s">
        <v>143</v>
      </c>
      <c r="G105" s="4"/>
      <c r="H105" s="13"/>
      <c r="I105" s="49">
        <f t="shared" si="2"/>
        <v>0</v>
      </c>
    </row>
    <row r="106" spans="2:9" ht="45" customHeight="1">
      <c r="B106" s="42">
        <v>65</v>
      </c>
      <c r="C106" s="194" t="s">
        <v>227</v>
      </c>
      <c r="D106" s="194"/>
      <c r="E106" s="194"/>
      <c r="F106" s="17" t="s">
        <v>143</v>
      </c>
      <c r="G106" s="4"/>
      <c r="H106" s="13"/>
      <c r="I106" s="49">
        <f t="shared" si="2"/>
        <v>0</v>
      </c>
    </row>
    <row r="107" spans="2:9" ht="33" customHeight="1">
      <c r="B107" s="42">
        <v>66</v>
      </c>
      <c r="C107" s="194" t="s">
        <v>228</v>
      </c>
      <c r="D107" s="194"/>
      <c r="E107" s="194"/>
      <c r="F107" s="17" t="s">
        <v>143</v>
      </c>
      <c r="G107" s="4"/>
      <c r="H107" s="13"/>
      <c r="I107" s="49">
        <f t="shared" si="2"/>
        <v>0</v>
      </c>
    </row>
    <row r="108" spans="2:9" ht="33" customHeight="1">
      <c r="B108" s="42">
        <v>67</v>
      </c>
      <c r="C108" s="194" t="s">
        <v>229</v>
      </c>
      <c r="D108" s="194"/>
      <c r="E108" s="194"/>
      <c r="F108" s="17" t="s">
        <v>143</v>
      </c>
      <c r="G108" s="4"/>
      <c r="H108" s="13"/>
      <c r="I108" s="49">
        <f t="shared" si="2"/>
        <v>0</v>
      </c>
    </row>
    <row r="109" spans="2:9" ht="34.5" customHeight="1">
      <c r="B109" s="42">
        <v>68</v>
      </c>
      <c r="C109" s="194" t="s">
        <v>198</v>
      </c>
      <c r="D109" s="194"/>
      <c r="E109" s="194"/>
      <c r="F109" s="17" t="s">
        <v>143</v>
      </c>
      <c r="G109" s="4"/>
      <c r="H109" s="13"/>
      <c r="I109" s="49">
        <f t="shared" si="2"/>
        <v>0</v>
      </c>
    </row>
    <row r="110" spans="2:9" ht="15" customHeight="1">
      <c r="B110" s="42">
        <v>69</v>
      </c>
      <c r="C110" s="194" t="s">
        <v>170</v>
      </c>
      <c r="D110" s="194"/>
      <c r="E110" s="194"/>
      <c r="F110" s="17" t="s">
        <v>127</v>
      </c>
      <c r="G110" s="4"/>
      <c r="H110" s="13"/>
      <c r="I110" s="49">
        <f t="shared" si="2"/>
        <v>0</v>
      </c>
    </row>
    <row r="111" spans="2:9" ht="15" customHeight="1">
      <c r="B111" s="42">
        <v>70</v>
      </c>
      <c r="C111" s="194" t="s">
        <v>171</v>
      </c>
      <c r="D111" s="194"/>
      <c r="E111" s="194"/>
      <c r="F111" s="17" t="s">
        <v>127</v>
      </c>
      <c r="G111" s="4"/>
      <c r="H111" s="13"/>
      <c r="I111" s="49">
        <f t="shared" si="2"/>
        <v>0</v>
      </c>
    </row>
    <row r="112" spans="2:9" ht="15" customHeight="1">
      <c r="B112" s="42">
        <v>71</v>
      </c>
      <c r="C112" s="194" t="s">
        <v>59</v>
      </c>
      <c r="D112" s="194"/>
      <c r="E112" s="194"/>
      <c r="F112" s="17" t="s">
        <v>127</v>
      </c>
      <c r="G112" s="4"/>
      <c r="H112" s="13"/>
      <c r="I112" s="49">
        <f t="shared" si="2"/>
        <v>0</v>
      </c>
    </row>
    <row r="113" spans="2:9" ht="15" customHeight="1">
      <c r="B113" s="42">
        <v>72</v>
      </c>
      <c r="C113" s="194" t="s">
        <v>57</v>
      </c>
      <c r="D113" s="194"/>
      <c r="E113" s="194"/>
      <c r="F113" s="17" t="s">
        <v>127</v>
      </c>
      <c r="G113" s="4"/>
      <c r="H113" s="13"/>
      <c r="I113" s="49">
        <f t="shared" si="2"/>
        <v>0</v>
      </c>
    </row>
    <row r="114" spans="2:9" ht="15" customHeight="1">
      <c r="B114" s="42">
        <v>73</v>
      </c>
      <c r="C114" s="194" t="s">
        <v>58</v>
      </c>
      <c r="D114" s="194"/>
      <c r="E114" s="194"/>
      <c r="F114" s="17" t="s">
        <v>127</v>
      </c>
      <c r="G114" s="4"/>
      <c r="H114" s="13"/>
      <c r="I114" s="49">
        <f t="shared" si="2"/>
        <v>0</v>
      </c>
    </row>
    <row r="115" spans="2:9" ht="15" customHeight="1">
      <c r="B115" s="42">
        <v>74</v>
      </c>
      <c r="C115" s="194" t="s">
        <v>60</v>
      </c>
      <c r="D115" s="194"/>
      <c r="E115" s="194"/>
      <c r="F115" s="17" t="s">
        <v>127</v>
      </c>
      <c r="G115" s="4"/>
      <c r="H115" s="13"/>
      <c r="I115" s="49">
        <f t="shared" ref="I115:I179" si="3">+ROUND(H115*(1+G115),0)</f>
        <v>0</v>
      </c>
    </row>
    <row r="116" spans="2:9" ht="15" customHeight="1">
      <c r="B116" s="42">
        <v>75</v>
      </c>
      <c r="C116" s="194" t="s">
        <v>55</v>
      </c>
      <c r="D116" s="194"/>
      <c r="E116" s="194"/>
      <c r="F116" s="17" t="s">
        <v>127</v>
      </c>
      <c r="G116" s="4"/>
      <c r="H116" s="13"/>
      <c r="I116" s="49">
        <f t="shared" si="3"/>
        <v>0</v>
      </c>
    </row>
    <row r="117" spans="2:9" ht="15" customHeight="1">
      <c r="B117" s="42">
        <v>76</v>
      </c>
      <c r="C117" s="194" t="s">
        <v>53</v>
      </c>
      <c r="D117" s="194"/>
      <c r="E117" s="194"/>
      <c r="F117" s="17" t="s">
        <v>127</v>
      </c>
      <c r="G117" s="4"/>
      <c r="H117" s="13"/>
      <c r="I117" s="49">
        <f t="shared" si="3"/>
        <v>0</v>
      </c>
    </row>
    <row r="118" spans="2:9" ht="15" customHeight="1">
      <c r="B118" s="42">
        <v>77</v>
      </c>
      <c r="C118" s="194" t="s">
        <v>54</v>
      </c>
      <c r="D118" s="194"/>
      <c r="E118" s="194"/>
      <c r="F118" s="17" t="s">
        <v>127</v>
      </c>
      <c r="G118" s="4"/>
      <c r="H118" s="13"/>
      <c r="I118" s="49">
        <f t="shared" si="3"/>
        <v>0</v>
      </c>
    </row>
    <row r="119" spans="2:9" ht="15" customHeight="1">
      <c r="B119" s="42">
        <v>78</v>
      </c>
      <c r="C119" s="194" t="s">
        <v>56</v>
      </c>
      <c r="D119" s="194"/>
      <c r="E119" s="194"/>
      <c r="F119" s="17" t="s">
        <v>127</v>
      </c>
      <c r="G119" s="4"/>
      <c r="H119" s="13"/>
      <c r="I119" s="49">
        <f t="shared" si="3"/>
        <v>0</v>
      </c>
    </row>
    <row r="120" spans="2:9" ht="15" customHeight="1">
      <c r="B120" s="42">
        <v>79</v>
      </c>
      <c r="C120" s="194" t="s">
        <v>168</v>
      </c>
      <c r="D120" s="194"/>
      <c r="E120" s="194"/>
      <c r="F120" s="17" t="s">
        <v>127</v>
      </c>
      <c r="G120" s="4"/>
      <c r="H120" s="13"/>
      <c r="I120" s="49">
        <f t="shared" si="3"/>
        <v>0</v>
      </c>
    </row>
    <row r="121" spans="2:9" ht="15" customHeight="1">
      <c r="B121" s="42">
        <v>80</v>
      </c>
      <c r="C121" s="194" t="s">
        <v>129</v>
      </c>
      <c r="D121" s="194"/>
      <c r="E121" s="194"/>
      <c r="F121" s="17" t="s">
        <v>127</v>
      </c>
      <c r="G121" s="4"/>
      <c r="H121" s="13"/>
      <c r="I121" s="49">
        <f t="shared" si="3"/>
        <v>0</v>
      </c>
    </row>
    <row r="122" spans="2:9" ht="15" customHeight="1">
      <c r="B122" s="71">
        <v>81</v>
      </c>
      <c r="C122" s="443" t="s">
        <v>130</v>
      </c>
      <c r="D122" s="443"/>
      <c r="E122" s="443"/>
      <c r="F122" s="72" t="s">
        <v>127</v>
      </c>
      <c r="G122" s="4"/>
      <c r="H122" s="13"/>
      <c r="I122" s="49">
        <f t="shared" si="3"/>
        <v>0</v>
      </c>
    </row>
    <row r="123" spans="2:9" ht="15" customHeight="1">
      <c r="B123" s="71">
        <v>82</v>
      </c>
      <c r="C123" s="443" t="s">
        <v>131</v>
      </c>
      <c r="D123" s="443"/>
      <c r="E123" s="443"/>
      <c r="F123" s="72" t="s">
        <v>127</v>
      </c>
      <c r="G123" s="4"/>
      <c r="H123" s="13"/>
      <c r="I123" s="49">
        <f t="shared" si="3"/>
        <v>0</v>
      </c>
    </row>
    <row r="124" spans="2:9" ht="15" customHeight="1">
      <c r="B124" s="71">
        <v>83</v>
      </c>
      <c r="C124" s="194" t="s">
        <v>242</v>
      </c>
      <c r="D124" s="194"/>
      <c r="E124" s="194"/>
      <c r="F124" s="17" t="s">
        <v>127</v>
      </c>
      <c r="G124" s="4"/>
      <c r="H124" s="13"/>
      <c r="I124" s="49">
        <f t="shared" si="3"/>
        <v>0</v>
      </c>
    </row>
    <row r="125" spans="2:9" ht="15" customHeight="1">
      <c r="B125" s="42">
        <v>84</v>
      </c>
      <c r="C125" s="194" t="s">
        <v>241</v>
      </c>
      <c r="D125" s="194"/>
      <c r="E125" s="194"/>
      <c r="F125" s="17" t="s">
        <v>127</v>
      </c>
      <c r="G125" s="4"/>
      <c r="H125" s="13"/>
      <c r="I125" s="49">
        <f t="shared" si="3"/>
        <v>0</v>
      </c>
    </row>
    <row r="126" spans="2:9" ht="15" customHeight="1">
      <c r="B126" s="42">
        <v>85</v>
      </c>
      <c r="C126" s="194" t="s">
        <v>134</v>
      </c>
      <c r="D126" s="194"/>
      <c r="E126" s="194"/>
      <c r="F126" s="17" t="s">
        <v>127</v>
      </c>
      <c r="G126" s="4"/>
      <c r="H126" s="13"/>
      <c r="I126" s="49">
        <f t="shared" si="3"/>
        <v>0</v>
      </c>
    </row>
    <row r="127" spans="2:9" ht="33" customHeight="1">
      <c r="B127" s="42">
        <v>86</v>
      </c>
      <c r="C127" s="194" t="s">
        <v>230</v>
      </c>
      <c r="D127" s="194"/>
      <c r="E127" s="194"/>
      <c r="F127" s="17" t="s">
        <v>143</v>
      </c>
      <c r="G127" s="4"/>
      <c r="H127" s="13"/>
      <c r="I127" s="49">
        <f t="shared" si="3"/>
        <v>0</v>
      </c>
    </row>
    <row r="128" spans="2:9" ht="33" customHeight="1">
      <c r="B128" s="42">
        <v>87</v>
      </c>
      <c r="C128" s="194" t="s">
        <v>231</v>
      </c>
      <c r="D128" s="194"/>
      <c r="E128" s="194"/>
      <c r="F128" s="17" t="s">
        <v>143</v>
      </c>
      <c r="G128" s="4"/>
      <c r="H128" s="13"/>
      <c r="I128" s="49">
        <f t="shared" si="3"/>
        <v>0</v>
      </c>
    </row>
    <row r="129" spans="2:9" ht="33" customHeight="1">
      <c r="B129" s="71">
        <v>88</v>
      </c>
      <c r="C129" s="443" t="s">
        <v>20</v>
      </c>
      <c r="D129" s="443"/>
      <c r="E129" s="443"/>
      <c r="F129" s="72" t="s">
        <v>127</v>
      </c>
      <c r="G129" s="4"/>
      <c r="H129" s="13"/>
      <c r="I129" s="49">
        <f t="shared" si="3"/>
        <v>0</v>
      </c>
    </row>
    <row r="130" spans="2:9" ht="33" customHeight="1">
      <c r="B130" s="71">
        <v>89</v>
      </c>
      <c r="C130" s="443" t="s">
        <v>17</v>
      </c>
      <c r="D130" s="443"/>
      <c r="E130" s="443"/>
      <c r="F130" s="72" t="s">
        <v>127</v>
      </c>
      <c r="G130" s="4"/>
      <c r="H130" s="13"/>
      <c r="I130" s="49">
        <f t="shared" si="3"/>
        <v>0</v>
      </c>
    </row>
    <row r="131" spans="2:9" ht="33" customHeight="1">
      <c r="B131" s="71">
        <v>90</v>
      </c>
      <c r="C131" s="443" t="s">
        <v>21</v>
      </c>
      <c r="D131" s="443"/>
      <c r="E131" s="443"/>
      <c r="F131" s="72" t="s">
        <v>127</v>
      </c>
      <c r="G131" s="4"/>
      <c r="H131" s="13"/>
      <c r="I131" s="49">
        <f t="shared" si="3"/>
        <v>0</v>
      </c>
    </row>
    <row r="132" spans="2:9" ht="15" customHeight="1">
      <c r="B132" s="71">
        <v>91</v>
      </c>
      <c r="C132" s="443" t="s">
        <v>23</v>
      </c>
      <c r="D132" s="443"/>
      <c r="E132" s="443"/>
      <c r="F132" s="72" t="s">
        <v>127</v>
      </c>
      <c r="G132" s="4"/>
      <c r="H132" s="13"/>
      <c r="I132" s="49">
        <f t="shared" si="3"/>
        <v>0</v>
      </c>
    </row>
    <row r="133" spans="2:9" ht="15" customHeight="1">
      <c r="B133" s="71">
        <v>92</v>
      </c>
      <c r="C133" s="443" t="s">
        <v>28</v>
      </c>
      <c r="D133" s="443"/>
      <c r="E133" s="443"/>
      <c r="F133" s="72" t="s">
        <v>127</v>
      </c>
      <c r="G133" s="4"/>
      <c r="H133" s="13"/>
      <c r="I133" s="49">
        <f t="shared" si="3"/>
        <v>0</v>
      </c>
    </row>
    <row r="134" spans="2:9" ht="15" customHeight="1">
      <c r="B134" s="71">
        <v>93</v>
      </c>
      <c r="C134" s="443" t="s">
        <v>32</v>
      </c>
      <c r="D134" s="443"/>
      <c r="E134" s="443"/>
      <c r="F134" s="72" t="s">
        <v>127</v>
      </c>
      <c r="G134" s="4"/>
      <c r="H134" s="13"/>
      <c r="I134" s="49">
        <f t="shared" si="3"/>
        <v>0</v>
      </c>
    </row>
    <row r="135" spans="2:9" ht="15" customHeight="1">
      <c r="B135" s="71">
        <v>94</v>
      </c>
      <c r="C135" s="443" t="s">
        <v>31</v>
      </c>
      <c r="D135" s="443"/>
      <c r="E135" s="443"/>
      <c r="F135" s="72" t="s">
        <v>127</v>
      </c>
      <c r="G135" s="4"/>
      <c r="H135" s="13"/>
      <c r="I135" s="49">
        <f t="shared" si="3"/>
        <v>0</v>
      </c>
    </row>
    <row r="136" spans="2:9" ht="15" customHeight="1">
      <c r="B136" s="71">
        <v>95</v>
      </c>
      <c r="C136" s="443" t="s">
        <v>26</v>
      </c>
      <c r="D136" s="443"/>
      <c r="E136" s="443"/>
      <c r="F136" s="72" t="s">
        <v>127</v>
      </c>
      <c r="G136" s="4"/>
      <c r="H136" s="13"/>
      <c r="I136" s="49">
        <f t="shared" si="3"/>
        <v>0</v>
      </c>
    </row>
    <row r="137" spans="2:9" ht="15" customHeight="1">
      <c r="B137" s="71">
        <v>96</v>
      </c>
      <c r="C137" s="443" t="s">
        <v>24</v>
      </c>
      <c r="D137" s="443"/>
      <c r="E137" s="443"/>
      <c r="F137" s="72" t="s">
        <v>127</v>
      </c>
      <c r="G137" s="4"/>
      <c r="H137" s="13"/>
      <c r="I137" s="49">
        <f t="shared" si="3"/>
        <v>0</v>
      </c>
    </row>
    <row r="138" spans="2:9" ht="27" customHeight="1">
      <c r="B138" s="71">
        <v>97</v>
      </c>
      <c r="C138" s="443" t="s">
        <v>25</v>
      </c>
      <c r="D138" s="443"/>
      <c r="E138" s="443"/>
      <c r="F138" s="72" t="s">
        <v>127</v>
      </c>
      <c r="G138" s="4"/>
      <c r="H138" s="13"/>
      <c r="I138" s="49">
        <f t="shared" si="3"/>
        <v>0</v>
      </c>
    </row>
    <row r="139" spans="2:9" ht="15" customHeight="1">
      <c r="B139" s="71">
        <v>98</v>
      </c>
      <c r="C139" s="443" t="s">
        <v>146</v>
      </c>
      <c r="D139" s="443"/>
      <c r="E139" s="443"/>
      <c r="F139" s="72" t="s">
        <v>127</v>
      </c>
      <c r="G139" s="4"/>
      <c r="H139" s="13"/>
      <c r="I139" s="49">
        <f t="shared" si="3"/>
        <v>0</v>
      </c>
    </row>
    <row r="140" spans="2:9" ht="15" customHeight="1">
      <c r="B140" s="71">
        <v>99</v>
      </c>
      <c r="C140" s="443" t="s">
        <v>147</v>
      </c>
      <c r="D140" s="443"/>
      <c r="E140" s="443"/>
      <c r="F140" s="72" t="s">
        <v>127</v>
      </c>
      <c r="G140" s="4"/>
      <c r="H140" s="13"/>
      <c r="I140" s="49">
        <f t="shared" si="3"/>
        <v>0</v>
      </c>
    </row>
    <row r="141" spans="2:9" ht="15" customHeight="1">
      <c r="B141" s="71">
        <v>100</v>
      </c>
      <c r="C141" s="443" t="s">
        <v>22</v>
      </c>
      <c r="D141" s="443"/>
      <c r="E141" s="443"/>
      <c r="F141" s="72" t="s">
        <v>127</v>
      </c>
      <c r="G141" s="4"/>
      <c r="H141" s="13"/>
      <c r="I141" s="49">
        <f t="shared" si="3"/>
        <v>0</v>
      </c>
    </row>
    <row r="142" spans="2:9" ht="27" customHeight="1">
      <c r="B142" s="71">
        <v>101</v>
      </c>
      <c r="C142" s="443" t="s">
        <v>18</v>
      </c>
      <c r="D142" s="443"/>
      <c r="E142" s="443"/>
      <c r="F142" s="72" t="s">
        <v>127</v>
      </c>
      <c r="G142" s="4"/>
      <c r="H142" s="13"/>
      <c r="I142" s="49">
        <f t="shared" si="3"/>
        <v>0</v>
      </c>
    </row>
    <row r="143" spans="2:9" ht="27" customHeight="1">
      <c r="B143" s="71">
        <v>102</v>
      </c>
      <c r="C143" s="443" t="s">
        <v>19</v>
      </c>
      <c r="D143" s="443"/>
      <c r="E143" s="443"/>
      <c r="F143" s="72" t="s">
        <v>127</v>
      </c>
      <c r="G143" s="4"/>
      <c r="H143" s="13"/>
      <c r="I143" s="49">
        <f t="shared" si="3"/>
        <v>0</v>
      </c>
    </row>
    <row r="144" spans="2:9" ht="15" customHeight="1">
      <c r="B144" s="71">
        <v>103</v>
      </c>
      <c r="C144" s="443" t="s">
        <v>30</v>
      </c>
      <c r="D144" s="443"/>
      <c r="E144" s="443"/>
      <c r="F144" s="72" t="s">
        <v>127</v>
      </c>
      <c r="G144" s="4"/>
      <c r="H144" s="13"/>
      <c r="I144" s="49">
        <f t="shared" si="3"/>
        <v>0</v>
      </c>
    </row>
    <row r="145" spans="2:9" ht="15" customHeight="1">
      <c r="B145" s="71">
        <v>104</v>
      </c>
      <c r="C145" s="443" t="s">
        <v>29</v>
      </c>
      <c r="D145" s="443"/>
      <c r="E145" s="443"/>
      <c r="F145" s="72" t="s">
        <v>127</v>
      </c>
      <c r="G145" s="4"/>
      <c r="H145" s="13"/>
      <c r="I145" s="49">
        <f t="shared" si="3"/>
        <v>0</v>
      </c>
    </row>
    <row r="146" spans="2:9" ht="15" customHeight="1">
      <c r="B146" s="71">
        <v>105</v>
      </c>
      <c r="C146" s="443" t="s">
        <v>27</v>
      </c>
      <c r="D146" s="443"/>
      <c r="E146" s="443"/>
      <c r="F146" s="72" t="s">
        <v>127</v>
      </c>
      <c r="G146" s="4"/>
      <c r="H146" s="13"/>
      <c r="I146" s="49">
        <f t="shared" si="3"/>
        <v>0</v>
      </c>
    </row>
    <row r="147" spans="2:9" ht="15" customHeight="1">
      <c r="B147" s="42">
        <v>106</v>
      </c>
      <c r="C147" s="194" t="s">
        <v>124</v>
      </c>
      <c r="D147" s="194"/>
      <c r="E147" s="194"/>
      <c r="F147" s="17" t="s">
        <v>127</v>
      </c>
      <c r="G147" s="4"/>
      <c r="H147" s="13"/>
      <c r="I147" s="49">
        <f t="shared" si="3"/>
        <v>0</v>
      </c>
    </row>
    <row r="148" spans="2:9" ht="15" customHeight="1">
      <c r="B148" s="42">
        <v>107</v>
      </c>
      <c r="C148" s="194" t="s">
        <v>125</v>
      </c>
      <c r="D148" s="194"/>
      <c r="E148" s="194"/>
      <c r="F148" s="17" t="s">
        <v>127</v>
      </c>
      <c r="G148" s="4"/>
      <c r="H148" s="13"/>
      <c r="I148" s="49">
        <f t="shared" si="3"/>
        <v>0</v>
      </c>
    </row>
    <row r="149" spans="2:9" ht="33" customHeight="1">
      <c r="B149" s="42">
        <v>108</v>
      </c>
      <c r="C149" s="194" t="s">
        <v>97</v>
      </c>
      <c r="D149" s="194"/>
      <c r="E149" s="194"/>
      <c r="F149" s="17" t="s">
        <v>143</v>
      </c>
      <c r="G149" s="4"/>
      <c r="H149" s="13"/>
      <c r="I149" s="49">
        <f t="shared" si="3"/>
        <v>0</v>
      </c>
    </row>
    <row r="150" spans="2:9" ht="15" customHeight="1">
      <c r="B150" s="42">
        <v>109</v>
      </c>
      <c r="C150" s="194" t="s">
        <v>175</v>
      </c>
      <c r="D150" s="194"/>
      <c r="E150" s="194"/>
      <c r="F150" s="17" t="s">
        <v>127</v>
      </c>
      <c r="G150" s="4"/>
      <c r="H150" s="13"/>
      <c r="I150" s="49">
        <f t="shared" si="3"/>
        <v>0</v>
      </c>
    </row>
    <row r="151" spans="2:9" ht="15" customHeight="1">
      <c r="B151" s="42">
        <v>110</v>
      </c>
      <c r="C151" s="194" t="s">
        <v>165</v>
      </c>
      <c r="D151" s="194"/>
      <c r="E151" s="194"/>
      <c r="F151" s="17" t="s">
        <v>127</v>
      </c>
      <c r="G151" s="4"/>
      <c r="H151" s="13"/>
      <c r="I151" s="49">
        <f t="shared" si="3"/>
        <v>0</v>
      </c>
    </row>
    <row r="152" spans="2:9" ht="15" customHeight="1">
      <c r="B152" s="71">
        <v>111</v>
      </c>
      <c r="C152" s="443" t="s">
        <v>167</v>
      </c>
      <c r="D152" s="443"/>
      <c r="E152" s="443"/>
      <c r="F152" s="72" t="s">
        <v>127</v>
      </c>
      <c r="G152" s="4"/>
      <c r="H152" s="13"/>
      <c r="I152" s="49">
        <f t="shared" si="3"/>
        <v>0</v>
      </c>
    </row>
    <row r="153" spans="2:9" ht="15" customHeight="1">
      <c r="B153" s="71">
        <v>112</v>
      </c>
      <c r="C153" s="443" t="s">
        <v>166</v>
      </c>
      <c r="D153" s="443"/>
      <c r="E153" s="443"/>
      <c r="F153" s="72" t="s">
        <v>127</v>
      </c>
      <c r="G153" s="4"/>
      <c r="H153" s="13"/>
      <c r="I153" s="49">
        <f t="shared" si="3"/>
        <v>0</v>
      </c>
    </row>
    <row r="154" spans="2:9" ht="15" customHeight="1">
      <c r="B154" s="42">
        <v>113</v>
      </c>
      <c r="C154" s="194" t="s">
        <v>155</v>
      </c>
      <c r="D154" s="194"/>
      <c r="E154" s="194"/>
      <c r="F154" s="17" t="s">
        <v>127</v>
      </c>
      <c r="G154" s="4"/>
      <c r="H154" s="13"/>
      <c r="I154" s="49">
        <f t="shared" si="3"/>
        <v>0</v>
      </c>
    </row>
    <row r="155" spans="2:9" ht="15" customHeight="1">
      <c r="B155" s="42">
        <v>114</v>
      </c>
      <c r="C155" s="194" t="s">
        <v>156</v>
      </c>
      <c r="D155" s="194"/>
      <c r="E155" s="194"/>
      <c r="F155" s="17" t="s">
        <v>127</v>
      </c>
      <c r="G155" s="4"/>
      <c r="H155" s="13"/>
      <c r="I155" s="49">
        <f t="shared" si="3"/>
        <v>0</v>
      </c>
    </row>
    <row r="156" spans="2:9" ht="15" customHeight="1">
      <c r="B156" s="42">
        <v>115</v>
      </c>
      <c r="C156" s="194" t="s">
        <v>159</v>
      </c>
      <c r="D156" s="194"/>
      <c r="E156" s="194"/>
      <c r="F156" s="17" t="s">
        <v>127</v>
      </c>
      <c r="G156" s="4"/>
      <c r="H156" s="13"/>
      <c r="I156" s="49">
        <f t="shared" si="3"/>
        <v>0</v>
      </c>
    </row>
    <row r="157" spans="2:9" ht="15" customHeight="1">
      <c r="B157" s="42">
        <v>116</v>
      </c>
      <c r="C157" s="194" t="s">
        <v>157</v>
      </c>
      <c r="D157" s="194"/>
      <c r="E157" s="194"/>
      <c r="F157" s="17" t="s">
        <v>127</v>
      </c>
      <c r="G157" s="4"/>
      <c r="H157" s="13"/>
      <c r="I157" s="49">
        <f t="shared" si="3"/>
        <v>0</v>
      </c>
    </row>
    <row r="158" spans="2:9" ht="15" customHeight="1">
      <c r="B158" s="42">
        <v>117</v>
      </c>
      <c r="C158" s="194" t="s">
        <v>158</v>
      </c>
      <c r="D158" s="194"/>
      <c r="E158" s="194"/>
      <c r="F158" s="17" t="s">
        <v>127</v>
      </c>
      <c r="G158" s="4"/>
      <c r="H158" s="13"/>
      <c r="I158" s="49">
        <f t="shared" si="3"/>
        <v>0</v>
      </c>
    </row>
    <row r="159" spans="2:9" ht="15" customHeight="1">
      <c r="B159" s="42">
        <v>118</v>
      </c>
      <c r="C159" s="194" t="s">
        <v>176</v>
      </c>
      <c r="D159" s="194"/>
      <c r="E159" s="194"/>
      <c r="F159" s="17" t="s">
        <v>127</v>
      </c>
      <c r="G159" s="4"/>
      <c r="H159" s="13"/>
      <c r="I159" s="49">
        <f t="shared" si="3"/>
        <v>0</v>
      </c>
    </row>
    <row r="160" spans="2:9" ht="15" customHeight="1">
      <c r="B160" s="42">
        <v>119</v>
      </c>
      <c r="C160" s="194" t="s">
        <v>153</v>
      </c>
      <c r="D160" s="194"/>
      <c r="E160" s="194"/>
      <c r="F160" s="17" t="s">
        <v>127</v>
      </c>
      <c r="G160" s="4"/>
      <c r="H160" s="13"/>
      <c r="I160" s="49">
        <f t="shared" si="3"/>
        <v>0</v>
      </c>
    </row>
    <row r="161" spans="2:9" ht="15" customHeight="1">
      <c r="B161" s="42">
        <v>120</v>
      </c>
      <c r="C161" s="194" t="s">
        <v>154</v>
      </c>
      <c r="D161" s="194"/>
      <c r="E161" s="194"/>
      <c r="F161" s="17" t="s">
        <v>127</v>
      </c>
      <c r="G161" s="4"/>
      <c r="H161" s="13"/>
      <c r="I161" s="49">
        <f t="shared" si="3"/>
        <v>0</v>
      </c>
    </row>
    <row r="162" spans="2:9" ht="15" customHeight="1">
      <c r="B162" s="42">
        <v>121</v>
      </c>
      <c r="C162" s="194" t="s">
        <v>48</v>
      </c>
      <c r="D162" s="194"/>
      <c r="E162" s="194"/>
      <c r="F162" s="17" t="s">
        <v>127</v>
      </c>
      <c r="G162" s="4"/>
      <c r="H162" s="13"/>
      <c r="I162" s="49">
        <f t="shared" si="3"/>
        <v>0</v>
      </c>
    </row>
    <row r="163" spans="2:9" ht="33" customHeight="1">
      <c r="B163" s="42">
        <v>122</v>
      </c>
      <c r="C163" s="194" t="s">
        <v>152</v>
      </c>
      <c r="D163" s="194"/>
      <c r="E163" s="194"/>
      <c r="F163" s="17" t="s">
        <v>127</v>
      </c>
      <c r="G163" s="4"/>
      <c r="H163" s="13"/>
      <c r="I163" s="49">
        <f t="shared" si="3"/>
        <v>0</v>
      </c>
    </row>
    <row r="164" spans="2:9" ht="15" customHeight="1">
      <c r="B164" s="42">
        <v>123</v>
      </c>
      <c r="C164" s="194" t="s">
        <v>37</v>
      </c>
      <c r="D164" s="194"/>
      <c r="E164" s="194"/>
      <c r="F164" s="17" t="s">
        <v>127</v>
      </c>
      <c r="G164" s="4"/>
      <c r="H164" s="13"/>
      <c r="I164" s="49">
        <f t="shared" si="3"/>
        <v>0</v>
      </c>
    </row>
    <row r="165" spans="2:9" ht="15" customHeight="1">
      <c r="B165" s="42">
        <v>124</v>
      </c>
      <c r="C165" s="194" t="s">
        <v>38</v>
      </c>
      <c r="D165" s="194"/>
      <c r="E165" s="194"/>
      <c r="F165" s="17" t="s">
        <v>127</v>
      </c>
      <c r="G165" s="4"/>
      <c r="H165" s="13"/>
      <c r="I165" s="49">
        <f t="shared" si="3"/>
        <v>0</v>
      </c>
    </row>
    <row r="166" spans="2:9" ht="15" customHeight="1">
      <c r="B166" s="42">
        <v>125</v>
      </c>
      <c r="C166" s="194" t="s">
        <v>39</v>
      </c>
      <c r="D166" s="194"/>
      <c r="E166" s="194"/>
      <c r="F166" s="17" t="s">
        <v>127</v>
      </c>
      <c r="G166" s="4"/>
      <c r="H166" s="13"/>
      <c r="I166" s="49">
        <f t="shared" si="3"/>
        <v>0</v>
      </c>
    </row>
    <row r="167" spans="2:9" ht="25.5" customHeight="1">
      <c r="B167" s="42">
        <v>126</v>
      </c>
      <c r="C167" s="194" t="s">
        <v>138</v>
      </c>
      <c r="D167" s="194"/>
      <c r="E167" s="194"/>
      <c r="F167" s="17" t="s">
        <v>137</v>
      </c>
      <c r="G167" s="4"/>
      <c r="H167" s="13"/>
      <c r="I167" s="49">
        <f t="shared" si="3"/>
        <v>0</v>
      </c>
    </row>
    <row r="168" spans="2:9" ht="15" customHeight="1">
      <c r="B168" s="42">
        <v>127</v>
      </c>
      <c r="C168" s="194" t="s">
        <v>139</v>
      </c>
      <c r="D168" s="194"/>
      <c r="E168" s="194"/>
      <c r="F168" s="17" t="s">
        <v>137</v>
      </c>
      <c r="G168" s="4"/>
      <c r="H168" s="13"/>
      <c r="I168" s="49">
        <f t="shared" si="3"/>
        <v>0</v>
      </c>
    </row>
    <row r="169" spans="2:9" ht="15" customHeight="1">
      <c r="B169" s="42">
        <v>128</v>
      </c>
      <c r="C169" s="194" t="s">
        <v>140</v>
      </c>
      <c r="D169" s="194"/>
      <c r="E169" s="194"/>
      <c r="F169" s="17" t="s">
        <v>137</v>
      </c>
      <c r="G169" s="4"/>
      <c r="H169" s="13"/>
      <c r="I169" s="49">
        <f t="shared" si="3"/>
        <v>0</v>
      </c>
    </row>
    <row r="170" spans="2:9" ht="15" customHeight="1">
      <c r="B170" s="71">
        <v>129</v>
      </c>
      <c r="C170" s="443" t="s">
        <v>141</v>
      </c>
      <c r="D170" s="443"/>
      <c r="E170" s="443"/>
      <c r="F170" s="72" t="s">
        <v>137</v>
      </c>
      <c r="G170" s="4"/>
      <c r="H170" s="13"/>
      <c r="I170" s="49">
        <f t="shared" si="3"/>
        <v>0</v>
      </c>
    </row>
    <row r="171" spans="2:9" ht="15" customHeight="1">
      <c r="B171" s="42">
        <v>130</v>
      </c>
      <c r="C171" s="194" t="s">
        <v>169</v>
      </c>
      <c r="D171" s="194"/>
      <c r="E171" s="194"/>
      <c r="F171" s="17" t="s">
        <v>137</v>
      </c>
      <c r="G171" s="4"/>
      <c r="H171" s="13"/>
      <c r="I171" s="49">
        <f t="shared" si="3"/>
        <v>0</v>
      </c>
    </row>
    <row r="172" spans="2:9" ht="15" customHeight="1">
      <c r="B172" s="42">
        <v>131</v>
      </c>
      <c r="C172" s="194" t="s">
        <v>95</v>
      </c>
      <c r="D172" s="194"/>
      <c r="E172" s="194"/>
      <c r="F172" s="17" t="s">
        <v>127</v>
      </c>
      <c r="G172" s="4"/>
      <c r="H172" s="13"/>
      <c r="I172" s="49">
        <f t="shared" si="3"/>
        <v>0</v>
      </c>
    </row>
    <row r="173" spans="2:9" ht="15" customHeight="1">
      <c r="B173" s="42">
        <v>132</v>
      </c>
      <c r="C173" s="194" t="s">
        <v>160</v>
      </c>
      <c r="D173" s="194"/>
      <c r="E173" s="194"/>
      <c r="F173" s="17" t="s">
        <v>127</v>
      </c>
      <c r="G173" s="4"/>
      <c r="H173" s="13"/>
      <c r="I173" s="49">
        <f t="shared" si="3"/>
        <v>0</v>
      </c>
    </row>
    <row r="174" spans="2:9" ht="15" customHeight="1">
      <c r="B174" s="42">
        <v>133</v>
      </c>
      <c r="C174" s="194" t="s">
        <v>161</v>
      </c>
      <c r="D174" s="194"/>
      <c r="E174" s="194"/>
      <c r="F174" s="17" t="s">
        <v>127</v>
      </c>
      <c r="G174" s="4"/>
      <c r="H174" s="13"/>
      <c r="I174" s="49">
        <f t="shared" si="3"/>
        <v>0</v>
      </c>
    </row>
    <row r="175" spans="2:9" ht="15" customHeight="1">
      <c r="B175" s="42">
        <v>134</v>
      </c>
      <c r="C175" s="194" t="s">
        <v>162</v>
      </c>
      <c r="D175" s="194"/>
      <c r="E175" s="194"/>
      <c r="F175" s="17" t="s">
        <v>127</v>
      </c>
      <c r="G175" s="4"/>
      <c r="H175" s="13"/>
      <c r="I175" s="49">
        <f t="shared" si="3"/>
        <v>0</v>
      </c>
    </row>
    <row r="176" spans="2:9" ht="15" customHeight="1">
      <c r="B176" s="42">
        <v>135</v>
      </c>
      <c r="C176" s="194" t="s">
        <v>163</v>
      </c>
      <c r="D176" s="194"/>
      <c r="E176" s="194"/>
      <c r="F176" s="17" t="s">
        <v>127</v>
      </c>
      <c r="G176" s="4"/>
      <c r="H176" s="13"/>
      <c r="I176" s="49">
        <f t="shared" si="3"/>
        <v>0</v>
      </c>
    </row>
    <row r="177" spans="2:9" ht="15" customHeight="1">
      <c r="B177" s="71">
        <v>136</v>
      </c>
      <c r="C177" s="443" t="s">
        <v>164</v>
      </c>
      <c r="D177" s="443"/>
      <c r="E177" s="443"/>
      <c r="F177" s="72" t="s">
        <v>127</v>
      </c>
      <c r="G177" s="4"/>
      <c r="H177" s="13"/>
      <c r="I177" s="49">
        <f t="shared" si="3"/>
        <v>0</v>
      </c>
    </row>
    <row r="178" spans="2:9" ht="15" customHeight="1">
      <c r="B178" s="42">
        <v>137</v>
      </c>
      <c r="C178" s="194" t="s">
        <v>84</v>
      </c>
      <c r="D178" s="194"/>
      <c r="E178" s="194"/>
      <c r="F178" s="17" t="s">
        <v>127</v>
      </c>
      <c r="G178" s="4"/>
      <c r="H178" s="13"/>
      <c r="I178" s="49">
        <f t="shared" si="3"/>
        <v>0</v>
      </c>
    </row>
    <row r="179" spans="2:9" ht="15" customHeight="1">
      <c r="B179" s="42">
        <v>138</v>
      </c>
      <c r="C179" s="194" t="s">
        <v>82</v>
      </c>
      <c r="D179" s="194"/>
      <c r="E179" s="194"/>
      <c r="F179" s="17" t="s">
        <v>127</v>
      </c>
      <c r="G179" s="4"/>
      <c r="H179" s="13"/>
      <c r="I179" s="49">
        <f t="shared" si="3"/>
        <v>0</v>
      </c>
    </row>
    <row r="180" spans="2:9" ht="15" customHeight="1">
      <c r="B180" s="71">
        <v>139</v>
      </c>
      <c r="C180" s="443" t="s">
        <v>85</v>
      </c>
      <c r="D180" s="443"/>
      <c r="E180" s="443"/>
      <c r="F180" s="72" t="s">
        <v>127</v>
      </c>
      <c r="G180" s="4"/>
      <c r="H180" s="13"/>
      <c r="I180" s="49">
        <f t="shared" ref="I180:I189" si="4">+ROUND(H180*(1+G180),0)</f>
        <v>0</v>
      </c>
    </row>
    <row r="181" spans="2:9" ht="15" customHeight="1">
      <c r="B181" s="71">
        <v>140</v>
      </c>
      <c r="C181" s="443" t="s">
        <v>83</v>
      </c>
      <c r="D181" s="443"/>
      <c r="E181" s="443"/>
      <c r="F181" s="72" t="s">
        <v>127</v>
      </c>
      <c r="G181" s="4"/>
      <c r="H181" s="13"/>
      <c r="I181" s="49">
        <f t="shared" si="4"/>
        <v>0</v>
      </c>
    </row>
    <row r="182" spans="2:9" ht="25.5" customHeight="1">
      <c r="B182" s="42">
        <v>141</v>
      </c>
      <c r="C182" s="194" t="s">
        <v>51</v>
      </c>
      <c r="D182" s="194"/>
      <c r="E182" s="194"/>
      <c r="F182" s="17" t="s">
        <v>127</v>
      </c>
      <c r="G182" s="4"/>
      <c r="H182" s="13"/>
      <c r="I182" s="49">
        <f t="shared" si="4"/>
        <v>0</v>
      </c>
    </row>
    <row r="183" spans="2:9" ht="25.5" customHeight="1">
      <c r="B183" s="42">
        <v>142</v>
      </c>
      <c r="C183" s="444" t="s">
        <v>49</v>
      </c>
      <c r="D183" s="445"/>
      <c r="E183" s="446"/>
      <c r="F183" s="17" t="s">
        <v>127</v>
      </c>
      <c r="G183" s="4"/>
      <c r="H183" s="13"/>
      <c r="I183" s="49">
        <f t="shared" si="4"/>
        <v>0</v>
      </c>
    </row>
    <row r="184" spans="2:9" ht="25.5" customHeight="1">
      <c r="B184" s="42">
        <v>143</v>
      </c>
      <c r="C184" s="444" t="s">
        <v>50</v>
      </c>
      <c r="D184" s="445"/>
      <c r="E184" s="446"/>
      <c r="F184" s="17" t="s">
        <v>127</v>
      </c>
      <c r="G184" s="4"/>
      <c r="H184" s="13"/>
      <c r="I184" s="49">
        <f t="shared" si="4"/>
        <v>0</v>
      </c>
    </row>
    <row r="185" spans="2:9" ht="25.5" customHeight="1">
      <c r="B185" s="42">
        <v>144</v>
      </c>
      <c r="C185" s="444" t="s">
        <v>52</v>
      </c>
      <c r="D185" s="445"/>
      <c r="E185" s="446"/>
      <c r="F185" s="17" t="s">
        <v>127</v>
      </c>
      <c r="G185" s="4"/>
      <c r="H185" s="13"/>
      <c r="I185" s="49">
        <f t="shared" si="4"/>
        <v>0</v>
      </c>
    </row>
    <row r="186" spans="2:9" ht="15" customHeight="1">
      <c r="B186" s="42">
        <v>145</v>
      </c>
      <c r="C186" s="444" t="s">
        <v>81</v>
      </c>
      <c r="D186" s="445"/>
      <c r="E186" s="446"/>
      <c r="F186" s="17" t="s">
        <v>127</v>
      </c>
      <c r="G186" s="4"/>
      <c r="H186" s="13"/>
      <c r="I186" s="49">
        <f t="shared" si="4"/>
        <v>0</v>
      </c>
    </row>
    <row r="187" spans="2:9" ht="15" customHeight="1">
      <c r="B187" s="42">
        <v>146</v>
      </c>
      <c r="C187" s="444" t="s">
        <v>79</v>
      </c>
      <c r="D187" s="445"/>
      <c r="E187" s="446"/>
      <c r="F187" s="17" t="s">
        <v>127</v>
      </c>
      <c r="G187" s="4"/>
      <c r="H187" s="13"/>
      <c r="I187" s="49">
        <f t="shared" si="4"/>
        <v>0</v>
      </c>
    </row>
    <row r="188" spans="2:9" ht="15" customHeight="1">
      <c r="B188" s="71">
        <v>147</v>
      </c>
      <c r="C188" s="456" t="s">
        <v>80</v>
      </c>
      <c r="D188" s="457"/>
      <c r="E188" s="458"/>
      <c r="F188" s="72" t="s">
        <v>127</v>
      </c>
      <c r="G188" s="4"/>
      <c r="H188" s="13"/>
      <c r="I188" s="49">
        <f t="shared" si="4"/>
        <v>0</v>
      </c>
    </row>
    <row r="189" spans="2:9" ht="15" customHeight="1">
      <c r="B189" s="42">
        <v>148</v>
      </c>
      <c r="C189" s="444" t="s">
        <v>93</v>
      </c>
      <c r="D189" s="445"/>
      <c r="E189" s="446"/>
      <c r="F189" s="17" t="s">
        <v>127</v>
      </c>
      <c r="G189" s="4"/>
      <c r="H189" s="13"/>
      <c r="I189" s="49">
        <f t="shared" si="4"/>
        <v>0</v>
      </c>
    </row>
    <row r="190" spans="2:9" ht="20.25" customHeight="1">
      <c r="B190" s="250" t="s">
        <v>99</v>
      </c>
      <c r="C190" s="251"/>
      <c r="D190" s="251"/>
      <c r="E190" s="251"/>
      <c r="F190" s="251"/>
      <c r="G190" s="251"/>
      <c r="H190" s="251"/>
      <c r="I190" s="50">
        <f>ROUND(SUM(I45:I189),0)</f>
        <v>0</v>
      </c>
    </row>
    <row r="191" spans="2:9" ht="24.75" customHeight="1">
      <c r="B191" s="250" t="s">
        <v>213</v>
      </c>
      <c r="C191" s="251"/>
      <c r="D191" s="251"/>
      <c r="E191" s="251"/>
      <c r="F191" s="251"/>
      <c r="G191" s="251"/>
      <c r="H191" s="251"/>
      <c r="I191" s="58">
        <f>H37+I190</f>
        <v>0</v>
      </c>
    </row>
    <row r="192" spans="2:9">
      <c r="B192" s="195" t="s">
        <v>14</v>
      </c>
      <c r="C192" s="196"/>
      <c r="D192" s="196"/>
      <c r="E192" s="196"/>
      <c r="F192" s="196"/>
      <c r="G192" s="196"/>
      <c r="H192" s="196"/>
      <c r="I192" s="197"/>
    </row>
    <row r="193" spans="2:9">
      <c r="B193" s="447" t="s">
        <v>177</v>
      </c>
      <c r="C193" s="448"/>
      <c r="D193" s="448"/>
      <c r="E193" s="448"/>
      <c r="F193" s="448"/>
      <c r="G193" s="448"/>
      <c r="H193" s="448"/>
      <c r="I193" s="449"/>
    </row>
    <row r="194" spans="2:9">
      <c r="B194" s="450"/>
      <c r="C194" s="451"/>
      <c r="D194" s="451"/>
      <c r="E194" s="451"/>
      <c r="F194" s="451"/>
      <c r="G194" s="451"/>
      <c r="H194" s="451"/>
      <c r="I194" s="452"/>
    </row>
    <row r="195" spans="2:9" ht="40.5" customHeight="1" thickBot="1">
      <c r="B195" s="450"/>
      <c r="C195" s="451"/>
      <c r="D195" s="451"/>
      <c r="E195" s="451"/>
      <c r="F195" s="451"/>
      <c r="G195" s="451"/>
      <c r="H195" s="451"/>
      <c r="I195" s="452"/>
    </row>
    <row r="196" spans="2:9" ht="27.75" customHeight="1" thickBot="1">
      <c r="B196" s="453" t="s">
        <v>15</v>
      </c>
      <c r="C196" s="454"/>
      <c r="D196" s="454"/>
      <c r="E196" s="454"/>
      <c r="F196" s="454"/>
      <c r="G196" s="454"/>
      <c r="H196" s="454"/>
      <c r="I196" s="455"/>
    </row>
  </sheetData>
  <autoFilter ref="B41:I196" xr:uid="{00000000-0009-0000-0000-000002000000}">
    <filterColumn colId="1" showButton="0"/>
    <filterColumn colId="2" showButton="0"/>
  </autoFilter>
  <mergeCells count="189">
    <mergeCell ref="B192:I192"/>
    <mergeCell ref="B193:I195"/>
    <mergeCell ref="B196:I196"/>
    <mergeCell ref="C186:E186"/>
    <mergeCell ref="C187:E187"/>
    <mergeCell ref="C188:E188"/>
    <mergeCell ref="C189:E189"/>
    <mergeCell ref="B190:H190"/>
    <mergeCell ref="B191:H191"/>
    <mergeCell ref="C180:E180"/>
    <mergeCell ref="C181:E181"/>
    <mergeCell ref="C182:E182"/>
    <mergeCell ref="C183:E183"/>
    <mergeCell ref="C184:E184"/>
    <mergeCell ref="C185:E185"/>
    <mergeCell ref="C174:E174"/>
    <mergeCell ref="C175:E175"/>
    <mergeCell ref="C176:E176"/>
    <mergeCell ref="C177:E177"/>
    <mergeCell ref="C178:E178"/>
    <mergeCell ref="C179:E179"/>
    <mergeCell ref="C168:E168"/>
    <mergeCell ref="C169:E169"/>
    <mergeCell ref="C170:E170"/>
    <mergeCell ref="C171:E171"/>
    <mergeCell ref="C172:E172"/>
    <mergeCell ref="C173:E173"/>
    <mergeCell ref="C162:E162"/>
    <mergeCell ref="C163:E163"/>
    <mergeCell ref="C164:E164"/>
    <mergeCell ref="C165:E165"/>
    <mergeCell ref="C166:E166"/>
    <mergeCell ref="C167:E167"/>
    <mergeCell ref="C156:E156"/>
    <mergeCell ref="C157:E157"/>
    <mergeCell ref="C158:E158"/>
    <mergeCell ref="C159:E159"/>
    <mergeCell ref="C160:E160"/>
    <mergeCell ref="C161:E161"/>
    <mergeCell ref="C150:E150"/>
    <mergeCell ref="C151:E151"/>
    <mergeCell ref="C152:E152"/>
    <mergeCell ref="C153:E153"/>
    <mergeCell ref="C154:E154"/>
    <mergeCell ref="C155:E155"/>
    <mergeCell ref="C144:E144"/>
    <mergeCell ref="C145:E145"/>
    <mergeCell ref="C146:E146"/>
    <mergeCell ref="C147:E147"/>
    <mergeCell ref="C148:E148"/>
    <mergeCell ref="C149:E149"/>
    <mergeCell ref="C138:E138"/>
    <mergeCell ref="C139:E139"/>
    <mergeCell ref="C140:E140"/>
    <mergeCell ref="C141:E141"/>
    <mergeCell ref="C142:E142"/>
    <mergeCell ref="C143:E143"/>
    <mergeCell ref="C132:E132"/>
    <mergeCell ref="C133:E133"/>
    <mergeCell ref="C134:E134"/>
    <mergeCell ref="C135:E135"/>
    <mergeCell ref="C136:E136"/>
    <mergeCell ref="C137:E137"/>
    <mergeCell ref="C126:E126"/>
    <mergeCell ref="C127:E127"/>
    <mergeCell ref="C128:E128"/>
    <mergeCell ref="C129:E129"/>
    <mergeCell ref="C130:E130"/>
    <mergeCell ref="C131:E131"/>
    <mergeCell ref="C120:E120"/>
    <mergeCell ref="C121:E121"/>
    <mergeCell ref="C122:E122"/>
    <mergeCell ref="C123:E123"/>
    <mergeCell ref="C124:E124"/>
    <mergeCell ref="C125:E125"/>
    <mergeCell ref="C114:E114"/>
    <mergeCell ref="C115:E115"/>
    <mergeCell ref="C116:E116"/>
    <mergeCell ref="C117:E117"/>
    <mergeCell ref="C118:E118"/>
    <mergeCell ref="C119:E119"/>
    <mergeCell ref="C108:E108"/>
    <mergeCell ref="C109:E109"/>
    <mergeCell ref="C110:E110"/>
    <mergeCell ref="C111:E111"/>
    <mergeCell ref="C112:E112"/>
    <mergeCell ref="C113:E113"/>
    <mergeCell ref="C102:E102"/>
    <mergeCell ref="C103:E103"/>
    <mergeCell ref="C104:E104"/>
    <mergeCell ref="C105:E105"/>
    <mergeCell ref="C106:E106"/>
    <mergeCell ref="C107:E107"/>
    <mergeCell ref="C96:E96"/>
    <mergeCell ref="C97:E97"/>
    <mergeCell ref="C98:E98"/>
    <mergeCell ref="C99:E99"/>
    <mergeCell ref="C100:E100"/>
    <mergeCell ref="C101:E101"/>
    <mergeCell ref="C90:E90"/>
    <mergeCell ref="C91:E91"/>
    <mergeCell ref="C92:E92"/>
    <mergeCell ref="C93:E93"/>
    <mergeCell ref="C94:E94"/>
    <mergeCell ref="C95:E95"/>
    <mergeCell ref="C84:E84"/>
    <mergeCell ref="C85:E85"/>
    <mergeCell ref="C86:E86"/>
    <mergeCell ref="C87:E87"/>
    <mergeCell ref="C88:E88"/>
    <mergeCell ref="C89:E89"/>
    <mergeCell ref="C78:E78"/>
    <mergeCell ref="C79:E79"/>
    <mergeCell ref="C80:E80"/>
    <mergeCell ref="C81:E81"/>
    <mergeCell ref="C82:E82"/>
    <mergeCell ref="C83:E83"/>
    <mergeCell ref="C72:E72"/>
    <mergeCell ref="C73:E73"/>
    <mergeCell ref="C74:E74"/>
    <mergeCell ref="C75:E75"/>
    <mergeCell ref="C76:E76"/>
    <mergeCell ref="C77:E77"/>
    <mergeCell ref="C66:E66"/>
    <mergeCell ref="C67:E67"/>
    <mergeCell ref="C68:E68"/>
    <mergeCell ref="C69:E69"/>
    <mergeCell ref="C70:E70"/>
    <mergeCell ref="C71:E71"/>
    <mergeCell ref="C60:E60"/>
    <mergeCell ref="C61:E61"/>
    <mergeCell ref="C62:E62"/>
    <mergeCell ref="C63:E63"/>
    <mergeCell ref="C64:E64"/>
    <mergeCell ref="C65:E65"/>
    <mergeCell ref="C54:E54"/>
    <mergeCell ref="C55:E55"/>
    <mergeCell ref="C56:E56"/>
    <mergeCell ref="C57:E57"/>
    <mergeCell ref="C58:E58"/>
    <mergeCell ref="C59:E59"/>
    <mergeCell ref="C48:E48"/>
    <mergeCell ref="C49:E49"/>
    <mergeCell ref="C50:E50"/>
    <mergeCell ref="C51:E51"/>
    <mergeCell ref="C52:E52"/>
    <mergeCell ref="C53:E53"/>
    <mergeCell ref="C42:E42"/>
    <mergeCell ref="C43:E43"/>
    <mergeCell ref="C44:E44"/>
    <mergeCell ref="C45:E45"/>
    <mergeCell ref="C46:E46"/>
    <mergeCell ref="C47:E47"/>
    <mergeCell ref="C34:D34"/>
    <mergeCell ref="C35:D35"/>
    <mergeCell ref="C36:D36"/>
    <mergeCell ref="B37:D37"/>
    <mergeCell ref="B39:I39"/>
    <mergeCell ref="C41:E41"/>
    <mergeCell ref="C28:D28"/>
    <mergeCell ref="C29:D29"/>
    <mergeCell ref="C30:D30"/>
    <mergeCell ref="C31:D31"/>
    <mergeCell ref="C32:D32"/>
    <mergeCell ref="C33:D33"/>
    <mergeCell ref="F22:H22"/>
    <mergeCell ref="C23:D23"/>
    <mergeCell ref="C24:D24"/>
    <mergeCell ref="C25:D25"/>
    <mergeCell ref="C26:D26"/>
    <mergeCell ref="C27:D27"/>
    <mergeCell ref="B13:I13"/>
    <mergeCell ref="B14:I15"/>
    <mergeCell ref="B16:I16"/>
    <mergeCell ref="B18:C18"/>
    <mergeCell ref="B20:H20"/>
    <mergeCell ref="B21:C21"/>
    <mergeCell ref="C10:D10"/>
    <mergeCell ref="F10:G10"/>
    <mergeCell ref="C11:D11"/>
    <mergeCell ref="F11:G11"/>
    <mergeCell ref="C12:D12"/>
    <mergeCell ref="F12:G12"/>
    <mergeCell ref="B1:H5"/>
    <mergeCell ref="I1:I5"/>
    <mergeCell ref="B6:I6"/>
    <mergeCell ref="B7:I7"/>
    <mergeCell ref="C8:I8"/>
    <mergeCell ref="B9:I9"/>
  </mergeCells>
  <printOptions horizontalCentered="1"/>
  <pageMargins left="0.70866141732283472" right="0.70866141732283472" top="0.74803149606299213" bottom="0.74803149606299213" header="0.31496062992125984" footer="0.31496062992125984"/>
  <pageSetup scale="18"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M195"/>
  <sheetViews>
    <sheetView showGridLines="0" topLeftCell="A68" zoomScale="87" zoomScaleNormal="87" zoomScaleSheetLayoutView="85" workbookViewId="0">
      <selection activeCell="C59" sqref="C59:E59"/>
    </sheetView>
  </sheetViews>
  <sheetFormatPr baseColWidth="10" defaultColWidth="28.140625" defaultRowHeight="15"/>
  <cols>
    <col min="1" max="1" width="2.7109375" customWidth="1"/>
    <col min="2" max="2" width="12.28515625" bestFit="1" customWidth="1"/>
    <col min="3" max="3" width="11" customWidth="1"/>
    <col min="4" max="4" width="23" customWidth="1"/>
    <col min="5" max="5" width="16.7109375" customWidth="1"/>
    <col min="6" max="6" width="15.28515625" customWidth="1"/>
    <col min="7" max="12" width="18" customWidth="1"/>
  </cols>
  <sheetData>
    <row r="1" spans="2:12" ht="15" customHeight="1">
      <c r="B1" s="469" t="s">
        <v>0</v>
      </c>
      <c r="C1" s="470"/>
      <c r="D1" s="470"/>
      <c r="E1" s="470"/>
      <c r="F1" s="470"/>
      <c r="G1" s="470"/>
      <c r="H1" s="470"/>
      <c r="I1" s="470"/>
      <c r="J1" s="470" t="s">
        <v>1</v>
      </c>
      <c r="K1" s="53"/>
      <c r="L1" s="54"/>
    </row>
    <row r="2" spans="2:12">
      <c r="B2" s="234"/>
      <c r="C2" s="235"/>
      <c r="D2" s="235"/>
      <c r="E2" s="235"/>
      <c r="F2" s="235"/>
      <c r="G2" s="235"/>
      <c r="H2" s="235"/>
      <c r="I2" s="235"/>
      <c r="J2" s="235"/>
      <c r="L2" s="40"/>
    </row>
    <row r="3" spans="2:12">
      <c r="B3" s="234"/>
      <c r="C3" s="235"/>
      <c r="D3" s="235"/>
      <c r="E3" s="235"/>
      <c r="F3" s="235"/>
      <c r="G3" s="235"/>
      <c r="H3" s="235"/>
      <c r="I3" s="235"/>
      <c r="J3" s="235"/>
      <c r="L3" s="40"/>
    </row>
    <row r="4" spans="2:12">
      <c r="B4" s="234"/>
      <c r="C4" s="235"/>
      <c r="D4" s="235"/>
      <c r="E4" s="235"/>
      <c r="F4" s="235"/>
      <c r="G4" s="235"/>
      <c r="H4" s="235"/>
      <c r="I4" s="235"/>
      <c r="J4" s="235"/>
      <c r="L4" s="40"/>
    </row>
    <row r="5" spans="2:12">
      <c r="B5" s="234"/>
      <c r="C5" s="235"/>
      <c r="D5" s="235"/>
      <c r="E5" s="235"/>
      <c r="F5" s="235"/>
      <c r="G5" s="235"/>
      <c r="H5" s="235"/>
      <c r="I5" s="235"/>
      <c r="J5" s="235"/>
      <c r="L5" s="40"/>
    </row>
    <row r="6" spans="2:12">
      <c r="B6" s="425"/>
      <c r="C6" s="426"/>
      <c r="D6" s="426"/>
      <c r="E6" s="426"/>
      <c r="F6" s="426"/>
      <c r="G6" s="426"/>
      <c r="H6" s="426"/>
      <c r="I6" s="426"/>
      <c r="J6" s="426"/>
      <c r="L6" s="40"/>
    </row>
    <row r="7" spans="2:12" ht="24.75" customHeight="1">
      <c r="B7" s="226" t="s">
        <v>181</v>
      </c>
      <c r="C7" s="227"/>
      <c r="D7" s="227"/>
      <c r="E7" s="227"/>
      <c r="F7" s="227"/>
      <c r="G7" s="227"/>
      <c r="H7" s="227"/>
      <c r="I7" s="227"/>
      <c r="J7" s="227"/>
      <c r="L7" s="40"/>
    </row>
    <row r="8" spans="2:12" ht="30.75" customHeight="1">
      <c r="B8" s="31" t="s">
        <v>2</v>
      </c>
      <c r="C8" s="210" t="s">
        <v>222</v>
      </c>
      <c r="D8" s="210"/>
      <c r="E8" s="210"/>
      <c r="F8" s="210"/>
      <c r="G8" s="210"/>
      <c r="H8" s="210"/>
      <c r="I8" s="210"/>
      <c r="J8" s="210"/>
      <c r="L8" s="40"/>
    </row>
    <row r="9" spans="2:12">
      <c r="B9" s="429"/>
      <c r="C9" s="430"/>
      <c r="D9" s="430"/>
      <c r="E9" s="430"/>
      <c r="F9" s="430"/>
      <c r="G9" s="430"/>
      <c r="H9" s="430"/>
      <c r="I9" s="430"/>
      <c r="J9" s="471"/>
      <c r="L9" s="40"/>
    </row>
    <row r="10" spans="2:12">
      <c r="B10" s="34" t="s">
        <v>184</v>
      </c>
      <c r="C10" s="416"/>
      <c r="D10" s="416"/>
      <c r="E10" s="2" t="s">
        <v>186</v>
      </c>
      <c r="F10" s="417"/>
      <c r="G10" s="417"/>
      <c r="H10" s="2" t="s">
        <v>188</v>
      </c>
      <c r="I10" s="467"/>
      <c r="J10" s="467"/>
      <c r="L10" s="40"/>
    </row>
    <row r="11" spans="2:12" ht="16.5" customHeight="1">
      <c r="B11" s="34" t="s">
        <v>185</v>
      </c>
      <c r="C11" s="416"/>
      <c r="D11" s="416"/>
      <c r="E11" s="2" t="s">
        <v>189</v>
      </c>
      <c r="F11" s="248"/>
      <c r="G11" s="249"/>
      <c r="H11" s="2" t="s">
        <v>187</v>
      </c>
      <c r="I11" s="467"/>
      <c r="J11" s="467"/>
      <c r="L11" s="40"/>
    </row>
    <row r="12" spans="2:12" ht="19.5" customHeight="1">
      <c r="B12" s="34" t="s">
        <v>183</v>
      </c>
      <c r="C12" s="418"/>
      <c r="D12" s="416"/>
      <c r="E12" s="2" t="s">
        <v>182</v>
      </c>
      <c r="F12" s="417"/>
      <c r="G12" s="417"/>
      <c r="H12" s="2" t="s">
        <v>190</v>
      </c>
      <c r="I12" s="467"/>
      <c r="J12" s="467"/>
      <c r="L12" s="40"/>
    </row>
    <row r="13" spans="2:12" ht="15" customHeight="1">
      <c r="B13" s="234" t="s">
        <v>3</v>
      </c>
      <c r="C13" s="235"/>
      <c r="D13" s="235"/>
      <c r="E13" s="235"/>
      <c r="F13" s="235"/>
      <c r="G13" s="235"/>
      <c r="H13" s="235"/>
      <c r="I13" s="235"/>
      <c r="J13" s="235"/>
      <c r="L13" s="40"/>
    </row>
    <row r="14" spans="2:12" ht="57.75" customHeight="1">
      <c r="B14" s="242" t="s">
        <v>221</v>
      </c>
      <c r="C14" s="243"/>
      <c r="D14" s="243"/>
      <c r="E14" s="243"/>
      <c r="F14" s="243"/>
      <c r="G14" s="243"/>
      <c r="H14" s="243"/>
      <c r="I14" s="243"/>
      <c r="J14" s="243"/>
      <c r="K14" s="27"/>
      <c r="L14" s="40"/>
    </row>
    <row r="15" spans="2:12" ht="48.75" customHeight="1">
      <c r="B15" s="242"/>
      <c r="C15" s="243"/>
      <c r="D15" s="243"/>
      <c r="E15" s="243"/>
      <c r="F15" s="243"/>
      <c r="G15" s="243"/>
      <c r="H15" s="243"/>
      <c r="I15" s="243"/>
      <c r="J15" s="243"/>
      <c r="L15" s="40"/>
    </row>
    <row r="16" spans="2:12" ht="124.5" customHeight="1">
      <c r="B16" s="468" t="s">
        <v>220</v>
      </c>
      <c r="C16" s="434"/>
      <c r="D16" s="434"/>
      <c r="E16" s="434"/>
      <c r="F16" s="434"/>
      <c r="G16" s="434"/>
      <c r="H16" s="434"/>
      <c r="I16" s="434"/>
      <c r="J16" s="434"/>
      <c r="L16" s="40"/>
    </row>
    <row r="17" spans="2:12">
      <c r="B17" s="61"/>
      <c r="C17" s="64"/>
      <c r="D17" s="64"/>
      <c r="E17" s="64"/>
      <c r="F17" s="60"/>
      <c r="G17" s="51"/>
      <c r="H17" s="51"/>
      <c r="I17" s="52"/>
      <c r="L17" s="40"/>
    </row>
    <row r="18" spans="2:12" ht="42.75" customHeight="1">
      <c r="B18" s="437" t="s">
        <v>196</v>
      </c>
      <c r="C18" s="437"/>
      <c r="D18" s="63">
        <v>8</v>
      </c>
      <c r="E18" s="24" t="s">
        <v>195</v>
      </c>
      <c r="F18" s="4"/>
      <c r="G18" s="51"/>
      <c r="H18" s="51"/>
      <c r="I18" s="52"/>
      <c r="L18" s="40"/>
    </row>
    <row r="19" spans="2:12">
      <c r="B19" s="44"/>
      <c r="C19" s="25"/>
      <c r="D19" s="25"/>
      <c r="E19" s="25"/>
      <c r="F19" s="20"/>
      <c r="G19" s="51"/>
      <c r="H19" s="51"/>
      <c r="I19" s="52"/>
      <c r="L19" s="40"/>
    </row>
    <row r="20" spans="2:12" ht="15.75" customHeight="1">
      <c r="B20" s="246" t="s">
        <v>217</v>
      </c>
      <c r="C20" s="246"/>
      <c r="D20" s="246"/>
      <c r="E20" s="246"/>
      <c r="F20" s="246"/>
      <c r="G20" s="246"/>
      <c r="H20" s="246"/>
      <c r="I20" s="246"/>
      <c r="J20" s="246"/>
      <c r="K20" s="246"/>
      <c r="L20" s="246"/>
    </row>
    <row r="21" spans="2:12" ht="51.75" customHeight="1">
      <c r="B21" s="214" t="s">
        <v>219</v>
      </c>
      <c r="C21" s="214"/>
      <c r="D21" s="8">
        <f>+D18</f>
        <v>8</v>
      </c>
      <c r="E21" s="24" t="s">
        <v>218</v>
      </c>
      <c r="F21" s="8">
        <v>2</v>
      </c>
      <c r="G21" s="39"/>
      <c r="H21" s="38"/>
      <c r="L21" s="40"/>
    </row>
    <row r="22" spans="2:12" ht="27" customHeight="1">
      <c r="B22" s="61"/>
      <c r="C22" s="62"/>
      <c r="D22" s="38"/>
      <c r="E22" s="38"/>
      <c r="F22" s="281" t="s">
        <v>194</v>
      </c>
      <c r="G22" s="281"/>
      <c r="H22" s="281"/>
      <c r="I22" s="281"/>
      <c r="J22" s="464" t="s">
        <v>193</v>
      </c>
      <c r="K22" s="465"/>
      <c r="L22" s="466"/>
    </row>
    <row r="23" spans="2:12" ht="38.25">
      <c r="B23" s="37" t="s">
        <v>7</v>
      </c>
      <c r="C23" s="214" t="s">
        <v>8</v>
      </c>
      <c r="D23" s="214"/>
      <c r="E23" s="24" t="s">
        <v>123</v>
      </c>
      <c r="F23" s="24" t="s">
        <v>126</v>
      </c>
      <c r="G23" s="24" t="s">
        <v>216</v>
      </c>
      <c r="H23" s="24" t="s">
        <v>214</v>
      </c>
      <c r="I23" s="24" t="s">
        <v>215</v>
      </c>
      <c r="J23" s="24" t="s">
        <v>210</v>
      </c>
      <c r="K23" s="24" t="s">
        <v>214</v>
      </c>
      <c r="L23" s="48" t="s">
        <v>215</v>
      </c>
    </row>
    <row r="24" spans="2:12" ht="36" customHeight="1">
      <c r="B24" s="42">
        <v>1</v>
      </c>
      <c r="C24" s="210" t="s">
        <v>206</v>
      </c>
      <c r="D24" s="210"/>
      <c r="E24" s="8">
        <v>14</v>
      </c>
      <c r="F24" s="8" t="s">
        <v>211</v>
      </c>
      <c r="G24" s="59"/>
      <c r="H24" s="7">
        <f>ROUND(G24*(1+$F$18),0)</f>
        <v>0</v>
      </c>
      <c r="I24" s="12">
        <f>ROUND(H24*$D$21,0)</f>
        <v>0</v>
      </c>
      <c r="J24" s="59"/>
      <c r="K24" s="7">
        <f>+ROUND(J24*(1+$F$18),0)</f>
        <v>0</v>
      </c>
      <c r="L24" s="50">
        <f>ROUND(K24*$F$21*E24,0)</f>
        <v>0</v>
      </c>
    </row>
    <row r="25" spans="2:12" ht="37.5" customHeight="1">
      <c r="B25" s="42">
        <v>2</v>
      </c>
      <c r="C25" s="210" t="s">
        <v>205</v>
      </c>
      <c r="D25" s="210"/>
      <c r="E25" s="8">
        <v>2</v>
      </c>
      <c r="F25" s="8" t="s">
        <v>211</v>
      </c>
      <c r="G25" s="59"/>
      <c r="H25" s="7">
        <f t="shared" ref="H25:H32" si="0">ROUND(G25*(1+$F$18),0)</f>
        <v>0</v>
      </c>
      <c r="I25" s="12">
        <f t="shared" ref="I25:I32" si="1">ROUND(H25*$D$21,0)</f>
        <v>0</v>
      </c>
      <c r="J25" s="59"/>
      <c r="K25" s="7">
        <f t="shared" ref="K25:K32" si="2">+ROUND(J25*(1+$F$18),0)</f>
        <v>0</v>
      </c>
      <c r="L25" s="50">
        <f t="shared" ref="L25:L32" si="3">ROUND(K25*$F$21*E25,0)</f>
        <v>0</v>
      </c>
    </row>
    <row r="26" spans="2:12" ht="36.75" customHeight="1">
      <c r="B26" s="42">
        <v>3</v>
      </c>
      <c r="C26" s="210" t="s">
        <v>209</v>
      </c>
      <c r="D26" s="210"/>
      <c r="E26" s="8">
        <v>1</v>
      </c>
      <c r="F26" s="8" t="s">
        <v>211</v>
      </c>
      <c r="G26" s="59"/>
      <c r="H26" s="7">
        <f t="shared" si="0"/>
        <v>0</v>
      </c>
      <c r="I26" s="12">
        <f t="shared" si="1"/>
        <v>0</v>
      </c>
      <c r="J26" s="59"/>
      <c r="K26" s="7">
        <f t="shared" si="2"/>
        <v>0</v>
      </c>
      <c r="L26" s="50">
        <f t="shared" si="3"/>
        <v>0</v>
      </c>
    </row>
    <row r="27" spans="2:12" ht="26.25" customHeight="1">
      <c r="B27" s="42">
        <v>4</v>
      </c>
      <c r="C27" s="210" t="s">
        <v>212</v>
      </c>
      <c r="D27" s="210"/>
      <c r="E27" s="8">
        <v>1</v>
      </c>
      <c r="F27" s="8" t="s">
        <v>211</v>
      </c>
      <c r="G27" s="59"/>
      <c r="H27" s="7">
        <f t="shared" si="0"/>
        <v>0</v>
      </c>
      <c r="I27" s="12">
        <f t="shared" si="1"/>
        <v>0</v>
      </c>
      <c r="J27" s="59"/>
      <c r="K27" s="7">
        <f t="shared" si="2"/>
        <v>0</v>
      </c>
      <c r="L27" s="50">
        <f t="shared" si="3"/>
        <v>0</v>
      </c>
    </row>
    <row r="28" spans="2:12" ht="36.75" customHeight="1">
      <c r="B28" s="42">
        <v>5</v>
      </c>
      <c r="C28" s="210" t="s">
        <v>202</v>
      </c>
      <c r="D28" s="210"/>
      <c r="E28" s="8">
        <v>4</v>
      </c>
      <c r="F28" s="8" t="s">
        <v>211</v>
      </c>
      <c r="G28" s="59"/>
      <c r="H28" s="7">
        <f t="shared" si="0"/>
        <v>0</v>
      </c>
      <c r="I28" s="12">
        <f t="shared" si="1"/>
        <v>0</v>
      </c>
      <c r="J28" s="59"/>
      <c r="K28" s="7">
        <f t="shared" si="2"/>
        <v>0</v>
      </c>
      <c r="L28" s="50">
        <f t="shared" si="3"/>
        <v>0</v>
      </c>
    </row>
    <row r="29" spans="2:12" ht="39" customHeight="1">
      <c r="B29" s="42">
        <v>6</v>
      </c>
      <c r="C29" s="210" t="s">
        <v>203</v>
      </c>
      <c r="D29" s="210"/>
      <c r="E29" s="8">
        <v>2</v>
      </c>
      <c r="F29" s="8" t="s">
        <v>211</v>
      </c>
      <c r="G29" s="59"/>
      <c r="H29" s="7">
        <f t="shared" si="0"/>
        <v>0</v>
      </c>
      <c r="I29" s="12">
        <f t="shared" si="1"/>
        <v>0</v>
      </c>
      <c r="J29" s="59"/>
      <c r="K29" s="7">
        <f t="shared" si="2"/>
        <v>0</v>
      </c>
      <c r="L29" s="50">
        <f t="shared" si="3"/>
        <v>0</v>
      </c>
    </row>
    <row r="30" spans="2:12" ht="38.25" customHeight="1">
      <c r="B30" s="42">
        <v>7</v>
      </c>
      <c r="C30" s="210" t="s">
        <v>207</v>
      </c>
      <c r="D30" s="210"/>
      <c r="E30" s="8">
        <v>1</v>
      </c>
      <c r="F30" s="8" t="s">
        <v>211</v>
      </c>
      <c r="G30" s="59"/>
      <c r="H30" s="7">
        <f t="shared" si="0"/>
        <v>0</v>
      </c>
      <c r="I30" s="12">
        <f t="shared" si="1"/>
        <v>0</v>
      </c>
      <c r="J30" s="59"/>
      <c r="K30" s="7">
        <f t="shared" si="2"/>
        <v>0</v>
      </c>
      <c r="L30" s="50">
        <f t="shared" si="3"/>
        <v>0</v>
      </c>
    </row>
    <row r="31" spans="2:12" ht="36.75" customHeight="1">
      <c r="B31" s="42">
        <v>8</v>
      </c>
      <c r="C31" s="210" t="s">
        <v>204</v>
      </c>
      <c r="D31" s="210"/>
      <c r="E31" s="8">
        <v>1</v>
      </c>
      <c r="F31" s="8" t="s">
        <v>211</v>
      </c>
      <c r="G31" s="59"/>
      <c r="H31" s="7">
        <f t="shared" si="0"/>
        <v>0</v>
      </c>
      <c r="I31" s="12">
        <f t="shared" si="1"/>
        <v>0</v>
      </c>
      <c r="J31" s="59"/>
      <c r="K31" s="7">
        <f t="shared" si="2"/>
        <v>0</v>
      </c>
      <c r="L31" s="50">
        <f t="shared" si="3"/>
        <v>0</v>
      </c>
    </row>
    <row r="32" spans="2:12" ht="35.25" customHeight="1">
      <c r="B32" s="42">
        <v>9</v>
      </c>
      <c r="C32" s="210" t="s">
        <v>208</v>
      </c>
      <c r="D32" s="210"/>
      <c r="E32" s="8">
        <v>4</v>
      </c>
      <c r="F32" s="8" t="s">
        <v>211</v>
      </c>
      <c r="G32" s="59"/>
      <c r="H32" s="7">
        <f t="shared" si="0"/>
        <v>0</v>
      </c>
      <c r="I32" s="12">
        <f t="shared" si="1"/>
        <v>0</v>
      </c>
      <c r="J32" s="59"/>
      <c r="K32" s="7">
        <f t="shared" si="2"/>
        <v>0</v>
      </c>
      <c r="L32" s="50">
        <f t="shared" si="3"/>
        <v>0</v>
      </c>
    </row>
    <row r="33" spans="2:13">
      <c r="B33" s="215" t="s">
        <v>99</v>
      </c>
      <c r="C33" s="216"/>
      <c r="D33" s="217"/>
      <c r="E33" s="26">
        <f>+SUM($E$24:$E$32)</f>
        <v>30</v>
      </c>
      <c r="F33" s="26"/>
      <c r="G33" s="463" t="s">
        <v>99</v>
      </c>
      <c r="H33" s="217"/>
      <c r="I33" s="15">
        <f>ROUND(SUM(I24:I32),0)</f>
        <v>0</v>
      </c>
      <c r="J33" s="16"/>
      <c r="K33" s="15"/>
      <c r="L33" s="55">
        <f>+ROUND(SUM($L$24:$L$32),0)</f>
        <v>0</v>
      </c>
      <c r="M33" s="52"/>
    </row>
    <row r="34" spans="2:13">
      <c r="B34" s="45"/>
      <c r="C34" s="9"/>
      <c r="D34" s="9"/>
      <c r="E34" s="9"/>
      <c r="F34" s="9"/>
      <c r="G34" s="9"/>
      <c r="H34" s="9"/>
      <c r="I34" s="46"/>
      <c r="L34" s="40"/>
    </row>
    <row r="35" spans="2:13" ht="15.75">
      <c r="B35" s="211" t="s">
        <v>197</v>
      </c>
      <c r="C35" s="212"/>
      <c r="D35" s="212"/>
      <c r="E35" s="212"/>
      <c r="F35" s="212"/>
      <c r="G35" s="212"/>
      <c r="H35" s="212"/>
      <c r="I35" s="213"/>
      <c r="L35" s="40"/>
    </row>
    <row r="36" spans="2:13">
      <c r="B36" s="44"/>
      <c r="C36" s="19"/>
      <c r="D36" s="19"/>
      <c r="E36" s="19"/>
      <c r="F36" s="19"/>
      <c r="G36" s="19"/>
      <c r="H36" s="19"/>
      <c r="I36" s="47"/>
      <c r="L36" s="40"/>
    </row>
    <row r="37" spans="2:13" ht="25.5">
      <c r="B37" s="37" t="s">
        <v>7</v>
      </c>
      <c r="C37" s="214" t="s">
        <v>12</v>
      </c>
      <c r="D37" s="214"/>
      <c r="E37" s="214"/>
      <c r="F37" s="24" t="s">
        <v>126</v>
      </c>
      <c r="G37" s="24" t="s">
        <v>5</v>
      </c>
      <c r="H37" s="24" t="s">
        <v>174</v>
      </c>
      <c r="I37" s="48" t="s">
        <v>13</v>
      </c>
      <c r="L37" s="40"/>
    </row>
    <row r="38" spans="2:13" ht="54" customHeight="1">
      <c r="B38" s="65">
        <v>1</v>
      </c>
      <c r="C38" s="462" t="s">
        <v>223</v>
      </c>
      <c r="D38" s="462"/>
      <c r="E38" s="462"/>
      <c r="F38" s="66" t="s">
        <v>143</v>
      </c>
      <c r="G38" s="10"/>
      <c r="H38" s="11"/>
      <c r="I38" s="49">
        <f>+ROUND(H38*(1+G38),0)</f>
        <v>0</v>
      </c>
      <c r="L38" s="40"/>
    </row>
    <row r="39" spans="2:13" ht="46.5" customHeight="1">
      <c r="B39" s="65">
        <v>2</v>
      </c>
      <c r="C39" s="462" t="s">
        <v>224</v>
      </c>
      <c r="D39" s="462"/>
      <c r="E39" s="462"/>
      <c r="F39" s="66" t="s">
        <v>143</v>
      </c>
      <c r="G39" s="10"/>
      <c r="H39" s="11"/>
      <c r="I39" s="49">
        <f>+ROUND(H39*(1+G39),0)</f>
        <v>0</v>
      </c>
      <c r="L39" s="40"/>
    </row>
    <row r="40" spans="2:13">
      <c r="B40" s="65">
        <v>3</v>
      </c>
      <c r="C40" s="462" t="s">
        <v>225</v>
      </c>
      <c r="D40" s="462"/>
      <c r="E40" s="462"/>
      <c r="F40" s="66" t="s">
        <v>127</v>
      </c>
      <c r="G40" s="10"/>
      <c r="H40" s="11"/>
      <c r="I40" s="49">
        <f>+ROUND(H40*(1+G40),0)</f>
        <v>0</v>
      </c>
      <c r="L40" s="40"/>
    </row>
    <row r="41" spans="2:13">
      <c r="B41" s="42">
        <v>4</v>
      </c>
      <c r="C41" s="194" t="s">
        <v>100</v>
      </c>
      <c r="D41" s="194"/>
      <c r="E41" s="194"/>
      <c r="F41" s="17" t="s">
        <v>127</v>
      </c>
      <c r="G41" s="10"/>
      <c r="H41" s="11"/>
      <c r="I41" s="49">
        <f>+ROUND(H41*(1+G41),0)</f>
        <v>0</v>
      </c>
      <c r="L41" s="40"/>
    </row>
    <row r="42" spans="2:13" ht="15" customHeight="1">
      <c r="B42" s="42">
        <v>5</v>
      </c>
      <c r="C42" s="194" t="s">
        <v>101</v>
      </c>
      <c r="D42" s="194"/>
      <c r="E42" s="194"/>
      <c r="F42" s="17" t="s">
        <v>127</v>
      </c>
      <c r="G42" s="10"/>
      <c r="H42" s="13"/>
      <c r="I42" s="49">
        <f t="shared" ref="I42:I112" si="4">+ROUND(H42*(1+G42),0)</f>
        <v>0</v>
      </c>
      <c r="L42" s="40"/>
    </row>
    <row r="43" spans="2:13" ht="15" customHeight="1">
      <c r="B43" s="42">
        <v>6</v>
      </c>
      <c r="C43" s="194" t="s">
        <v>102</v>
      </c>
      <c r="D43" s="194"/>
      <c r="E43" s="194"/>
      <c r="F43" s="17" t="s">
        <v>127</v>
      </c>
      <c r="G43" s="10"/>
      <c r="H43" s="13"/>
      <c r="I43" s="49">
        <f t="shared" si="4"/>
        <v>0</v>
      </c>
      <c r="L43" s="40"/>
    </row>
    <row r="44" spans="2:13" ht="15" customHeight="1">
      <c r="B44" s="42">
        <v>7</v>
      </c>
      <c r="C44" s="194" t="s">
        <v>103</v>
      </c>
      <c r="D44" s="194"/>
      <c r="E44" s="194"/>
      <c r="F44" s="17" t="s">
        <v>127</v>
      </c>
      <c r="G44" s="10"/>
      <c r="H44" s="13"/>
      <c r="I44" s="49">
        <f t="shared" si="4"/>
        <v>0</v>
      </c>
      <c r="L44" s="40"/>
    </row>
    <row r="45" spans="2:13" ht="15" customHeight="1">
      <c r="B45" s="42">
        <v>8</v>
      </c>
      <c r="C45" s="194" t="s">
        <v>104</v>
      </c>
      <c r="D45" s="194"/>
      <c r="E45" s="194"/>
      <c r="F45" s="17" t="s">
        <v>127</v>
      </c>
      <c r="G45" s="10"/>
      <c r="H45" s="13"/>
      <c r="I45" s="49">
        <f t="shared" si="4"/>
        <v>0</v>
      </c>
      <c r="L45" s="40"/>
    </row>
    <row r="46" spans="2:13" ht="15" customHeight="1">
      <c r="B46" s="42">
        <v>9</v>
      </c>
      <c r="C46" s="194" t="s">
        <v>105</v>
      </c>
      <c r="D46" s="194"/>
      <c r="E46" s="194"/>
      <c r="F46" s="17" t="s">
        <v>127</v>
      </c>
      <c r="G46" s="10"/>
      <c r="H46" s="13"/>
      <c r="I46" s="49">
        <f t="shared" si="4"/>
        <v>0</v>
      </c>
      <c r="L46" s="40"/>
    </row>
    <row r="47" spans="2:13" ht="15" customHeight="1">
      <c r="B47" s="42">
        <v>10</v>
      </c>
      <c r="C47" s="194" t="s">
        <v>106</v>
      </c>
      <c r="D47" s="194"/>
      <c r="E47" s="194"/>
      <c r="F47" s="17" t="s">
        <v>127</v>
      </c>
      <c r="G47" s="10"/>
      <c r="H47" s="13"/>
      <c r="I47" s="49">
        <f t="shared" si="4"/>
        <v>0</v>
      </c>
      <c r="L47" s="40"/>
    </row>
    <row r="48" spans="2:13" ht="15" customHeight="1">
      <c r="B48" s="42">
        <v>11</v>
      </c>
      <c r="C48" s="194" t="s">
        <v>107</v>
      </c>
      <c r="D48" s="194"/>
      <c r="E48" s="194"/>
      <c r="F48" s="17" t="s">
        <v>127</v>
      </c>
      <c r="G48" s="10"/>
      <c r="H48" s="13"/>
      <c r="I48" s="49">
        <f t="shared" si="4"/>
        <v>0</v>
      </c>
      <c r="L48" s="40"/>
    </row>
    <row r="49" spans="2:12" ht="15" customHeight="1">
      <c r="B49" s="42">
        <v>12</v>
      </c>
      <c r="C49" s="194" t="s">
        <v>108</v>
      </c>
      <c r="D49" s="194"/>
      <c r="E49" s="194"/>
      <c r="F49" s="17" t="s">
        <v>127</v>
      </c>
      <c r="G49" s="10"/>
      <c r="H49" s="13"/>
      <c r="I49" s="49">
        <f t="shared" si="4"/>
        <v>0</v>
      </c>
      <c r="L49" s="40"/>
    </row>
    <row r="50" spans="2:12" ht="15" customHeight="1">
      <c r="B50" s="42">
        <v>13</v>
      </c>
      <c r="C50" s="194" t="s">
        <v>109</v>
      </c>
      <c r="D50" s="194"/>
      <c r="E50" s="194"/>
      <c r="F50" s="17" t="s">
        <v>127</v>
      </c>
      <c r="G50" s="10"/>
      <c r="H50" s="13"/>
      <c r="I50" s="49">
        <f t="shared" si="4"/>
        <v>0</v>
      </c>
      <c r="L50" s="40"/>
    </row>
    <row r="51" spans="2:12" ht="15" customHeight="1">
      <c r="B51" s="42">
        <v>14</v>
      </c>
      <c r="C51" s="194" t="s">
        <v>110</v>
      </c>
      <c r="D51" s="194"/>
      <c r="E51" s="194"/>
      <c r="F51" s="17" t="s">
        <v>127</v>
      </c>
      <c r="G51" s="10"/>
      <c r="H51" s="13"/>
      <c r="I51" s="49">
        <f t="shared" si="4"/>
        <v>0</v>
      </c>
      <c r="L51" s="40"/>
    </row>
    <row r="52" spans="2:12" ht="15" customHeight="1">
      <c r="B52" s="42">
        <v>15</v>
      </c>
      <c r="C52" s="194" t="s">
        <v>111</v>
      </c>
      <c r="D52" s="194"/>
      <c r="E52" s="194"/>
      <c r="F52" s="17" t="s">
        <v>127</v>
      </c>
      <c r="G52" s="10"/>
      <c r="H52" s="13"/>
      <c r="I52" s="49">
        <f t="shared" si="4"/>
        <v>0</v>
      </c>
      <c r="L52" s="40"/>
    </row>
    <row r="53" spans="2:12" ht="15" customHeight="1">
      <c r="B53" s="42">
        <v>16</v>
      </c>
      <c r="C53" s="194" t="s">
        <v>112</v>
      </c>
      <c r="D53" s="194"/>
      <c r="E53" s="194"/>
      <c r="F53" s="17" t="s">
        <v>127</v>
      </c>
      <c r="G53" s="10"/>
      <c r="H53" s="13"/>
      <c r="I53" s="49">
        <f t="shared" si="4"/>
        <v>0</v>
      </c>
      <c r="L53" s="40"/>
    </row>
    <row r="54" spans="2:12" ht="15" customHeight="1">
      <c r="B54" s="42">
        <v>17</v>
      </c>
      <c r="C54" s="194" t="s">
        <v>113</v>
      </c>
      <c r="D54" s="194"/>
      <c r="E54" s="194"/>
      <c r="F54" s="17" t="s">
        <v>127</v>
      </c>
      <c r="G54" s="10"/>
      <c r="H54" s="13"/>
      <c r="I54" s="49">
        <f t="shared" si="4"/>
        <v>0</v>
      </c>
      <c r="L54" s="40"/>
    </row>
    <row r="55" spans="2:12" ht="30" customHeight="1">
      <c r="B55" s="42">
        <v>18</v>
      </c>
      <c r="C55" s="462" t="s">
        <v>226</v>
      </c>
      <c r="D55" s="462"/>
      <c r="E55" s="462"/>
      <c r="F55" s="66" t="s">
        <v>143</v>
      </c>
      <c r="G55" s="10"/>
      <c r="H55" s="13"/>
      <c r="I55" s="49">
        <f t="shared" si="4"/>
        <v>0</v>
      </c>
      <c r="L55" s="40"/>
    </row>
    <row r="56" spans="2:12" ht="40.5" customHeight="1">
      <c r="B56" s="42">
        <v>19</v>
      </c>
      <c r="C56" s="462" t="s">
        <v>227</v>
      </c>
      <c r="D56" s="462"/>
      <c r="E56" s="462"/>
      <c r="F56" s="66" t="s">
        <v>143</v>
      </c>
      <c r="G56" s="10"/>
      <c r="H56" s="13"/>
      <c r="I56" s="49">
        <f t="shared" si="4"/>
        <v>0</v>
      </c>
      <c r="L56" s="40"/>
    </row>
    <row r="57" spans="2:12" ht="32.25" customHeight="1">
      <c r="B57" s="42">
        <v>20</v>
      </c>
      <c r="C57" s="462" t="s">
        <v>228</v>
      </c>
      <c r="D57" s="462"/>
      <c r="E57" s="462"/>
      <c r="F57" s="66" t="s">
        <v>143</v>
      </c>
      <c r="G57" s="10"/>
      <c r="H57" s="13"/>
      <c r="I57" s="49">
        <f t="shared" si="4"/>
        <v>0</v>
      </c>
      <c r="L57" s="40"/>
    </row>
    <row r="58" spans="2:12" ht="30.75" customHeight="1">
      <c r="B58" s="42">
        <v>21</v>
      </c>
      <c r="C58" s="462" t="s">
        <v>229</v>
      </c>
      <c r="D58" s="462"/>
      <c r="E58" s="462"/>
      <c r="F58" s="66" t="s">
        <v>143</v>
      </c>
      <c r="G58" s="10"/>
      <c r="H58" s="13"/>
      <c r="I58" s="49">
        <f t="shared" si="4"/>
        <v>0</v>
      </c>
      <c r="L58" s="40"/>
    </row>
    <row r="59" spans="2:12" ht="33" customHeight="1">
      <c r="B59" s="42">
        <v>22</v>
      </c>
      <c r="C59" s="462" t="s">
        <v>230</v>
      </c>
      <c r="D59" s="462"/>
      <c r="E59" s="462"/>
      <c r="F59" s="66" t="s">
        <v>143</v>
      </c>
      <c r="G59" s="10"/>
      <c r="H59" s="13"/>
      <c r="I59" s="49">
        <f t="shared" si="4"/>
        <v>0</v>
      </c>
      <c r="L59" s="40"/>
    </row>
    <row r="60" spans="2:12" ht="35.25" customHeight="1">
      <c r="B60" s="42">
        <v>23</v>
      </c>
      <c r="C60" s="462" t="s">
        <v>231</v>
      </c>
      <c r="D60" s="462"/>
      <c r="E60" s="462"/>
      <c r="F60" s="66" t="s">
        <v>143</v>
      </c>
      <c r="G60" s="10"/>
      <c r="H60" s="13"/>
      <c r="I60" s="49">
        <f t="shared" si="4"/>
        <v>0</v>
      </c>
      <c r="L60" s="40"/>
    </row>
    <row r="61" spans="2:12" ht="37.5" customHeight="1">
      <c r="B61" s="42">
        <v>23</v>
      </c>
      <c r="C61" s="462" t="s">
        <v>232</v>
      </c>
      <c r="D61" s="462"/>
      <c r="E61" s="462"/>
      <c r="F61" s="66" t="s">
        <v>143</v>
      </c>
      <c r="G61" s="10"/>
      <c r="H61" s="13"/>
      <c r="I61" s="49">
        <f t="shared" si="4"/>
        <v>0</v>
      </c>
      <c r="L61" s="40"/>
    </row>
    <row r="62" spans="2:12" ht="24.75" customHeight="1">
      <c r="B62" s="42">
        <v>24</v>
      </c>
      <c r="C62" s="194" t="s">
        <v>17</v>
      </c>
      <c r="D62" s="194"/>
      <c r="E62" s="194"/>
      <c r="F62" s="17" t="s">
        <v>127</v>
      </c>
      <c r="G62" s="10"/>
      <c r="H62" s="13"/>
      <c r="I62" s="49">
        <f t="shared" si="4"/>
        <v>0</v>
      </c>
      <c r="L62" s="40"/>
    </row>
    <row r="63" spans="2:12" ht="23.25" customHeight="1">
      <c r="B63" s="42">
        <v>25</v>
      </c>
      <c r="C63" s="194" t="s">
        <v>18</v>
      </c>
      <c r="D63" s="194"/>
      <c r="E63" s="194"/>
      <c r="F63" s="17" t="s">
        <v>127</v>
      </c>
      <c r="G63" s="10"/>
      <c r="H63" s="13"/>
      <c r="I63" s="49">
        <f t="shared" si="4"/>
        <v>0</v>
      </c>
      <c r="L63" s="40"/>
    </row>
    <row r="64" spans="2:12" ht="25.5" customHeight="1">
      <c r="B64" s="42">
        <v>26</v>
      </c>
      <c r="C64" s="194" t="s">
        <v>19</v>
      </c>
      <c r="D64" s="194"/>
      <c r="E64" s="194"/>
      <c r="F64" s="17" t="s">
        <v>127</v>
      </c>
      <c r="G64" s="10"/>
      <c r="H64" s="13"/>
      <c r="I64" s="49">
        <f t="shared" si="4"/>
        <v>0</v>
      </c>
      <c r="L64" s="40"/>
    </row>
    <row r="65" spans="2:12" ht="24.75" customHeight="1">
      <c r="B65" s="42">
        <v>27</v>
      </c>
      <c r="C65" s="194" t="s">
        <v>20</v>
      </c>
      <c r="D65" s="194"/>
      <c r="E65" s="194"/>
      <c r="F65" s="17" t="s">
        <v>127</v>
      </c>
      <c r="G65" s="10"/>
      <c r="H65" s="13"/>
      <c r="I65" s="49">
        <f t="shared" si="4"/>
        <v>0</v>
      </c>
      <c r="L65" s="40"/>
    </row>
    <row r="66" spans="2:12" ht="22.5" customHeight="1">
      <c r="B66" s="42">
        <v>28</v>
      </c>
      <c r="C66" s="194" t="s">
        <v>21</v>
      </c>
      <c r="D66" s="194"/>
      <c r="E66" s="194"/>
      <c r="F66" s="17" t="s">
        <v>127</v>
      </c>
      <c r="G66" s="10"/>
      <c r="H66" s="13"/>
      <c r="I66" s="49">
        <f t="shared" si="4"/>
        <v>0</v>
      </c>
      <c r="L66" s="40"/>
    </row>
    <row r="67" spans="2:12" ht="15" customHeight="1">
      <c r="B67" s="42">
        <v>29</v>
      </c>
      <c r="C67" s="194" t="s">
        <v>146</v>
      </c>
      <c r="D67" s="194"/>
      <c r="E67" s="194"/>
      <c r="F67" s="17" t="s">
        <v>127</v>
      </c>
      <c r="G67" s="10"/>
      <c r="H67" s="13"/>
      <c r="I67" s="49">
        <f t="shared" si="4"/>
        <v>0</v>
      </c>
      <c r="L67" s="40"/>
    </row>
    <row r="68" spans="2:12" ht="15" customHeight="1">
      <c r="B68" s="42">
        <v>30</v>
      </c>
      <c r="C68" s="194" t="s">
        <v>22</v>
      </c>
      <c r="D68" s="194"/>
      <c r="E68" s="194"/>
      <c r="F68" s="17" t="s">
        <v>127</v>
      </c>
      <c r="G68" s="4"/>
      <c r="H68" s="13"/>
      <c r="I68" s="49">
        <f t="shared" si="4"/>
        <v>0</v>
      </c>
      <c r="L68" s="40"/>
    </row>
    <row r="69" spans="2:12" ht="15" customHeight="1">
      <c r="B69" s="42">
        <v>31</v>
      </c>
      <c r="C69" s="194" t="s">
        <v>23</v>
      </c>
      <c r="D69" s="194"/>
      <c r="E69" s="194"/>
      <c r="F69" s="17" t="s">
        <v>127</v>
      </c>
      <c r="G69" s="4"/>
      <c r="H69" s="13"/>
      <c r="I69" s="49">
        <f t="shared" si="4"/>
        <v>0</v>
      </c>
      <c r="L69" s="40"/>
    </row>
    <row r="70" spans="2:12" ht="15" customHeight="1">
      <c r="B70" s="42">
        <v>32</v>
      </c>
      <c r="C70" s="194" t="s">
        <v>24</v>
      </c>
      <c r="D70" s="194"/>
      <c r="E70" s="194"/>
      <c r="F70" s="17" t="s">
        <v>127</v>
      </c>
      <c r="G70" s="4"/>
      <c r="H70" s="13"/>
      <c r="I70" s="49">
        <f t="shared" si="4"/>
        <v>0</v>
      </c>
      <c r="L70" s="40"/>
    </row>
    <row r="71" spans="2:12" ht="27.75" customHeight="1">
      <c r="B71" s="42">
        <v>33</v>
      </c>
      <c r="C71" s="194" t="s">
        <v>25</v>
      </c>
      <c r="D71" s="194"/>
      <c r="E71" s="194"/>
      <c r="F71" s="17" t="s">
        <v>127</v>
      </c>
      <c r="G71" s="4"/>
      <c r="H71" s="13"/>
      <c r="I71" s="49">
        <f t="shared" si="4"/>
        <v>0</v>
      </c>
      <c r="L71" s="40"/>
    </row>
    <row r="72" spans="2:12" ht="15" customHeight="1">
      <c r="B72" s="42">
        <v>34</v>
      </c>
      <c r="C72" s="194" t="s">
        <v>147</v>
      </c>
      <c r="D72" s="194"/>
      <c r="E72" s="194"/>
      <c r="F72" s="17" t="s">
        <v>127</v>
      </c>
      <c r="G72" s="4"/>
      <c r="H72" s="13"/>
      <c r="I72" s="49">
        <f t="shared" si="4"/>
        <v>0</v>
      </c>
      <c r="L72" s="40"/>
    </row>
    <row r="73" spans="2:12" ht="15" customHeight="1">
      <c r="B73" s="42">
        <v>35</v>
      </c>
      <c r="C73" s="194" t="s">
        <v>26</v>
      </c>
      <c r="D73" s="194"/>
      <c r="E73" s="194"/>
      <c r="F73" s="17" t="s">
        <v>127</v>
      </c>
      <c r="G73" s="4"/>
      <c r="H73" s="13"/>
      <c r="I73" s="49">
        <f t="shared" si="4"/>
        <v>0</v>
      </c>
      <c r="L73" s="40"/>
    </row>
    <row r="74" spans="2:12" ht="15" customHeight="1">
      <c r="B74" s="42">
        <v>36</v>
      </c>
      <c r="C74" s="194" t="s">
        <v>27</v>
      </c>
      <c r="D74" s="194"/>
      <c r="E74" s="194"/>
      <c r="F74" s="17" t="s">
        <v>127</v>
      </c>
      <c r="G74" s="4"/>
      <c r="H74" s="13"/>
      <c r="I74" s="49">
        <f t="shared" si="4"/>
        <v>0</v>
      </c>
      <c r="L74" s="40"/>
    </row>
    <row r="75" spans="2:12" ht="15" customHeight="1">
      <c r="B75" s="42">
        <v>37</v>
      </c>
      <c r="C75" s="194" t="s">
        <v>28</v>
      </c>
      <c r="D75" s="194"/>
      <c r="E75" s="194"/>
      <c r="F75" s="17" t="s">
        <v>127</v>
      </c>
      <c r="G75" s="4"/>
      <c r="H75" s="13"/>
      <c r="I75" s="49">
        <f t="shared" si="4"/>
        <v>0</v>
      </c>
      <c r="L75" s="40"/>
    </row>
    <row r="76" spans="2:12" ht="15" customHeight="1">
      <c r="B76" s="42">
        <v>38</v>
      </c>
      <c r="C76" s="194" t="s">
        <v>29</v>
      </c>
      <c r="D76" s="194"/>
      <c r="E76" s="194"/>
      <c r="F76" s="17" t="s">
        <v>127</v>
      </c>
      <c r="G76" s="4"/>
      <c r="H76" s="13"/>
      <c r="I76" s="49">
        <f t="shared" si="4"/>
        <v>0</v>
      </c>
      <c r="L76" s="40"/>
    </row>
    <row r="77" spans="2:12" ht="15" customHeight="1">
      <c r="B77" s="42">
        <v>39</v>
      </c>
      <c r="C77" s="194" t="s">
        <v>30</v>
      </c>
      <c r="D77" s="194"/>
      <c r="E77" s="194"/>
      <c r="F77" s="17" t="s">
        <v>127</v>
      </c>
      <c r="G77" s="4"/>
      <c r="H77" s="13"/>
      <c r="I77" s="49">
        <f t="shared" si="4"/>
        <v>0</v>
      </c>
      <c r="L77" s="40"/>
    </row>
    <row r="78" spans="2:12" ht="15" customHeight="1">
      <c r="B78" s="42">
        <v>40</v>
      </c>
      <c r="C78" s="194" t="s">
        <v>31</v>
      </c>
      <c r="D78" s="194"/>
      <c r="E78" s="194"/>
      <c r="F78" s="17" t="s">
        <v>127</v>
      </c>
      <c r="G78" s="4"/>
      <c r="H78" s="13"/>
      <c r="I78" s="49">
        <f t="shared" si="4"/>
        <v>0</v>
      </c>
      <c r="L78" s="40"/>
    </row>
    <row r="79" spans="2:12" ht="15" customHeight="1">
      <c r="B79" s="42">
        <v>41</v>
      </c>
      <c r="C79" s="194" t="s">
        <v>32</v>
      </c>
      <c r="D79" s="194"/>
      <c r="E79" s="194"/>
      <c r="F79" s="17" t="s">
        <v>127</v>
      </c>
      <c r="G79" s="4"/>
      <c r="H79" s="13"/>
      <c r="I79" s="49">
        <f t="shared" si="4"/>
        <v>0</v>
      </c>
      <c r="L79" s="40"/>
    </row>
    <row r="80" spans="2:12" ht="15" customHeight="1">
      <c r="B80" s="42">
        <v>42</v>
      </c>
      <c r="C80" s="194" t="s">
        <v>33</v>
      </c>
      <c r="D80" s="194"/>
      <c r="E80" s="194"/>
      <c r="F80" s="17" t="s">
        <v>127</v>
      </c>
      <c r="G80" s="4"/>
      <c r="H80" s="13"/>
      <c r="I80" s="49">
        <f t="shared" si="4"/>
        <v>0</v>
      </c>
      <c r="L80" s="40"/>
    </row>
    <row r="81" spans="2:12" ht="15" customHeight="1">
      <c r="B81" s="42">
        <v>43</v>
      </c>
      <c r="C81" s="194" t="s">
        <v>34</v>
      </c>
      <c r="D81" s="194"/>
      <c r="E81" s="194"/>
      <c r="F81" s="17" t="s">
        <v>127</v>
      </c>
      <c r="G81" s="4"/>
      <c r="H81" s="13"/>
      <c r="I81" s="49">
        <f t="shared" si="4"/>
        <v>0</v>
      </c>
      <c r="L81" s="40"/>
    </row>
    <row r="82" spans="2:12" ht="15" customHeight="1">
      <c r="B82" s="42">
        <v>44</v>
      </c>
      <c r="C82" s="194" t="s">
        <v>35</v>
      </c>
      <c r="D82" s="194"/>
      <c r="E82" s="194"/>
      <c r="F82" s="17" t="s">
        <v>127</v>
      </c>
      <c r="G82" s="4"/>
      <c r="H82" s="13"/>
      <c r="I82" s="49">
        <f t="shared" si="4"/>
        <v>0</v>
      </c>
      <c r="L82" s="40"/>
    </row>
    <row r="83" spans="2:12" ht="15" customHeight="1">
      <c r="B83" s="42">
        <v>45</v>
      </c>
      <c r="C83" s="194" t="s">
        <v>36</v>
      </c>
      <c r="D83" s="194"/>
      <c r="E83" s="194"/>
      <c r="F83" s="17" t="s">
        <v>127</v>
      </c>
      <c r="G83" s="4"/>
      <c r="H83" s="13"/>
      <c r="I83" s="49">
        <f t="shared" si="4"/>
        <v>0</v>
      </c>
      <c r="L83" s="40"/>
    </row>
    <row r="84" spans="2:12" ht="15" customHeight="1">
      <c r="B84" s="42">
        <v>46</v>
      </c>
      <c r="C84" s="194" t="s">
        <v>37</v>
      </c>
      <c r="D84" s="194"/>
      <c r="E84" s="194"/>
      <c r="F84" s="17" t="s">
        <v>127</v>
      </c>
      <c r="G84" s="4"/>
      <c r="H84" s="13"/>
      <c r="I84" s="49">
        <f t="shared" si="4"/>
        <v>0</v>
      </c>
      <c r="L84" s="40"/>
    </row>
    <row r="85" spans="2:12" ht="15" customHeight="1">
      <c r="B85" s="42">
        <v>47</v>
      </c>
      <c r="C85" s="194" t="s">
        <v>38</v>
      </c>
      <c r="D85" s="194"/>
      <c r="E85" s="194"/>
      <c r="F85" s="17" t="s">
        <v>127</v>
      </c>
      <c r="G85" s="4"/>
      <c r="H85" s="13"/>
      <c r="I85" s="49">
        <f t="shared" si="4"/>
        <v>0</v>
      </c>
      <c r="L85" s="40"/>
    </row>
    <row r="86" spans="2:12" ht="15" customHeight="1">
      <c r="B86" s="42">
        <v>48</v>
      </c>
      <c r="C86" s="194" t="s">
        <v>39</v>
      </c>
      <c r="D86" s="194"/>
      <c r="E86" s="194"/>
      <c r="F86" s="17" t="s">
        <v>127</v>
      </c>
      <c r="G86" s="4"/>
      <c r="H86" s="13"/>
      <c r="I86" s="49">
        <f t="shared" si="4"/>
        <v>0</v>
      </c>
      <c r="L86" s="40"/>
    </row>
    <row r="87" spans="2:12" ht="15" customHeight="1">
      <c r="B87" s="42">
        <v>49</v>
      </c>
      <c r="C87" s="194" t="s">
        <v>40</v>
      </c>
      <c r="D87" s="194"/>
      <c r="E87" s="194"/>
      <c r="F87" s="17" t="s">
        <v>127</v>
      </c>
      <c r="G87" s="4"/>
      <c r="H87" s="13"/>
      <c r="I87" s="49">
        <f t="shared" si="4"/>
        <v>0</v>
      </c>
      <c r="L87" s="40"/>
    </row>
    <row r="88" spans="2:12" ht="15" customHeight="1">
      <c r="B88" s="42">
        <v>50</v>
      </c>
      <c r="C88" s="194" t="s">
        <v>41</v>
      </c>
      <c r="D88" s="194"/>
      <c r="E88" s="194"/>
      <c r="F88" s="17" t="s">
        <v>127</v>
      </c>
      <c r="G88" s="4"/>
      <c r="H88" s="13"/>
      <c r="I88" s="49">
        <f t="shared" si="4"/>
        <v>0</v>
      </c>
      <c r="L88" s="40"/>
    </row>
    <row r="89" spans="2:12" ht="15" customHeight="1">
      <c r="B89" s="42">
        <v>42</v>
      </c>
      <c r="C89" s="194" t="s">
        <v>42</v>
      </c>
      <c r="D89" s="194"/>
      <c r="E89" s="194"/>
      <c r="F89" s="17" t="s">
        <v>127</v>
      </c>
      <c r="G89" s="4"/>
      <c r="H89" s="13"/>
      <c r="I89" s="49">
        <f t="shared" si="4"/>
        <v>0</v>
      </c>
      <c r="L89" s="40"/>
    </row>
    <row r="90" spans="2:12" ht="15" customHeight="1">
      <c r="B90" s="42">
        <v>43</v>
      </c>
      <c r="C90" s="194" t="s">
        <v>43</v>
      </c>
      <c r="D90" s="194"/>
      <c r="E90" s="194"/>
      <c r="F90" s="17" t="s">
        <v>127</v>
      </c>
      <c r="G90" s="4"/>
      <c r="H90" s="13"/>
      <c r="I90" s="49">
        <f t="shared" si="4"/>
        <v>0</v>
      </c>
      <c r="L90" s="40"/>
    </row>
    <row r="91" spans="2:12" ht="15" customHeight="1">
      <c r="B91" s="42">
        <v>44</v>
      </c>
      <c r="C91" s="194" t="s">
        <v>44</v>
      </c>
      <c r="D91" s="194"/>
      <c r="E91" s="194"/>
      <c r="F91" s="17" t="s">
        <v>127</v>
      </c>
      <c r="G91" s="4"/>
      <c r="H91" s="13"/>
      <c r="I91" s="49">
        <f t="shared" si="4"/>
        <v>0</v>
      </c>
      <c r="L91" s="40"/>
    </row>
    <row r="92" spans="2:12" ht="15" customHeight="1">
      <c r="B92" s="42">
        <v>45</v>
      </c>
      <c r="C92" s="194" t="s">
        <v>45</v>
      </c>
      <c r="D92" s="194"/>
      <c r="E92" s="194"/>
      <c r="F92" s="17" t="s">
        <v>127</v>
      </c>
      <c r="G92" s="4"/>
      <c r="H92" s="13"/>
      <c r="I92" s="49">
        <f t="shared" si="4"/>
        <v>0</v>
      </c>
      <c r="L92" s="40"/>
    </row>
    <row r="93" spans="2:12" ht="15" customHeight="1">
      <c r="B93" s="42">
        <v>46</v>
      </c>
      <c r="C93" s="194" t="s">
        <v>46</v>
      </c>
      <c r="D93" s="194"/>
      <c r="E93" s="194"/>
      <c r="F93" s="17" t="s">
        <v>127</v>
      </c>
      <c r="G93" s="4"/>
      <c r="H93" s="13"/>
      <c r="I93" s="49">
        <f t="shared" si="4"/>
        <v>0</v>
      </c>
      <c r="L93" s="40"/>
    </row>
    <row r="94" spans="2:12" ht="15" customHeight="1">
      <c r="B94" s="42">
        <v>47</v>
      </c>
      <c r="C94" s="194" t="s">
        <v>47</v>
      </c>
      <c r="D94" s="194"/>
      <c r="E94" s="194"/>
      <c r="F94" s="17" t="s">
        <v>127</v>
      </c>
      <c r="G94" s="4"/>
      <c r="H94" s="13"/>
      <c r="I94" s="49">
        <f t="shared" si="4"/>
        <v>0</v>
      </c>
      <c r="L94" s="40"/>
    </row>
    <row r="95" spans="2:12" ht="15" customHeight="1">
      <c r="B95" s="42">
        <v>48</v>
      </c>
      <c r="C95" s="194" t="s">
        <v>48</v>
      </c>
      <c r="D95" s="194"/>
      <c r="E95" s="194"/>
      <c r="F95" s="17" t="s">
        <v>127</v>
      </c>
      <c r="G95" s="4"/>
      <c r="H95" s="13"/>
      <c r="I95" s="49">
        <f t="shared" si="4"/>
        <v>0</v>
      </c>
      <c r="L95" s="40"/>
    </row>
    <row r="96" spans="2:12" ht="15" customHeight="1">
      <c r="B96" s="42">
        <v>49</v>
      </c>
      <c r="C96" s="194" t="s">
        <v>148</v>
      </c>
      <c r="D96" s="194"/>
      <c r="E96" s="194"/>
      <c r="F96" s="17" t="s">
        <v>127</v>
      </c>
      <c r="G96" s="4"/>
      <c r="H96" s="13"/>
      <c r="I96" s="49">
        <f t="shared" si="4"/>
        <v>0</v>
      </c>
      <c r="L96" s="40"/>
    </row>
    <row r="97" spans="2:12" ht="15" customHeight="1">
      <c r="B97" s="42">
        <v>50</v>
      </c>
      <c r="C97" s="194" t="s">
        <v>149</v>
      </c>
      <c r="D97" s="194"/>
      <c r="E97" s="194"/>
      <c r="F97" s="17" t="s">
        <v>127</v>
      </c>
      <c r="G97" s="4"/>
      <c r="H97" s="13"/>
      <c r="I97" s="49">
        <f t="shared" si="4"/>
        <v>0</v>
      </c>
      <c r="L97" s="40"/>
    </row>
    <row r="98" spans="2:12" ht="15" customHeight="1">
      <c r="B98" s="42">
        <v>51</v>
      </c>
      <c r="C98" s="194" t="s">
        <v>150</v>
      </c>
      <c r="D98" s="194"/>
      <c r="E98" s="194"/>
      <c r="F98" s="17" t="s">
        <v>127</v>
      </c>
      <c r="G98" s="4"/>
      <c r="H98" s="13"/>
      <c r="I98" s="49">
        <f t="shared" si="4"/>
        <v>0</v>
      </c>
      <c r="L98" s="40"/>
    </row>
    <row r="99" spans="2:12" ht="15" customHeight="1">
      <c r="B99" s="42">
        <v>52</v>
      </c>
      <c r="C99" s="194" t="s">
        <v>151</v>
      </c>
      <c r="D99" s="194"/>
      <c r="E99" s="194"/>
      <c r="F99" s="17" t="s">
        <v>127</v>
      </c>
      <c r="G99" s="4"/>
      <c r="H99" s="13"/>
      <c r="I99" s="49">
        <f t="shared" si="4"/>
        <v>0</v>
      </c>
      <c r="L99" s="40"/>
    </row>
    <row r="100" spans="2:12" ht="26.25" customHeight="1">
      <c r="B100" s="42">
        <v>53</v>
      </c>
      <c r="C100" s="194" t="s">
        <v>152</v>
      </c>
      <c r="D100" s="194"/>
      <c r="E100" s="194"/>
      <c r="F100" s="17" t="s">
        <v>127</v>
      </c>
      <c r="G100" s="4"/>
      <c r="H100" s="13"/>
      <c r="I100" s="49">
        <f t="shared" si="4"/>
        <v>0</v>
      </c>
      <c r="L100" s="40"/>
    </row>
    <row r="101" spans="2:12" ht="26.25" customHeight="1">
      <c r="B101" s="42">
        <v>54</v>
      </c>
      <c r="C101" s="194" t="s">
        <v>49</v>
      </c>
      <c r="D101" s="194"/>
      <c r="E101" s="194"/>
      <c r="F101" s="17" t="s">
        <v>127</v>
      </c>
      <c r="G101" s="4"/>
      <c r="H101" s="13"/>
      <c r="I101" s="49">
        <f t="shared" si="4"/>
        <v>0</v>
      </c>
      <c r="L101" s="40"/>
    </row>
    <row r="102" spans="2:12" ht="25.5" customHeight="1">
      <c r="B102" s="42">
        <v>55</v>
      </c>
      <c r="C102" s="194" t="s">
        <v>50</v>
      </c>
      <c r="D102" s="194"/>
      <c r="E102" s="194"/>
      <c r="F102" s="17" t="s">
        <v>127</v>
      </c>
      <c r="G102" s="4"/>
      <c r="H102" s="13"/>
      <c r="I102" s="49">
        <f t="shared" si="4"/>
        <v>0</v>
      </c>
      <c r="L102" s="40"/>
    </row>
    <row r="103" spans="2:12" ht="25.5" customHeight="1">
      <c r="B103" s="42">
        <v>56</v>
      </c>
      <c r="C103" s="194" t="s">
        <v>51</v>
      </c>
      <c r="D103" s="194"/>
      <c r="E103" s="194"/>
      <c r="F103" s="17" t="s">
        <v>127</v>
      </c>
      <c r="G103" s="4"/>
      <c r="H103" s="13"/>
      <c r="I103" s="49">
        <f t="shared" si="4"/>
        <v>0</v>
      </c>
      <c r="L103" s="40"/>
    </row>
    <row r="104" spans="2:12" ht="24" customHeight="1">
      <c r="B104" s="42">
        <v>57</v>
      </c>
      <c r="C104" s="194" t="s">
        <v>52</v>
      </c>
      <c r="D104" s="194"/>
      <c r="E104" s="194"/>
      <c r="F104" s="17" t="s">
        <v>127</v>
      </c>
      <c r="G104" s="4"/>
      <c r="H104" s="13"/>
      <c r="I104" s="49">
        <f t="shared" si="4"/>
        <v>0</v>
      </c>
      <c r="L104" s="40"/>
    </row>
    <row r="105" spans="2:12" ht="15" customHeight="1">
      <c r="B105" s="42">
        <v>58</v>
      </c>
      <c r="C105" s="194" t="s">
        <v>53</v>
      </c>
      <c r="D105" s="194"/>
      <c r="E105" s="194"/>
      <c r="F105" s="17" t="s">
        <v>127</v>
      </c>
      <c r="G105" s="4"/>
      <c r="H105" s="13"/>
      <c r="I105" s="49">
        <f t="shared" si="4"/>
        <v>0</v>
      </c>
      <c r="L105" s="40"/>
    </row>
    <row r="106" spans="2:12" ht="15" customHeight="1">
      <c r="B106" s="42">
        <v>59</v>
      </c>
      <c r="C106" s="194" t="s">
        <v>54</v>
      </c>
      <c r="D106" s="194"/>
      <c r="E106" s="194"/>
      <c r="F106" s="17" t="s">
        <v>127</v>
      </c>
      <c r="G106" s="4"/>
      <c r="H106" s="13"/>
      <c r="I106" s="49">
        <f t="shared" si="4"/>
        <v>0</v>
      </c>
      <c r="L106" s="40"/>
    </row>
    <row r="107" spans="2:12" ht="15" customHeight="1">
      <c r="B107" s="42">
        <v>60</v>
      </c>
      <c r="C107" s="194" t="s">
        <v>55</v>
      </c>
      <c r="D107" s="194"/>
      <c r="E107" s="194"/>
      <c r="F107" s="17" t="s">
        <v>127</v>
      </c>
      <c r="G107" s="4"/>
      <c r="H107" s="13"/>
      <c r="I107" s="49">
        <f t="shared" si="4"/>
        <v>0</v>
      </c>
      <c r="L107" s="40"/>
    </row>
    <row r="108" spans="2:12" ht="15" customHeight="1">
      <c r="B108" s="42">
        <v>61</v>
      </c>
      <c r="C108" s="194" t="s">
        <v>56</v>
      </c>
      <c r="D108" s="194"/>
      <c r="E108" s="194"/>
      <c r="F108" s="17" t="s">
        <v>127</v>
      </c>
      <c r="G108" s="4"/>
      <c r="H108" s="13"/>
      <c r="I108" s="49">
        <f t="shared" si="4"/>
        <v>0</v>
      </c>
      <c r="L108" s="40"/>
    </row>
    <row r="109" spans="2:12" ht="15" customHeight="1">
      <c r="B109" s="42">
        <v>62</v>
      </c>
      <c r="C109" s="194" t="s">
        <v>57</v>
      </c>
      <c r="D109" s="194"/>
      <c r="E109" s="194"/>
      <c r="F109" s="17" t="s">
        <v>127</v>
      </c>
      <c r="G109" s="4"/>
      <c r="H109" s="13"/>
      <c r="I109" s="49">
        <f t="shared" si="4"/>
        <v>0</v>
      </c>
      <c r="L109" s="40"/>
    </row>
    <row r="110" spans="2:12" ht="15" customHeight="1">
      <c r="B110" s="42">
        <v>63</v>
      </c>
      <c r="C110" s="194" t="s">
        <v>58</v>
      </c>
      <c r="D110" s="194"/>
      <c r="E110" s="194"/>
      <c r="F110" s="17" t="s">
        <v>127</v>
      </c>
      <c r="G110" s="4"/>
      <c r="H110" s="13"/>
      <c r="I110" s="49">
        <f t="shared" si="4"/>
        <v>0</v>
      </c>
      <c r="L110" s="40"/>
    </row>
    <row r="111" spans="2:12" ht="15" customHeight="1">
      <c r="B111" s="42">
        <v>64</v>
      </c>
      <c r="C111" s="194" t="s">
        <v>59</v>
      </c>
      <c r="D111" s="194"/>
      <c r="E111" s="194"/>
      <c r="F111" s="17" t="s">
        <v>127</v>
      </c>
      <c r="G111" s="4"/>
      <c r="H111" s="13"/>
      <c r="I111" s="49">
        <f t="shared" si="4"/>
        <v>0</v>
      </c>
      <c r="L111" s="40"/>
    </row>
    <row r="112" spans="2:12" ht="15" customHeight="1">
      <c r="B112" s="42">
        <v>65</v>
      </c>
      <c r="C112" s="194" t="s">
        <v>60</v>
      </c>
      <c r="D112" s="194"/>
      <c r="E112" s="194"/>
      <c r="F112" s="17" t="s">
        <v>127</v>
      </c>
      <c r="G112" s="4"/>
      <c r="H112" s="13"/>
      <c r="I112" s="49">
        <f t="shared" si="4"/>
        <v>0</v>
      </c>
      <c r="L112" s="40"/>
    </row>
    <row r="113" spans="2:12" ht="15" customHeight="1">
      <c r="B113" s="42">
        <v>66</v>
      </c>
      <c r="C113" s="194" t="s">
        <v>199</v>
      </c>
      <c r="D113" s="194"/>
      <c r="E113" s="194"/>
      <c r="F113" s="17" t="s">
        <v>128</v>
      </c>
      <c r="G113" s="4"/>
      <c r="H113" s="13"/>
      <c r="I113" s="49">
        <f t="shared" ref="I113:I178" si="5">+ROUND(H113*(1+G113),0)</f>
        <v>0</v>
      </c>
      <c r="L113" s="40"/>
    </row>
    <row r="114" spans="2:12" ht="15" customHeight="1">
      <c r="B114" s="42">
        <v>67</v>
      </c>
      <c r="C114" s="194" t="s">
        <v>200</v>
      </c>
      <c r="D114" s="194"/>
      <c r="E114" s="194"/>
      <c r="F114" s="17" t="s">
        <v>128</v>
      </c>
      <c r="G114" s="4"/>
      <c r="H114" s="13"/>
      <c r="I114" s="49">
        <f t="shared" si="5"/>
        <v>0</v>
      </c>
      <c r="L114" s="40"/>
    </row>
    <row r="115" spans="2:12" ht="26.25" customHeight="1">
      <c r="B115" s="42">
        <v>68</v>
      </c>
      <c r="C115" s="194" t="s">
        <v>63</v>
      </c>
      <c r="D115" s="194"/>
      <c r="E115" s="194"/>
      <c r="F115" s="18" t="s">
        <v>128</v>
      </c>
      <c r="G115" s="4"/>
      <c r="H115" s="13"/>
      <c r="I115" s="49">
        <f t="shared" si="5"/>
        <v>0</v>
      </c>
      <c r="L115" s="40"/>
    </row>
    <row r="116" spans="2:12" ht="27.75" customHeight="1">
      <c r="B116" s="42">
        <v>69</v>
      </c>
      <c r="C116" s="194" t="s">
        <v>64</v>
      </c>
      <c r="D116" s="194"/>
      <c r="E116" s="194"/>
      <c r="F116" s="18" t="s">
        <v>128</v>
      </c>
      <c r="G116" s="4"/>
      <c r="H116" s="13"/>
      <c r="I116" s="49">
        <f t="shared" si="5"/>
        <v>0</v>
      </c>
      <c r="L116" s="40"/>
    </row>
    <row r="117" spans="2:12" ht="26.25" customHeight="1">
      <c r="B117" s="42">
        <v>70</v>
      </c>
      <c r="C117" s="194" t="s">
        <v>65</v>
      </c>
      <c r="D117" s="194"/>
      <c r="E117" s="194"/>
      <c r="F117" s="18" t="s">
        <v>128</v>
      </c>
      <c r="G117" s="4"/>
      <c r="H117" s="13"/>
      <c r="I117" s="49">
        <f t="shared" si="5"/>
        <v>0</v>
      </c>
      <c r="L117" s="40"/>
    </row>
    <row r="118" spans="2:12" ht="27" customHeight="1">
      <c r="B118" s="42">
        <v>71</v>
      </c>
      <c r="C118" s="194" t="s">
        <v>66</v>
      </c>
      <c r="D118" s="194"/>
      <c r="E118" s="194"/>
      <c r="F118" s="18" t="s">
        <v>128</v>
      </c>
      <c r="G118" s="4"/>
      <c r="H118" s="13"/>
      <c r="I118" s="49">
        <f t="shared" si="5"/>
        <v>0</v>
      </c>
      <c r="L118" s="40"/>
    </row>
    <row r="119" spans="2:12" ht="27.75" customHeight="1">
      <c r="B119" s="42">
        <v>72</v>
      </c>
      <c r="C119" s="194" t="s">
        <v>67</v>
      </c>
      <c r="D119" s="194"/>
      <c r="E119" s="194"/>
      <c r="F119" s="18" t="s">
        <v>128</v>
      </c>
      <c r="G119" s="4"/>
      <c r="H119" s="13"/>
      <c r="I119" s="49">
        <f t="shared" si="5"/>
        <v>0</v>
      </c>
      <c r="L119" s="40"/>
    </row>
    <row r="120" spans="2:12" ht="26.25" customHeight="1">
      <c r="B120" s="42">
        <v>73</v>
      </c>
      <c r="C120" s="194" t="s">
        <v>68</v>
      </c>
      <c r="D120" s="194"/>
      <c r="E120" s="194"/>
      <c r="F120" s="18" t="s">
        <v>128</v>
      </c>
      <c r="G120" s="4"/>
      <c r="H120" s="13"/>
      <c r="I120" s="49">
        <f t="shared" si="5"/>
        <v>0</v>
      </c>
      <c r="L120" s="40"/>
    </row>
    <row r="121" spans="2:12" ht="26.25" customHeight="1">
      <c r="B121" s="42">
        <v>74</v>
      </c>
      <c r="C121" s="194" t="s">
        <v>69</v>
      </c>
      <c r="D121" s="194"/>
      <c r="E121" s="194"/>
      <c r="F121" s="18" t="s">
        <v>128</v>
      </c>
      <c r="G121" s="4"/>
      <c r="H121" s="13"/>
      <c r="I121" s="49">
        <f t="shared" si="5"/>
        <v>0</v>
      </c>
      <c r="L121" s="40"/>
    </row>
    <row r="122" spans="2:12" ht="27" customHeight="1">
      <c r="B122" s="42">
        <v>75</v>
      </c>
      <c r="C122" s="194" t="s">
        <v>70</v>
      </c>
      <c r="D122" s="194"/>
      <c r="E122" s="194"/>
      <c r="F122" s="18" t="s">
        <v>128</v>
      </c>
      <c r="G122" s="4"/>
      <c r="H122" s="13"/>
      <c r="I122" s="49">
        <f t="shared" si="5"/>
        <v>0</v>
      </c>
      <c r="L122" s="40"/>
    </row>
    <row r="123" spans="2:12" ht="15" customHeight="1">
      <c r="B123" s="42">
        <v>76</v>
      </c>
      <c r="C123" s="194" t="s">
        <v>71</v>
      </c>
      <c r="D123" s="194"/>
      <c r="E123" s="194"/>
      <c r="F123" s="18" t="s">
        <v>128</v>
      </c>
      <c r="G123" s="4"/>
      <c r="H123" s="13"/>
      <c r="I123" s="49">
        <f t="shared" si="5"/>
        <v>0</v>
      </c>
      <c r="L123" s="40"/>
    </row>
    <row r="124" spans="2:12" ht="15" customHeight="1">
      <c r="B124" s="42">
        <v>77</v>
      </c>
      <c r="C124" s="194" t="s">
        <v>72</v>
      </c>
      <c r="D124" s="194"/>
      <c r="E124" s="194"/>
      <c r="F124" s="18" t="s">
        <v>128</v>
      </c>
      <c r="G124" s="4"/>
      <c r="H124" s="13"/>
      <c r="I124" s="49">
        <f t="shared" si="5"/>
        <v>0</v>
      </c>
      <c r="L124" s="40"/>
    </row>
    <row r="125" spans="2:12" ht="15" customHeight="1">
      <c r="B125" s="42">
        <v>78</v>
      </c>
      <c r="C125" s="194" t="s">
        <v>73</v>
      </c>
      <c r="D125" s="194"/>
      <c r="E125" s="194"/>
      <c r="F125" s="18" t="s">
        <v>128</v>
      </c>
      <c r="G125" s="4"/>
      <c r="H125" s="13"/>
      <c r="I125" s="49">
        <f t="shared" si="5"/>
        <v>0</v>
      </c>
      <c r="L125" s="40"/>
    </row>
    <row r="126" spans="2:12" ht="15" customHeight="1">
      <c r="B126" s="42">
        <v>79</v>
      </c>
      <c r="C126" s="194" t="s">
        <v>74</v>
      </c>
      <c r="D126" s="194"/>
      <c r="E126" s="194"/>
      <c r="F126" s="18" t="s">
        <v>128</v>
      </c>
      <c r="G126" s="4"/>
      <c r="H126" s="13"/>
      <c r="I126" s="49">
        <f t="shared" si="5"/>
        <v>0</v>
      </c>
      <c r="L126" s="40"/>
    </row>
    <row r="127" spans="2:12" ht="15" customHeight="1">
      <c r="B127" s="42">
        <v>80</v>
      </c>
      <c r="C127" s="194" t="s">
        <v>75</v>
      </c>
      <c r="D127" s="194"/>
      <c r="E127" s="194"/>
      <c r="F127" s="18" t="s">
        <v>128</v>
      </c>
      <c r="G127" s="4"/>
      <c r="H127" s="13"/>
      <c r="I127" s="49">
        <f t="shared" si="5"/>
        <v>0</v>
      </c>
      <c r="L127" s="40"/>
    </row>
    <row r="128" spans="2:12" ht="15" customHeight="1">
      <c r="B128" s="42">
        <v>81</v>
      </c>
      <c r="C128" s="194" t="s">
        <v>76</v>
      </c>
      <c r="D128" s="194"/>
      <c r="E128" s="194"/>
      <c r="F128" s="18" t="s">
        <v>128</v>
      </c>
      <c r="G128" s="4"/>
      <c r="H128" s="13"/>
      <c r="I128" s="49">
        <f t="shared" si="5"/>
        <v>0</v>
      </c>
      <c r="L128" s="40"/>
    </row>
    <row r="129" spans="2:12" ht="15" customHeight="1">
      <c r="B129" s="42">
        <v>82</v>
      </c>
      <c r="C129" s="194" t="s">
        <v>77</v>
      </c>
      <c r="D129" s="194"/>
      <c r="E129" s="194"/>
      <c r="F129" s="18" t="s">
        <v>128</v>
      </c>
      <c r="G129" s="4"/>
      <c r="H129" s="13"/>
      <c r="I129" s="49">
        <f t="shared" si="5"/>
        <v>0</v>
      </c>
      <c r="L129" s="40"/>
    </row>
    <row r="130" spans="2:12" ht="15" customHeight="1">
      <c r="B130" s="42">
        <v>83</v>
      </c>
      <c r="C130" s="194" t="s">
        <v>78</v>
      </c>
      <c r="D130" s="194"/>
      <c r="E130" s="194"/>
      <c r="F130" s="18" t="s">
        <v>128</v>
      </c>
      <c r="G130" s="4"/>
      <c r="H130" s="13"/>
      <c r="I130" s="49">
        <f t="shared" si="5"/>
        <v>0</v>
      </c>
      <c r="L130" s="40"/>
    </row>
    <row r="131" spans="2:12" ht="15" customHeight="1">
      <c r="B131" s="42">
        <v>84</v>
      </c>
      <c r="C131" s="194" t="s">
        <v>79</v>
      </c>
      <c r="D131" s="194"/>
      <c r="E131" s="194"/>
      <c r="F131" s="18" t="s">
        <v>127</v>
      </c>
      <c r="G131" s="4"/>
      <c r="H131" s="13"/>
      <c r="I131" s="49">
        <f t="shared" si="5"/>
        <v>0</v>
      </c>
      <c r="L131" s="40"/>
    </row>
    <row r="132" spans="2:12" ht="15" customHeight="1">
      <c r="B132" s="42">
        <v>85</v>
      </c>
      <c r="C132" s="194" t="s">
        <v>80</v>
      </c>
      <c r="D132" s="194"/>
      <c r="E132" s="194"/>
      <c r="F132" s="18" t="s">
        <v>127</v>
      </c>
      <c r="G132" s="4"/>
      <c r="H132" s="13"/>
      <c r="I132" s="49">
        <f t="shared" si="5"/>
        <v>0</v>
      </c>
      <c r="L132" s="40"/>
    </row>
    <row r="133" spans="2:12" ht="15" customHeight="1">
      <c r="B133" s="42">
        <v>86</v>
      </c>
      <c r="C133" s="194" t="s">
        <v>81</v>
      </c>
      <c r="D133" s="194"/>
      <c r="E133" s="194"/>
      <c r="F133" s="18" t="s">
        <v>127</v>
      </c>
      <c r="G133" s="4"/>
      <c r="H133" s="13"/>
      <c r="I133" s="49">
        <f t="shared" si="5"/>
        <v>0</v>
      </c>
      <c r="L133" s="40"/>
    </row>
    <row r="134" spans="2:12" ht="15" customHeight="1">
      <c r="B134" s="42">
        <v>87</v>
      </c>
      <c r="C134" s="194" t="s">
        <v>82</v>
      </c>
      <c r="D134" s="194"/>
      <c r="E134" s="194"/>
      <c r="F134" s="18" t="s">
        <v>127</v>
      </c>
      <c r="G134" s="4"/>
      <c r="H134" s="13"/>
      <c r="I134" s="49">
        <f t="shared" si="5"/>
        <v>0</v>
      </c>
      <c r="L134" s="40"/>
    </row>
    <row r="135" spans="2:12" ht="15" customHeight="1">
      <c r="B135" s="42">
        <v>88</v>
      </c>
      <c r="C135" s="194" t="s">
        <v>83</v>
      </c>
      <c r="D135" s="194"/>
      <c r="E135" s="194"/>
      <c r="F135" s="18" t="s">
        <v>127</v>
      </c>
      <c r="G135" s="4"/>
      <c r="H135" s="13"/>
      <c r="I135" s="49">
        <f t="shared" si="5"/>
        <v>0</v>
      </c>
      <c r="L135" s="40"/>
    </row>
    <row r="136" spans="2:12" ht="15" customHeight="1">
      <c r="B136" s="42">
        <v>89</v>
      </c>
      <c r="C136" s="194" t="s">
        <v>84</v>
      </c>
      <c r="D136" s="194"/>
      <c r="E136" s="194"/>
      <c r="F136" s="18" t="s">
        <v>127</v>
      </c>
      <c r="G136" s="4"/>
      <c r="H136" s="13"/>
      <c r="I136" s="49">
        <f t="shared" si="5"/>
        <v>0</v>
      </c>
      <c r="L136" s="40"/>
    </row>
    <row r="137" spans="2:12" ht="15" customHeight="1">
      <c r="B137" s="42">
        <v>90</v>
      </c>
      <c r="C137" s="194" t="s">
        <v>85</v>
      </c>
      <c r="D137" s="194"/>
      <c r="E137" s="194"/>
      <c r="F137" s="18" t="s">
        <v>127</v>
      </c>
      <c r="G137" s="4"/>
      <c r="H137" s="13"/>
      <c r="I137" s="49">
        <f t="shared" si="5"/>
        <v>0</v>
      </c>
      <c r="L137" s="40"/>
    </row>
    <row r="138" spans="2:12" ht="15" customHeight="1">
      <c r="B138" s="42">
        <v>91</v>
      </c>
      <c r="C138" s="194" t="s">
        <v>129</v>
      </c>
      <c r="D138" s="194"/>
      <c r="E138" s="194"/>
      <c r="F138" s="18" t="s">
        <v>127</v>
      </c>
      <c r="G138" s="4"/>
      <c r="H138" s="13"/>
      <c r="I138" s="49">
        <f t="shared" si="5"/>
        <v>0</v>
      </c>
      <c r="L138" s="40"/>
    </row>
    <row r="139" spans="2:12" ht="15" customHeight="1">
      <c r="B139" s="42">
        <v>92</v>
      </c>
      <c r="C139" s="194" t="s">
        <v>130</v>
      </c>
      <c r="D139" s="194"/>
      <c r="E139" s="194"/>
      <c r="F139" s="18" t="s">
        <v>127</v>
      </c>
      <c r="G139" s="4"/>
      <c r="H139" s="13"/>
      <c r="I139" s="49">
        <f t="shared" si="5"/>
        <v>0</v>
      </c>
      <c r="L139" s="40"/>
    </row>
    <row r="140" spans="2:12" ht="15" customHeight="1">
      <c r="B140" s="42">
        <v>93</v>
      </c>
      <c r="C140" s="194" t="s">
        <v>131</v>
      </c>
      <c r="D140" s="194"/>
      <c r="E140" s="194"/>
      <c r="F140" s="18" t="s">
        <v>127</v>
      </c>
      <c r="G140" s="4"/>
      <c r="H140" s="13"/>
      <c r="I140" s="49">
        <f t="shared" si="5"/>
        <v>0</v>
      </c>
      <c r="L140" s="40"/>
    </row>
    <row r="141" spans="2:12" ht="15" customHeight="1">
      <c r="B141" s="42">
        <v>94</v>
      </c>
      <c r="C141" s="194" t="s">
        <v>132</v>
      </c>
      <c r="D141" s="194"/>
      <c r="E141" s="194"/>
      <c r="F141" s="18" t="s">
        <v>127</v>
      </c>
      <c r="G141" s="4"/>
      <c r="H141" s="13"/>
      <c r="I141" s="49">
        <f t="shared" si="5"/>
        <v>0</v>
      </c>
      <c r="L141" s="40"/>
    </row>
    <row r="142" spans="2:12" ht="15" customHeight="1">
      <c r="B142" s="42">
        <v>95</v>
      </c>
      <c r="C142" s="194" t="s">
        <v>133</v>
      </c>
      <c r="D142" s="194"/>
      <c r="E142" s="194"/>
      <c r="F142" s="18" t="s">
        <v>127</v>
      </c>
      <c r="G142" s="4"/>
      <c r="H142" s="13"/>
      <c r="I142" s="49">
        <f t="shared" si="5"/>
        <v>0</v>
      </c>
      <c r="L142" s="40"/>
    </row>
    <row r="143" spans="2:12" ht="15" customHeight="1">
      <c r="B143" s="42">
        <v>96</v>
      </c>
      <c r="C143" s="194" t="s">
        <v>86</v>
      </c>
      <c r="D143" s="194"/>
      <c r="E143" s="194"/>
      <c r="F143" s="18" t="s">
        <v>127</v>
      </c>
      <c r="G143" s="4"/>
      <c r="H143" s="13"/>
      <c r="I143" s="49">
        <f t="shared" si="5"/>
        <v>0</v>
      </c>
      <c r="L143" s="40"/>
    </row>
    <row r="144" spans="2:12" ht="15" customHeight="1">
      <c r="B144" s="42">
        <v>97</v>
      </c>
      <c r="C144" s="194" t="s">
        <v>87</v>
      </c>
      <c r="D144" s="194"/>
      <c r="E144" s="194"/>
      <c r="F144" s="18" t="s">
        <v>127</v>
      </c>
      <c r="G144" s="4"/>
      <c r="H144" s="13"/>
      <c r="I144" s="49">
        <f t="shared" si="5"/>
        <v>0</v>
      </c>
      <c r="L144" s="40"/>
    </row>
    <row r="145" spans="2:12" ht="15" customHeight="1">
      <c r="B145" s="42">
        <v>98</v>
      </c>
      <c r="C145" s="194" t="s">
        <v>88</v>
      </c>
      <c r="D145" s="194"/>
      <c r="E145" s="194"/>
      <c r="F145" s="18" t="s">
        <v>127</v>
      </c>
      <c r="G145" s="4"/>
      <c r="H145" s="13"/>
      <c r="I145" s="49">
        <f t="shared" si="5"/>
        <v>0</v>
      </c>
      <c r="L145" s="40"/>
    </row>
    <row r="146" spans="2:12" ht="15" customHeight="1">
      <c r="B146" s="42">
        <v>99</v>
      </c>
      <c r="C146" s="194" t="s">
        <v>89</v>
      </c>
      <c r="D146" s="194"/>
      <c r="E146" s="194"/>
      <c r="F146" s="18" t="s">
        <v>127</v>
      </c>
      <c r="G146" s="4"/>
      <c r="H146" s="13"/>
      <c r="I146" s="49">
        <f t="shared" si="5"/>
        <v>0</v>
      </c>
      <c r="L146" s="40"/>
    </row>
    <row r="147" spans="2:12" ht="15" customHeight="1">
      <c r="B147" s="42">
        <v>100</v>
      </c>
      <c r="C147" s="194" t="s">
        <v>90</v>
      </c>
      <c r="D147" s="194"/>
      <c r="E147" s="194"/>
      <c r="F147" s="18" t="s">
        <v>127</v>
      </c>
      <c r="G147" s="4"/>
      <c r="H147" s="13"/>
      <c r="I147" s="49">
        <f t="shared" si="5"/>
        <v>0</v>
      </c>
      <c r="L147" s="40"/>
    </row>
    <row r="148" spans="2:12" ht="15" customHeight="1">
      <c r="B148" s="42">
        <v>101</v>
      </c>
      <c r="C148" s="194" t="s">
        <v>91</v>
      </c>
      <c r="D148" s="194"/>
      <c r="E148" s="194"/>
      <c r="F148" s="18" t="s">
        <v>127</v>
      </c>
      <c r="G148" s="4"/>
      <c r="H148" s="13"/>
      <c r="I148" s="49">
        <f t="shared" si="5"/>
        <v>0</v>
      </c>
      <c r="L148" s="40"/>
    </row>
    <row r="149" spans="2:12" ht="15" customHeight="1">
      <c r="B149" s="42">
        <v>102</v>
      </c>
      <c r="C149" s="194" t="s">
        <v>92</v>
      </c>
      <c r="D149" s="194"/>
      <c r="E149" s="194"/>
      <c r="F149" s="18" t="s">
        <v>127</v>
      </c>
      <c r="G149" s="4"/>
      <c r="H149" s="13"/>
      <c r="I149" s="49">
        <f t="shared" si="5"/>
        <v>0</v>
      </c>
      <c r="L149" s="40"/>
    </row>
    <row r="150" spans="2:12" ht="15" customHeight="1">
      <c r="B150" s="42">
        <v>103</v>
      </c>
      <c r="C150" s="194" t="s">
        <v>153</v>
      </c>
      <c r="D150" s="194"/>
      <c r="E150" s="194"/>
      <c r="F150" s="18" t="s">
        <v>127</v>
      </c>
      <c r="G150" s="4"/>
      <c r="H150" s="13"/>
      <c r="I150" s="49">
        <f t="shared" si="5"/>
        <v>0</v>
      </c>
      <c r="L150" s="40"/>
    </row>
    <row r="151" spans="2:12" ht="15" customHeight="1">
      <c r="B151" s="42">
        <v>104</v>
      </c>
      <c r="C151" s="194" t="s">
        <v>154</v>
      </c>
      <c r="D151" s="194"/>
      <c r="E151" s="194"/>
      <c r="F151" s="18" t="s">
        <v>127</v>
      </c>
      <c r="G151" s="4"/>
      <c r="H151" s="13"/>
      <c r="I151" s="49">
        <f t="shared" si="5"/>
        <v>0</v>
      </c>
      <c r="L151" s="40"/>
    </row>
    <row r="152" spans="2:12" ht="15" customHeight="1">
      <c r="B152" s="42">
        <v>105</v>
      </c>
      <c r="C152" s="194" t="s">
        <v>155</v>
      </c>
      <c r="D152" s="194"/>
      <c r="E152" s="194"/>
      <c r="F152" s="18" t="s">
        <v>127</v>
      </c>
      <c r="G152" s="4"/>
      <c r="H152" s="13"/>
      <c r="I152" s="49">
        <f t="shared" si="5"/>
        <v>0</v>
      </c>
      <c r="L152" s="40"/>
    </row>
    <row r="153" spans="2:12" ht="15" customHeight="1">
      <c r="B153" s="42">
        <v>106</v>
      </c>
      <c r="C153" s="194" t="s">
        <v>156</v>
      </c>
      <c r="D153" s="194"/>
      <c r="E153" s="194"/>
      <c r="F153" s="18" t="s">
        <v>127</v>
      </c>
      <c r="G153" s="4"/>
      <c r="H153" s="13"/>
      <c r="I153" s="49">
        <f t="shared" si="5"/>
        <v>0</v>
      </c>
      <c r="L153" s="40"/>
    </row>
    <row r="154" spans="2:12" ht="15" customHeight="1">
      <c r="B154" s="42">
        <v>107</v>
      </c>
      <c r="C154" s="194" t="s">
        <v>157</v>
      </c>
      <c r="D154" s="194"/>
      <c r="E154" s="194"/>
      <c r="F154" s="18" t="s">
        <v>127</v>
      </c>
      <c r="G154" s="4"/>
      <c r="H154" s="13"/>
      <c r="I154" s="49">
        <f t="shared" si="5"/>
        <v>0</v>
      </c>
      <c r="L154" s="40"/>
    </row>
    <row r="155" spans="2:12" ht="15" customHeight="1">
      <c r="B155" s="42">
        <v>108</v>
      </c>
      <c r="C155" s="194" t="s">
        <v>158</v>
      </c>
      <c r="D155" s="194"/>
      <c r="E155" s="194"/>
      <c r="F155" s="18" t="s">
        <v>127</v>
      </c>
      <c r="G155" s="4"/>
      <c r="H155" s="13"/>
      <c r="I155" s="49">
        <f t="shared" si="5"/>
        <v>0</v>
      </c>
      <c r="L155" s="40"/>
    </row>
    <row r="156" spans="2:12" ht="15" customHeight="1">
      <c r="B156" s="42">
        <v>109</v>
      </c>
      <c r="C156" s="194" t="s">
        <v>159</v>
      </c>
      <c r="D156" s="194"/>
      <c r="E156" s="194"/>
      <c r="F156" s="18" t="s">
        <v>127</v>
      </c>
      <c r="G156" s="4"/>
      <c r="H156" s="13"/>
      <c r="I156" s="49">
        <f t="shared" si="5"/>
        <v>0</v>
      </c>
      <c r="L156" s="40"/>
    </row>
    <row r="157" spans="2:12" ht="15" customHeight="1">
      <c r="B157" s="42">
        <v>110</v>
      </c>
      <c r="C157" s="194" t="s">
        <v>176</v>
      </c>
      <c r="D157" s="194"/>
      <c r="E157" s="194"/>
      <c r="F157" s="18" t="s">
        <v>127</v>
      </c>
      <c r="G157" s="4"/>
      <c r="H157" s="13"/>
      <c r="I157" s="49">
        <f t="shared" si="5"/>
        <v>0</v>
      </c>
      <c r="L157" s="40"/>
    </row>
    <row r="158" spans="2:12" ht="15" customHeight="1">
      <c r="B158" s="42">
        <v>111</v>
      </c>
      <c r="C158" s="194" t="s">
        <v>124</v>
      </c>
      <c r="D158" s="194"/>
      <c r="E158" s="194"/>
      <c r="F158" s="18" t="s">
        <v>127</v>
      </c>
      <c r="G158" s="4"/>
      <c r="H158" s="13"/>
      <c r="I158" s="49">
        <f t="shared" si="5"/>
        <v>0</v>
      </c>
      <c r="L158" s="40"/>
    </row>
    <row r="159" spans="2:12" ht="15" customHeight="1">
      <c r="B159" s="42">
        <v>112</v>
      </c>
      <c r="C159" s="194" t="s">
        <v>125</v>
      </c>
      <c r="D159" s="194"/>
      <c r="E159" s="194"/>
      <c r="F159" s="18" t="s">
        <v>127</v>
      </c>
      <c r="G159" s="4"/>
      <c r="H159" s="13"/>
      <c r="I159" s="49">
        <f t="shared" si="5"/>
        <v>0</v>
      </c>
      <c r="L159" s="40"/>
    </row>
    <row r="160" spans="2:12" ht="15" customHeight="1">
      <c r="B160" s="42">
        <v>113</v>
      </c>
      <c r="C160" s="194" t="s">
        <v>160</v>
      </c>
      <c r="D160" s="194"/>
      <c r="E160" s="194"/>
      <c r="F160" s="18" t="s">
        <v>127</v>
      </c>
      <c r="G160" s="4"/>
      <c r="H160" s="13"/>
      <c r="I160" s="49">
        <f t="shared" si="5"/>
        <v>0</v>
      </c>
      <c r="L160" s="40"/>
    </row>
    <row r="161" spans="2:12" ht="15" customHeight="1">
      <c r="B161" s="42">
        <v>114</v>
      </c>
      <c r="C161" s="194" t="s">
        <v>161</v>
      </c>
      <c r="D161" s="194"/>
      <c r="E161" s="194"/>
      <c r="F161" s="18" t="s">
        <v>127</v>
      </c>
      <c r="G161" s="4"/>
      <c r="H161" s="13"/>
      <c r="I161" s="49">
        <f t="shared" si="5"/>
        <v>0</v>
      </c>
      <c r="L161" s="40"/>
    </row>
    <row r="162" spans="2:12" ht="15" customHeight="1">
      <c r="B162" s="42">
        <v>115</v>
      </c>
      <c r="C162" s="194" t="s">
        <v>162</v>
      </c>
      <c r="D162" s="194"/>
      <c r="E162" s="194"/>
      <c r="F162" s="18" t="s">
        <v>127</v>
      </c>
      <c r="G162" s="4"/>
      <c r="H162" s="13"/>
      <c r="I162" s="49">
        <f t="shared" si="5"/>
        <v>0</v>
      </c>
      <c r="L162" s="40"/>
    </row>
    <row r="163" spans="2:12" ht="15" customHeight="1">
      <c r="B163" s="42">
        <v>116</v>
      </c>
      <c r="C163" s="194" t="s">
        <v>163</v>
      </c>
      <c r="D163" s="194"/>
      <c r="E163" s="194"/>
      <c r="F163" s="18" t="s">
        <v>127</v>
      </c>
      <c r="G163" s="4"/>
      <c r="H163" s="13"/>
      <c r="I163" s="49">
        <f t="shared" si="5"/>
        <v>0</v>
      </c>
      <c r="L163" s="40"/>
    </row>
    <row r="164" spans="2:12" ht="15" customHeight="1">
      <c r="B164" s="42">
        <v>117</v>
      </c>
      <c r="C164" s="194" t="s">
        <v>164</v>
      </c>
      <c r="D164" s="194"/>
      <c r="E164" s="194"/>
      <c r="F164" s="18" t="s">
        <v>127</v>
      </c>
      <c r="G164" s="4"/>
      <c r="H164" s="13"/>
      <c r="I164" s="49">
        <f t="shared" si="5"/>
        <v>0</v>
      </c>
      <c r="L164" s="40"/>
    </row>
    <row r="165" spans="2:12" ht="15" customHeight="1">
      <c r="B165" s="42">
        <v>118</v>
      </c>
      <c r="C165" s="194" t="s">
        <v>93</v>
      </c>
      <c r="D165" s="194"/>
      <c r="E165" s="194"/>
      <c r="F165" s="18" t="s">
        <v>127</v>
      </c>
      <c r="G165" s="4"/>
      <c r="H165" s="13"/>
      <c r="I165" s="49">
        <f t="shared" si="5"/>
        <v>0</v>
      </c>
      <c r="L165" s="40"/>
    </row>
    <row r="166" spans="2:12" ht="25.5" customHeight="1">
      <c r="B166" s="42">
        <v>119</v>
      </c>
      <c r="C166" s="194" t="s">
        <v>94</v>
      </c>
      <c r="D166" s="194"/>
      <c r="E166" s="194"/>
      <c r="F166" s="18" t="s">
        <v>127</v>
      </c>
      <c r="G166" s="4"/>
      <c r="H166" s="13"/>
      <c r="I166" s="49">
        <f t="shared" si="5"/>
        <v>0</v>
      </c>
      <c r="L166" s="40"/>
    </row>
    <row r="167" spans="2:12" ht="15" customHeight="1">
      <c r="B167" s="42">
        <v>120</v>
      </c>
      <c r="C167" s="194" t="s">
        <v>95</v>
      </c>
      <c r="D167" s="194"/>
      <c r="E167" s="194"/>
      <c r="F167" s="18" t="s">
        <v>127</v>
      </c>
      <c r="G167" s="4"/>
      <c r="H167" s="13"/>
      <c r="I167" s="49">
        <f t="shared" si="5"/>
        <v>0</v>
      </c>
      <c r="L167" s="40"/>
    </row>
    <row r="168" spans="2:12" ht="15" customHeight="1">
      <c r="B168" s="42">
        <v>121</v>
      </c>
      <c r="C168" s="194" t="s">
        <v>96</v>
      </c>
      <c r="D168" s="194"/>
      <c r="E168" s="194"/>
      <c r="F168" s="18" t="s">
        <v>127</v>
      </c>
      <c r="G168" s="4"/>
      <c r="H168" s="13"/>
      <c r="I168" s="49">
        <f t="shared" si="5"/>
        <v>0</v>
      </c>
      <c r="L168" s="40"/>
    </row>
    <row r="169" spans="2:12" ht="15" customHeight="1">
      <c r="B169" s="42">
        <v>122</v>
      </c>
      <c r="C169" s="194" t="s">
        <v>175</v>
      </c>
      <c r="D169" s="194"/>
      <c r="E169" s="194"/>
      <c r="F169" s="18" t="s">
        <v>127</v>
      </c>
      <c r="G169" s="4"/>
      <c r="H169" s="13"/>
      <c r="I169" s="49">
        <f t="shared" si="5"/>
        <v>0</v>
      </c>
      <c r="L169" s="40"/>
    </row>
    <row r="170" spans="2:12" ht="15" customHeight="1">
      <c r="B170" s="42">
        <v>123</v>
      </c>
      <c r="C170" s="194" t="s">
        <v>165</v>
      </c>
      <c r="D170" s="194"/>
      <c r="E170" s="194"/>
      <c r="F170" s="18" t="s">
        <v>127</v>
      </c>
      <c r="G170" s="4"/>
      <c r="H170" s="13"/>
      <c r="I170" s="49">
        <f t="shared" si="5"/>
        <v>0</v>
      </c>
      <c r="L170" s="40"/>
    </row>
    <row r="171" spans="2:12" ht="15" customHeight="1">
      <c r="B171" s="42">
        <v>124</v>
      </c>
      <c r="C171" s="194" t="s">
        <v>166</v>
      </c>
      <c r="D171" s="194"/>
      <c r="E171" s="194"/>
      <c r="F171" s="18" t="s">
        <v>127</v>
      </c>
      <c r="G171" s="4"/>
      <c r="H171" s="13"/>
      <c r="I171" s="49">
        <f t="shared" si="5"/>
        <v>0</v>
      </c>
      <c r="L171" s="40"/>
    </row>
    <row r="172" spans="2:12" ht="15" customHeight="1">
      <c r="B172" s="42">
        <v>125</v>
      </c>
      <c r="C172" s="194" t="s">
        <v>167</v>
      </c>
      <c r="D172" s="194"/>
      <c r="E172" s="194"/>
      <c r="F172" s="18" t="s">
        <v>127</v>
      </c>
      <c r="G172" s="4"/>
      <c r="H172" s="13"/>
      <c r="I172" s="49">
        <f t="shared" si="5"/>
        <v>0</v>
      </c>
      <c r="L172" s="40"/>
    </row>
    <row r="173" spans="2:12" ht="15" customHeight="1">
      <c r="B173" s="42">
        <v>126</v>
      </c>
      <c r="C173" s="194" t="s">
        <v>134</v>
      </c>
      <c r="D173" s="194"/>
      <c r="E173" s="194"/>
      <c r="F173" s="18" t="s">
        <v>127</v>
      </c>
      <c r="G173" s="4"/>
      <c r="H173" s="13"/>
      <c r="I173" s="49">
        <f t="shared" si="5"/>
        <v>0</v>
      </c>
      <c r="L173" s="40"/>
    </row>
    <row r="174" spans="2:12" ht="15" customHeight="1">
      <c r="B174" s="42">
        <v>127</v>
      </c>
      <c r="C174" s="194" t="s">
        <v>135</v>
      </c>
      <c r="D174" s="194"/>
      <c r="E174" s="194"/>
      <c r="F174" s="18" t="s">
        <v>127</v>
      </c>
      <c r="G174" s="4"/>
      <c r="H174" s="13"/>
      <c r="I174" s="49">
        <f t="shared" si="5"/>
        <v>0</v>
      </c>
      <c r="L174" s="40"/>
    </row>
    <row r="175" spans="2:12" ht="15" customHeight="1">
      <c r="B175" s="42">
        <v>128</v>
      </c>
      <c r="C175" s="194" t="s">
        <v>136</v>
      </c>
      <c r="D175" s="194"/>
      <c r="E175" s="194"/>
      <c r="F175" s="18" t="s">
        <v>127</v>
      </c>
      <c r="G175" s="4"/>
      <c r="H175" s="13"/>
      <c r="I175" s="49">
        <f t="shared" si="5"/>
        <v>0</v>
      </c>
      <c r="L175" s="40"/>
    </row>
    <row r="176" spans="2:12" ht="25.5" customHeight="1">
      <c r="B176" s="42">
        <v>129</v>
      </c>
      <c r="C176" s="194" t="s">
        <v>97</v>
      </c>
      <c r="D176" s="194"/>
      <c r="E176" s="194"/>
      <c r="F176" s="18" t="s">
        <v>143</v>
      </c>
      <c r="G176" s="4"/>
      <c r="H176" s="13"/>
      <c r="I176" s="49">
        <f t="shared" si="5"/>
        <v>0</v>
      </c>
      <c r="L176" s="40"/>
    </row>
    <row r="177" spans="2:12" ht="15" customHeight="1">
      <c r="B177" s="42">
        <v>130</v>
      </c>
      <c r="C177" s="194" t="s">
        <v>168</v>
      </c>
      <c r="D177" s="194"/>
      <c r="E177" s="194"/>
      <c r="F177" s="18" t="s">
        <v>127</v>
      </c>
      <c r="G177" s="4"/>
      <c r="H177" s="13"/>
      <c r="I177" s="49">
        <f t="shared" si="5"/>
        <v>0</v>
      </c>
      <c r="L177" s="40"/>
    </row>
    <row r="178" spans="2:12" ht="15" customHeight="1">
      <c r="B178" s="42">
        <v>131</v>
      </c>
      <c r="C178" s="194" t="s">
        <v>138</v>
      </c>
      <c r="D178" s="194"/>
      <c r="E178" s="194"/>
      <c r="F178" s="18" t="s">
        <v>137</v>
      </c>
      <c r="G178" s="4"/>
      <c r="H178" s="13"/>
      <c r="I178" s="49">
        <f t="shared" si="5"/>
        <v>0</v>
      </c>
      <c r="L178" s="40"/>
    </row>
    <row r="179" spans="2:12" ht="15" customHeight="1">
      <c r="B179" s="42">
        <v>132</v>
      </c>
      <c r="C179" s="194" t="s">
        <v>141</v>
      </c>
      <c r="D179" s="194"/>
      <c r="E179" s="194"/>
      <c r="F179" s="18" t="s">
        <v>137</v>
      </c>
      <c r="G179" s="4"/>
      <c r="H179" s="13"/>
      <c r="I179" s="49">
        <f t="shared" ref="I179:I188" si="6">+ROUND(H179*(1+G179),0)</f>
        <v>0</v>
      </c>
      <c r="L179" s="40"/>
    </row>
    <row r="180" spans="2:12" ht="15" customHeight="1">
      <c r="B180" s="42">
        <v>133</v>
      </c>
      <c r="C180" s="194" t="s">
        <v>139</v>
      </c>
      <c r="D180" s="194"/>
      <c r="E180" s="194"/>
      <c r="F180" s="18" t="s">
        <v>137</v>
      </c>
      <c r="G180" s="4"/>
      <c r="H180" s="13"/>
      <c r="I180" s="49">
        <f t="shared" si="6"/>
        <v>0</v>
      </c>
      <c r="L180" s="40"/>
    </row>
    <row r="181" spans="2:12" ht="15" customHeight="1">
      <c r="B181" s="42">
        <v>134</v>
      </c>
      <c r="C181" s="194" t="s">
        <v>140</v>
      </c>
      <c r="D181" s="194"/>
      <c r="E181" s="194"/>
      <c r="F181" s="18" t="s">
        <v>137</v>
      </c>
      <c r="G181" s="4"/>
      <c r="H181" s="13"/>
      <c r="I181" s="49">
        <f t="shared" si="6"/>
        <v>0</v>
      </c>
      <c r="L181" s="40"/>
    </row>
    <row r="182" spans="2:12" ht="15" customHeight="1">
      <c r="B182" s="42">
        <v>135</v>
      </c>
      <c r="C182" s="194" t="s">
        <v>169</v>
      </c>
      <c r="D182" s="194"/>
      <c r="E182" s="194"/>
      <c r="F182" s="18" t="s">
        <v>137</v>
      </c>
      <c r="G182" s="4"/>
      <c r="H182" s="13"/>
      <c r="I182" s="49">
        <f t="shared" si="6"/>
        <v>0</v>
      </c>
      <c r="L182" s="40"/>
    </row>
    <row r="183" spans="2:12" ht="24" customHeight="1">
      <c r="B183" s="42">
        <v>136</v>
      </c>
      <c r="C183" s="194" t="s">
        <v>144</v>
      </c>
      <c r="D183" s="194"/>
      <c r="E183" s="194"/>
      <c r="F183" s="18" t="s">
        <v>142</v>
      </c>
      <c r="G183" s="4"/>
      <c r="H183" s="13"/>
      <c r="I183" s="49">
        <f t="shared" si="6"/>
        <v>0</v>
      </c>
      <c r="L183" s="40"/>
    </row>
    <row r="184" spans="2:12" ht="24" customHeight="1">
      <c r="B184" s="42">
        <v>137</v>
      </c>
      <c r="C184" s="194" t="s">
        <v>145</v>
      </c>
      <c r="D184" s="194"/>
      <c r="E184" s="194"/>
      <c r="F184" s="18" t="s">
        <v>142</v>
      </c>
      <c r="G184" s="4"/>
      <c r="H184" s="13"/>
      <c r="I184" s="49">
        <f t="shared" si="6"/>
        <v>0</v>
      </c>
      <c r="L184" s="40"/>
    </row>
    <row r="185" spans="2:12" ht="15" customHeight="1">
      <c r="B185" s="42">
        <v>138</v>
      </c>
      <c r="C185" s="194" t="s">
        <v>170</v>
      </c>
      <c r="D185" s="194"/>
      <c r="E185" s="194"/>
      <c r="F185" s="18" t="s">
        <v>127</v>
      </c>
      <c r="G185" s="4"/>
      <c r="H185" s="13"/>
      <c r="I185" s="49">
        <f t="shared" si="6"/>
        <v>0</v>
      </c>
      <c r="L185" s="40"/>
    </row>
    <row r="186" spans="2:12" ht="15" customHeight="1">
      <c r="B186" s="42">
        <v>139</v>
      </c>
      <c r="C186" s="194" t="s">
        <v>171</v>
      </c>
      <c r="D186" s="194"/>
      <c r="E186" s="194"/>
      <c r="F186" s="18" t="s">
        <v>127</v>
      </c>
      <c r="G186" s="4"/>
      <c r="H186" s="13"/>
      <c r="I186" s="49">
        <f t="shared" si="6"/>
        <v>0</v>
      </c>
      <c r="L186" s="40"/>
    </row>
    <row r="187" spans="2:12" ht="26.25" customHeight="1">
      <c r="B187" s="42">
        <v>140</v>
      </c>
      <c r="C187" s="194" t="s">
        <v>201</v>
      </c>
      <c r="D187" s="194"/>
      <c r="E187" s="194"/>
      <c r="F187" s="18" t="s">
        <v>127</v>
      </c>
      <c r="G187" s="4"/>
      <c r="H187" s="13"/>
      <c r="I187" s="49">
        <f t="shared" si="6"/>
        <v>0</v>
      </c>
      <c r="L187" s="40"/>
    </row>
    <row r="188" spans="2:12" ht="27" customHeight="1">
      <c r="B188" s="42">
        <v>141</v>
      </c>
      <c r="C188" s="194" t="s">
        <v>198</v>
      </c>
      <c r="D188" s="194"/>
      <c r="E188" s="194"/>
      <c r="F188" s="18" t="s">
        <v>143</v>
      </c>
      <c r="G188" s="4"/>
      <c r="H188" s="13"/>
      <c r="I188" s="49">
        <f t="shared" si="6"/>
        <v>0</v>
      </c>
      <c r="L188" s="40"/>
    </row>
    <row r="189" spans="2:12" ht="20.25" customHeight="1">
      <c r="B189" s="250" t="s">
        <v>99</v>
      </c>
      <c r="C189" s="251"/>
      <c r="D189" s="251"/>
      <c r="E189" s="251"/>
      <c r="F189" s="251"/>
      <c r="G189" s="251"/>
      <c r="H189" s="251"/>
      <c r="I189" s="50">
        <f>ROUND(SUM(I41:I188),0)</f>
        <v>0</v>
      </c>
      <c r="L189" s="40"/>
    </row>
    <row r="190" spans="2:12" ht="24.75" customHeight="1">
      <c r="B190" s="250" t="s">
        <v>213</v>
      </c>
      <c r="C190" s="251"/>
      <c r="D190" s="251"/>
      <c r="E190" s="251"/>
      <c r="F190" s="251"/>
      <c r="G190" s="251"/>
      <c r="H190" s="251"/>
      <c r="I190" s="58">
        <f>I189+I33+L33</f>
        <v>0</v>
      </c>
      <c r="L190" s="40"/>
    </row>
    <row r="191" spans="2:12">
      <c r="B191" s="195" t="s">
        <v>14</v>
      </c>
      <c r="C191" s="196"/>
      <c r="D191" s="196"/>
      <c r="E191" s="196"/>
      <c r="F191" s="196"/>
      <c r="G191" s="196"/>
      <c r="H191" s="196"/>
      <c r="I191" s="197"/>
      <c r="L191" s="40"/>
    </row>
    <row r="192" spans="2:12">
      <c r="B192" s="447" t="s">
        <v>177</v>
      </c>
      <c r="C192" s="448"/>
      <c r="D192" s="448"/>
      <c r="E192" s="448"/>
      <c r="F192" s="448"/>
      <c r="G192" s="448"/>
      <c r="H192" s="448"/>
      <c r="I192" s="449"/>
      <c r="L192" s="40"/>
    </row>
    <row r="193" spans="2:12">
      <c r="B193" s="450"/>
      <c r="C193" s="451"/>
      <c r="D193" s="451"/>
      <c r="E193" s="451"/>
      <c r="F193" s="451"/>
      <c r="G193" s="451"/>
      <c r="H193" s="451"/>
      <c r="I193" s="452"/>
      <c r="L193" s="40"/>
    </row>
    <row r="194" spans="2:12" ht="40.5" customHeight="1">
      <c r="B194" s="459"/>
      <c r="C194" s="460"/>
      <c r="D194" s="460"/>
      <c r="E194" s="460"/>
      <c r="F194" s="460"/>
      <c r="G194" s="460"/>
      <c r="H194" s="460"/>
      <c r="I194" s="461"/>
      <c r="L194" s="40"/>
    </row>
    <row r="195" spans="2:12" ht="27.75" customHeight="1" thickBot="1">
      <c r="B195" s="207" t="s">
        <v>15</v>
      </c>
      <c r="C195" s="208"/>
      <c r="D195" s="208"/>
      <c r="E195" s="208"/>
      <c r="F195" s="208"/>
      <c r="G195" s="208"/>
      <c r="H195" s="208"/>
      <c r="I195" s="209"/>
      <c r="J195" s="56"/>
      <c r="K195" s="56"/>
      <c r="L195" s="57"/>
    </row>
  </sheetData>
  <mergeCells count="193">
    <mergeCell ref="C10:D10"/>
    <mergeCell ref="F10:G10"/>
    <mergeCell ref="I10:J10"/>
    <mergeCell ref="C11:D11"/>
    <mergeCell ref="F11:G11"/>
    <mergeCell ref="I11:J11"/>
    <mergeCell ref="B1:I5"/>
    <mergeCell ref="J1:J5"/>
    <mergeCell ref="B6:J6"/>
    <mergeCell ref="B7:J7"/>
    <mergeCell ref="C8:J8"/>
    <mergeCell ref="B9:J9"/>
    <mergeCell ref="B18:C18"/>
    <mergeCell ref="B20:L20"/>
    <mergeCell ref="B21:C21"/>
    <mergeCell ref="F22:I22"/>
    <mergeCell ref="J22:L22"/>
    <mergeCell ref="C23:D23"/>
    <mergeCell ref="C12:D12"/>
    <mergeCell ref="F12:G12"/>
    <mergeCell ref="I12:J12"/>
    <mergeCell ref="B13:J13"/>
    <mergeCell ref="B14:J15"/>
    <mergeCell ref="B16:J16"/>
    <mergeCell ref="C30:D30"/>
    <mergeCell ref="C31:D31"/>
    <mergeCell ref="C32:D32"/>
    <mergeCell ref="B33:D33"/>
    <mergeCell ref="G33:H33"/>
    <mergeCell ref="B35:I35"/>
    <mergeCell ref="C24:D24"/>
    <mergeCell ref="C25:D25"/>
    <mergeCell ref="C26:D26"/>
    <mergeCell ref="C27:D27"/>
    <mergeCell ref="C28:D28"/>
    <mergeCell ref="C29:D29"/>
    <mergeCell ref="C43:E43"/>
    <mergeCell ref="C44:E44"/>
    <mergeCell ref="C45:E45"/>
    <mergeCell ref="C46:E46"/>
    <mergeCell ref="C47:E47"/>
    <mergeCell ref="C48:E48"/>
    <mergeCell ref="C37:E37"/>
    <mergeCell ref="C38:E38"/>
    <mergeCell ref="C39:E39"/>
    <mergeCell ref="C40:E40"/>
    <mergeCell ref="C41:E41"/>
    <mergeCell ref="C42:E42"/>
    <mergeCell ref="C55:E55"/>
    <mergeCell ref="C56:E56"/>
    <mergeCell ref="C57:E57"/>
    <mergeCell ref="C58:E58"/>
    <mergeCell ref="C59:E59"/>
    <mergeCell ref="C60:E60"/>
    <mergeCell ref="C49:E49"/>
    <mergeCell ref="C50:E50"/>
    <mergeCell ref="C51:E51"/>
    <mergeCell ref="C52:E52"/>
    <mergeCell ref="C53:E53"/>
    <mergeCell ref="C54:E54"/>
    <mergeCell ref="C67:E67"/>
    <mergeCell ref="C68:E68"/>
    <mergeCell ref="C69:E69"/>
    <mergeCell ref="C70:E70"/>
    <mergeCell ref="C71:E71"/>
    <mergeCell ref="C72:E72"/>
    <mergeCell ref="C61:E61"/>
    <mergeCell ref="C62:E62"/>
    <mergeCell ref="C63:E63"/>
    <mergeCell ref="C64:E64"/>
    <mergeCell ref="C65:E65"/>
    <mergeCell ref="C66:E66"/>
    <mergeCell ref="C79:E79"/>
    <mergeCell ref="C80:E80"/>
    <mergeCell ref="C81:E81"/>
    <mergeCell ref="C82:E82"/>
    <mergeCell ref="C83:E83"/>
    <mergeCell ref="C84:E84"/>
    <mergeCell ref="C73:E73"/>
    <mergeCell ref="C74:E74"/>
    <mergeCell ref="C75:E75"/>
    <mergeCell ref="C76:E76"/>
    <mergeCell ref="C77:E77"/>
    <mergeCell ref="C78:E78"/>
    <mergeCell ref="C91:E91"/>
    <mergeCell ref="C92:E92"/>
    <mergeCell ref="C93:E93"/>
    <mergeCell ref="C94:E94"/>
    <mergeCell ref="C95:E95"/>
    <mergeCell ref="C96:E96"/>
    <mergeCell ref="C85:E85"/>
    <mergeCell ref="C86:E86"/>
    <mergeCell ref="C87:E87"/>
    <mergeCell ref="C88:E88"/>
    <mergeCell ref="C89:E89"/>
    <mergeCell ref="C90:E90"/>
    <mergeCell ref="C103:E103"/>
    <mergeCell ref="C104:E104"/>
    <mergeCell ref="C105:E105"/>
    <mergeCell ref="C106:E106"/>
    <mergeCell ref="C107:E107"/>
    <mergeCell ref="C108:E108"/>
    <mergeCell ref="C97:E97"/>
    <mergeCell ref="C98:E98"/>
    <mergeCell ref="C99:E99"/>
    <mergeCell ref="C100:E100"/>
    <mergeCell ref="C101:E101"/>
    <mergeCell ref="C102:E102"/>
    <mergeCell ref="C115:E115"/>
    <mergeCell ref="C116:E116"/>
    <mergeCell ref="C117:E117"/>
    <mergeCell ref="C118:E118"/>
    <mergeCell ref="C119:E119"/>
    <mergeCell ref="C120:E120"/>
    <mergeCell ref="C109:E109"/>
    <mergeCell ref="C110:E110"/>
    <mergeCell ref="C111:E111"/>
    <mergeCell ref="C112:E112"/>
    <mergeCell ref="C113:E113"/>
    <mergeCell ref="C114:E114"/>
    <mergeCell ref="C127:E127"/>
    <mergeCell ref="C128:E128"/>
    <mergeCell ref="C129:E129"/>
    <mergeCell ref="C130:E130"/>
    <mergeCell ref="C131:E131"/>
    <mergeCell ref="C132:E132"/>
    <mergeCell ref="C121:E121"/>
    <mergeCell ref="C122:E122"/>
    <mergeCell ref="C123:E123"/>
    <mergeCell ref="C124:E124"/>
    <mergeCell ref="C125:E125"/>
    <mergeCell ref="C126:E126"/>
    <mergeCell ref="C139:E139"/>
    <mergeCell ref="C140:E140"/>
    <mergeCell ref="C141:E141"/>
    <mergeCell ref="C142:E142"/>
    <mergeCell ref="C143:E143"/>
    <mergeCell ref="C144:E144"/>
    <mergeCell ref="C133:E133"/>
    <mergeCell ref="C134:E134"/>
    <mergeCell ref="C135:E135"/>
    <mergeCell ref="C136:E136"/>
    <mergeCell ref="C137:E137"/>
    <mergeCell ref="C138:E138"/>
    <mergeCell ref="C151:E151"/>
    <mergeCell ref="C152:E152"/>
    <mergeCell ref="C153:E153"/>
    <mergeCell ref="C154:E154"/>
    <mergeCell ref="C155:E155"/>
    <mergeCell ref="C156:E156"/>
    <mergeCell ref="C145:E145"/>
    <mergeCell ref="C146:E146"/>
    <mergeCell ref="C147:E147"/>
    <mergeCell ref="C148:E148"/>
    <mergeCell ref="C149:E149"/>
    <mergeCell ref="C150:E150"/>
    <mergeCell ref="C163:E163"/>
    <mergeCell ref="C164:E164"/>
    <mergeCell ref="C165:E165"/>
    <mergeCell ref="C166:E166"/>
    <mergeCell ref="C167:E167"/>
    <mergeCell ref="C168:E168"/>
    <mergeCell ref="C157:E157"/>
    <mergeCell ref="C158:E158"/>
    <mergeCell ref="C159:E159"/>
    <mergeCell ref="C160:E160"/>
    <mergeCell ref="C161:E161"/>
    <mergeCell ref="C162:E162"/>
    <mergeCell ref="C175:E175"/>
    <mergeCell ref="C176:E176"/>
    <mergeCell ref="C177:E177"/>
    <mergeCell ref="C178:E178"/>
    <mergeCell ref="C179:E179"/>
    <mergeCell ref="C180:E180"/>
    <mergeCell ref="C169:E169"/>
    <mergeCell ref="C170:E170"/>
    <mergeCell ref="C171:E171"/>
    <mergeCell ref="C172:E172"/>
    <mergeCell ref="C173:E173"/>
    <mergeCell ref="C174:E174"/>
    <mergeCell ref="B195:I195"/>
    <mergeCell ref="C187:E187"/>
    <mergeCell ref="C188:E188"/>
    <mergeCell ref="B189:H189"/>
    <mergeCell ref="B190:H190"/>
    <mergeCell ref="B191:I191"/>
    <mergeCell ref="B192:I194"/>
    <mergeCell ref="C181:E181"/>
    <mergeCell ref="C182:E182"/>
    <mergeCell ref="C183:E183"/>
    <mergeCell ref="C184:E184"/>
    <mergeCell ref="C185:E185"/>
    <mergeCell ref="C186:E186"/>
  </mergeCells>
  <printOptions horizontalCentered="1"/>
  <pageMargins left="0.70866141732283472" right="0.70866141732283472" top="0.74803149606299213" bottom="0.74803149606299213" header="0.31496062992125984" footer="0.31496062992125984"/>
  <pageSetup scale="18"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76ddc973-6f3e-458c-98dc-616d12e59db2">
      <Terms xmlns="http://schemas.microsoft.com/office/infopath/2007/PartnerControls"/>
    </lcf76f155ced4ddcb4097134ff3c332f>
    <TaxCatchAll xmlns="07df56aa-f336-4b80-aa61-75267864e9e7"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CBAB2D1B7E1D91439D22BD14EE047FE5" ma:contentTypeVersion="15" ma:contentTypeDescription="Crear nuevo documento." ma:contentTypeScope="" ma:versionID="c7309feec10db876b6536e707bb77c40">
  <xsd:schema xmlns:xsd="http://www.w3.org/2001/XMLSchema" xmlns:xs="http://www.w3.org/2001/XMLSchema" xmlns:p="http://schemas.microsoft.com/office/2006/metadata/properties" xmlns:ns2="76ddc973-6f3e-458c-98dc-616d12e59db2" xmlns:ns3="07df56aa-f336-4b80-aa61-75267864e9e7" targetNamespace="http://schemas.microsoft.com/office/2006/metadata/properties" ma:root="true" ma:fieldsID="d173d46a6c40adff94e58bdf115fc892" ns2:_="" ns3:_="">
    <xsd:import namespace="76ddc973-6f3e-458c-98dc-616d12e59db2"/>
    <xsd:import namespace="07df56aa-f336-4b80-aa61-75267864e9e7"/>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6ddc973-6f3e-458c-98dc-616d12e59db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lcf76f155ced4ddcb4097134ff3c332f" ma:index="21"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07df56aa-f336-4b80-aa61-75267864e9e7"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TaxCatchAll" ma:index="22" nillable="true" ma:displayName="Taxonomy Catch All Column" ma:hidden="true" ma:list="{7d4497d0-85c4-42db-a314-a724548820ae}" ma:internalName="TaxCatchAll" ma:showField="CatchAllData" ma:web="07df56aa-f336-4b80-aa61-75267864e9e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537D7B1-1293-4BAF-A23E-6B220FF28F98}">
  <ds:schemaRefs>
    <ds:schemaRef ds:uri="http://purl.org/dc/elements/1.1/"/>
    <ds:schemaRef ds:uri="http://schemas.microsoft.com/office/2006/metadata/properties"/>
    <ds:schemaRef ds:uri="http://schemas.microsoft.com/office/2006/documentManagement/types"/>
    <ds:schemaRef ds:uri="bf5a31a1-bfb3-4ad2-8652-3b2889bfb51d"/>
    <ds:schemaRef ds:uri="http://purl.org/dc/terms/"/>
    <ds:schemaRef ds:uri="http://schemas.openxmlformats.org/package/2006/metadata/core-properties"/>
    <ds:schemaRef ds:uri="http://purl.org/dc/dcmitype/"/>
    <ds:schemaRef ds:uri="http://schemas.microsoft.com/office/infopath/2007/PartnerControls"/>
    <ds:schemaRef ds:uri="a9849ae7-494b-4082-93d4-5df7b3bafca2"/>
    <ds:schemaRef ds:uri="http://www.w3.org/XML/1998/namespace"/>
    <ds:schemaRef ds:uri="76ddc973-6f3e-458c-98dc-616d12e59db2"/>
    <ds:schemaRef ds:uri="07df56aa-f336-4b80-aa61-75267864e9e7"/>
  </ds:schemaRefs>
</ds:datastoreItem>
</file>

<file path=customXml/itemProps2.xml><?xml version="1.0" encoding="utf-8"?>
<ds:datastoreItem xmlns:ds="http://schemas.openxmlformats.org/officeDocument/2006/customXml" ds:itemID="{87739CD1-2F79-4CFA-BDB8-AC9CD9E5B98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6ddc973-6f3e-458c-98dc-616d12e59db2"/>
    <ds:schemaRef ds:uri="07df56aa-f336-4b80-aa61-75267864e9e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9E33A89-3E44-4EF7-BEB5-DC746F2C520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5</vt:i4>
      </vt:variant>
    </vt:vector>
  </HeadingPairs>
  <TitlesOfParts>
    <vt:vector size="11" baseType="lpstr">
      <vt:lpstr>SDC</vt:lpstr>
      <vt:lpstr>INFO_EMPRESA</vt:lpstr>
      <vt:lpstr>OCULTAR</vt:lpstr>
      <vt:lpstr>FORMATO COTIZACIÓN no</vt:lpstr>
      <vt:lpstr>FORMATO COTIZACIÓN (3)</vt:lpstr>
      <vt:lpstr>FORMATO COTIZACIÓN (2)</vt:lpstr>
      <vt:lpstr>'FORMATO COTIZACIÓN (2)'!Área_de_impresión</vt:lpstr>
      <vt:lpstr>'FORMATO COTIZACIÓN (3)'!Área_de_impresión</vt:lpstr>
      <vt:lpstr>INFO_EMPRESA!Área_de_impresión</vt:lpstr>
      <vt:lpstr>SDC!Área_de_impresión</vt:lpstr>
      <vt:lpstr>INFO_EMPRESA!Títulos_a_imprimir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Fernanda Rojas Luengas</dc:creator>
  <cp:lastModifiedBy>Oliver Oliveros Ferreira</cp:lastModifiedBy>
  <cp:lastPrinted>2025-03-20T16:44:06Z</cp:lastPrinted>
  <dcterms:created xsi:type="dcterms:W3CDTF">2019-12-12T17:18:13Z</dcterms:created>
  <dcterms:modified xsi:type="dcterms:W3CDTF">2025-03-20T16:46:26Z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0x010100CBAB2D1B7E1D91439D22BD14EE047FE5</vt:lpwstr>
  </property>
</Properties>
</file>