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icbfgob-my.sharepoint.com/personal/oliver_oliveros_icbf_gov_co/Documents/VIGENCIA 2026/PROCESOS CONTRACTUALES 2026/1.1 ARRENDAMIENTO BALSA  II/COTIZACIONES ALLEGADAS/"/>
    </mc:Choice>
  </mc:AlternateContent>
  <xr:revisionPtr revIDLastSave="558" documentId="8_{2717AB7C-2BDB-4E60-93A5-2B83C72B3AB0}" xr6:coauthVersionLast="47" xr6:coauthVersionMax="47" xr10:uidLastSave="{5A0DE3D2-1125-4CB3-967C-B32A986A1FE7}"/>
  <bookViews>
    <workbookView xWindow="-120" yWindow="-120" windowWidth="29040" windowHeight="15720" xr2:uid="{D1A2114F-53DB-4D23-9843-42DB06FD1C40}"/>
  </bookViews>
  <sheets>
    <sheet name="CDC" sheetId="1" r:id="rId1"/>
    <sheet name="Cot, 1 Arquimedes Sanchez Pined" sheetId="5" r:id="rId2"/>
    <sheet name="Cot. 2 Alexander Beltran" sheetId="6" r:id="rId3"/>
    <sheet name="Cot. 3 Jose Rogelio Zabaleta " sheetId="7"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2" i="7" l="1"/>
  <c r="H22" i="7" s="1"/>
  <c r="H23" i="7" s="1"/>
  <c r="G21" i="6" l="1"/>
  <c r="H21" i="6" s="1"/>
  <c r="H22" i="6" s="1"/>
  <c r="G21" i="5" l="1"/>
  <c r="H21" i="5" s="1"/>
  <c r="H22" i="5" s="1"/>
  <c r="O11" i="1" l="1"/>
  <c r="J11" i="1"/>
  <c r="H11" i="1"/>
  <c r="F11" i="1"/>
  <c r="P11" i="1" l="1"/>
  <c r="H12" i="1" l="1"/>
  <c r="F12" i="1"/>
  <c r="N11" i="1" l="1"/>
  <c r="O12" i="1" s="1"/>
  <c r="J12" i="1"/>
  <c r="Q11" i="1"/>
  <c r="Q12" i="1" s="1"/>
</calcChain>
</file>

<file path=xl/sharedStrings.xml><?xml version="1.0" encoding="utf-8"?>
<sst xmlns="http://schemas.openxmlformats.org/spreadsheetml/2006/main" count="167" uniqueCount="72">
  <si>
    <t>ITEM</t>
  </si>
  <si>
    <t>DESCRIPCIÓN</t>
  </si>
  <si>
    <t>UND</t>
  </si>
  <si>
    <t>Und</t>
  </si>
  <si>
    <t xml:space="preserve">Total </t>
  </si>
  <si>
    <t xml:space="preserve">Precio unitario antes de IVA
</t>
  </si>
  <si>
    <t>CANT.</t>
  </si>
  <si>
    <t>PROMEDIO SIMPLE</t>
  </si>
  <si>
    <t>MEDIA GEOMETRICA</t>
  </si>
  <si>
    <t>PROCESO
ADQUISICIÓN DE BIENES Y SERVICIOS
SOLICITUD DE COTIZACIÓN</t>
  </si>
  <si>
    <t>CLASIFICACIÓN DE LA INFORMACIÓN 
PÚBLICA</t>
  </si>
  <si>
    <t>CONSOLIDADO DE COTIZACIÓN</t>
  </si>
  <si>
    <t>Denominación del Bien o Servicio</t>
  </si>
  <si>
    <t xml:space="preserve">Precio total IVA incluido
</t>
  </si>
  <si>
    <t>SOLICITUD DE COTIZACIÓN - ARRIENDO BALSA  MUNICIPIO DE LETICIA</t>
  </si>
  <si>
    <t>Objeto</t>
  </si>
  <si>
    <t xml:space="preserve">EMPRESA: </t>
  </si>
  <si>
    <t>NIT:</t>
  </si>
  <si>
    <t>FECHA:</t>
  </si>
  <si>
    <t>CONTACTO:</t>
  </si>
  <si>
    <t>CARGO:</t>
  </si>
  <si>
    <t>TEL. CELULAR:</t>
  </si>
  <si>
    <t>E-MAIL:</t>
  </si>
  <si>
    <t>DIRECCIÓN:</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</si>
  <si>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</si>
  <si>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</si>
  <si>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</si>
  <si>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r>
      <t>Tarifa IVA</t>
    </r>
    <r>
      <rPr>
        <b/>
        <sz val="10"/>
        <color rgb="FFFF0000"/>
        <rFont val="Arial"/>
        <family val="2"/>
      </rPr>
      <t xml:space="preserve"> 
(nota 2)</t>
    </r>
  </si>
  <si>
    <r>
      <t xml:space="preserve">Plazo estimado de ejecución (en días calendario) </t>
    </r>
    <r>
      <rPr>
        <b/>
        <sz val="10"/>
        <color rgb="FFFF0000"/>
        <rFont val="Arial"/>
        <family val="2"/>
      </rPr>
      <t>(nota 1)</t>
    </r>
  </si>
  <si>
    <t>CANTIDAD TOTAL</t>
  </si>
  <si>
    <r>
      <t xml:space="preserve">Precio unitario antes de IVA
</t>
    </r>
    <r>
      <rPr>
        <b/>
        <sz val="10"/>
        <color rgb="FFFF0000"/>
        <rFont val="Arial"/>
        <family val="2"/>
      </rPr>
      <t>(notas 2,3 y 4)</t>
    </r>
  </si>
  <si>
    <t>Precio unitario IVA incluido</t>
  </si>
  <si>
    <t>Precio total IVA inlcuido</t>
  </si>
  <si>
    <t>ARRENDAMIENTO BALSA LETICIA</t>
  </si>
  <si>
    <r>
      <t xml:space="preserve">TOTAL   </t>
    </r>
    <r>
      <rPr>
        <b/>
        <sz val="10"/>
        <color rgb="FFFF0000"/>
        <rFont val="Arial"/>
        <family val="2"/>
      </rPr>
      <t>(nota 5)</t>
    </r>
  </si>
  <si>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</si>
  <si>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</si>
  <si>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LOS DATOS PROPORCIONADOS SERÁN TRATADOS DE ACUERDO A LA POLÍTICA DE TRATAMIENTO DE DATOS PERSONALES DEL ICBF Y A LA LEY 1581 DE 2012</t>
  </si>
  <si>
    <t xml:space="preserve">Nombre: </t>
  </si>
  <si>
    <t>Cedula y/o Nit:</t>
  </si>
  <si>
    <t>Dirección:</t>
  </si>
  <si>
    <t>Celular:</t>
  </si>
  <si>
    <t>Beltran</t>
  </si>
  <si>
    <t>Alexander Beltran Peñaranda</t>
  </si>
  <si>
    <t>REPRESENTANTE LEGAL</t>
  </si>
  <si>
    <t xml:space="preserve"> arquimedespineda4@gmail.com</t>
  </si>
  <si>
    <t>73,194,876</t>
  </si>
  <si>
    <t>BALSA FLONTANTE MARISOL</t>
  </si>
  <si>
    <t>4.351.924-0</t>
  </si>
  <si>
    <t>ARQUÍMEDES PINEDA SÁNCHEZ</t>
  </si>
  <si>
    <t>isla la Fantacia Rio Amazonas Leticia</t>
  </si>
  <si>
    <t xml:space="preserve">COT. ALLEGADAS
</t>
  </si>
  <si>
    <t>Cotización 1. Arquimedes Sanchez Pineda</t>
  </si>
  <si>
    <t>Cotización 2. Alexander Beltran</t>
  </si>
  <si>
    <r>
      <t xml:space="preserve">(1) </t>
    </r>
    <r>
      <rPr>
        <sz val="11"/>
        <color theme="1"/>
        <rFont val="Arial"/>
        <family val="2"/>
      </rPr>
      <t>Tener en cuenta para cotizar que el plazo de ejecución es estimado y podrá ser inferior. Los precios cotizados se deberán mantener.</t>
    </r>
    <r>
      <rPr>
        <b/>
        <sz val="11"/>
        <color rgb="FFFF0000"/>
        <rFont val="Arial"/>
        <family val="2"/>
      </rPr>
      <t xml:space="preserve">
(2)</t>
    </r>
    <r>
      <rPr>
        <sz val="11"/>
        <rFont val="Arial"/>
        <family val="2"/>
      </rPr>
      <t xml:space="preserve"> Asignar precio sin incluir el IVA en las celdas de la columna "Precio unitario antes de IVA" y asignar la tarifa de IVA que corresponda en la casilla "Tarifa IVA%". (Si aplica)</t>
    </r>
    <r>
      <rPr>
        <b/>
        <sz val="11"/>
        <color rgb="FFFF0000"/>
        <rFont val="Arial"/>
        <family val="2"/>
      </rPr>
      <t xml:space="preserve">
(3) </t>
    </r>
    <r>
      <rPr>
        <sz val="11"/>
        <rFont val="Arial"/>
        <family val="2"/>
      </rPr>
      <t xml:space="preserve">El costo del  arriendo deberá incluir todos los costos directos e indirectos, incluyendo los costos relacionados a los ajustes que se requieran, transporte, conforme a lo establecido en el documento de "Ficha de Condiciones Técnicas" (FCT).
</t>
    </r>
    <r>
      <rPr>
        <b/>
        <sz val="11"/>
        <color rgb="FFFF0000"/>
        <rFont val="Arial"/>
        <family val="2"/>
      </rPr>
      <t xml:space="preserve">(4) </t>
    </r>
    <r>
      <rPr>
        <sz val="11"/>
        <rFont val="Arial"/>
        <family val="2"/>
      </rPr>
      <t>Se debera prestar el servicio en sitio y debe incluir los elementos requeridos en el objeto contractual.</t>
    </r>
    <r>
      <rPr>
        <b/>
        <sz val="11"/>
        <color rgb="FFFF0000"/>
        <rFont val="Arial"/>
        <family val="2"/>
      </rPr>
      <t xml:space="preserve">
(5) </t>
    </r>
    <r>
      <rPr>
        <sz val="11"/>
        <color theme="1"/>
        <rFont val="Arial"/>
        <family val="2"/>
      </rPr>
      <t xml:space="preserve">En caso de remitir su cotización mediante el módulo Solicitud de Información a Proveedores del SECOP II; el Precio Total para el periodo de ejecución estimado en la celda </t>
    </r>
    <r>
      <rPr>
        <b/>
        <sz val="11"/>
        <color theme="1"/>
        <rFont val="Arial"/>
        <family val="2"/>
      </rPr>
      <t>H22</t>
    </r>
    <r>
      <rPr>
        <sz val="11"/>
        <color theme="1"/>
        <rFont val="Arial"/>
        <family val="2"/>
      </rPr>
      <t xml:space="preserve"> debe ser diligenciado en la pregunta 1 del "Cuestionario".</t>
    </r>
  </si>
  <si>
    <r>
      <rPr>
        <b/>
        <sz val="11"/>
        <color theme="1"/>
        <rFont val="Arial"/>
        <family val="2"/>
      </rPr>
      <t xml:space="preserve">Inscripción en el Registro Único de Proponentes: </t>
    </r>
    <r>
      <rPr>
        <sz val="11"/>
        <color theme="1"/>
        <rFont val="Arial"/>
        <family val="2"/>
      </rPr>
      <t xml:space="preserve">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r>
  </si>
  <si>
    <t xml:space="preserve"> alexanderbeltran29@gmail.com</t>
  </si>
  <si>
    <t>ALEXANDER BELTRAN PEÑARANDA</t>
  </si>
  <si>
    <t xml:space="preserve">LETICIA AMAOZNAS </t>
  </si>
  <si>
    <r>
      <rPr>
        <b/>
        <sz val="11"/>
        <color theme="1"/>
        <rFont val="Arial"/>
        <family val="2"/>
      </rPr>
      <t>Nota 1.</t>
    </r>
    <r>
      <rPr>
        <sz val="11"/>
        <color theme="1"/>
        <rFont val="Arial"/>
        <family val="2"/>
      </rPr>
      <t xml:space="preserve"> Decreto No. 644 de 2020 “por medio del cual se reglamenta la exclusión del IVA en los departamentos de Amazonas, Guainía, Guaviare, Vaupés y Vichada”</t>
    </r>
  </si>
  <si>
    <t>Tiempo de Ejecución 2026</t>
  </si>
  <si>
    <t xml:space="preserve">Contrato de arriendo de un bien mueble (balsa)  para el parqueadero, resguardo y custodia de las embarcaciones, motores y elementos afines a la operatividad de los mismos, bienes de propiedad del ICBF Regional Amazonas </t>
  </si>
  <si>
    <t xml:space="preserve">Arrendamiento mensual  de una (1) balsa (bien mueble) para el parqueadero, resguardo y custodia de las embarcaciones, motores y elementos afines a la operatividad de los mismos de propiedad del Instituto Colombiano de Bienestar Familiar Regional Amazonas, que funcione las veinticuatro (24) horas del día en el Municipio de Leticia - Departamento Amazonas:  El número de botes a guardar son dos (2) (1. Bote en fibra de vidrio: Nombre ELVIRA DEL RIO –  8 metros capacidad para 12 pasajeros, 2. Bote en fibra de vidrio: Nombre ICBF II – 6 metros capacidad para 6 personas,   Guardar dos  (2) motores fuera de borda 1. Suzuki  DF 200TX y 2. Suzuki DF90 ATL.  </t>
  </si>
  <si>
    <t>Cotización 3. Jose Rogelio Zabaleta</t>
  </si>
  <si>
    <t>hasta el 31 de diciembre 2026</t>
  </si>
  <si>
    <t>República de Colombia
Instituto Colombiano de Bienestar Familiar
Cecilia de la Fuente de Lleras                                                                                                                                                                                                                                                       Regional Amazonas 
Grupo Gestión Interno de Trabajo de Gestión de Apoyo</t>
  </si>
  <si>
    <t>Contrato de arriendo de un bien mueble (balsa)  para el parqueadero, resguardo y custodia de las embarcaciones, motores y elementos afines a la operatividad de los mismos, bienes de propiedad del ICBF Regional Amazonas</t>
  </si>
  <si>
    <t>ZABALETA</t>
  </si>
  <si>
    <t>JOSE ROGELIO ZABALETA</t>
  </si>
  <si>
    <t>zabaletacaro@hotmail.com</t>
  </si>
  <si>
    <t xml:space="preserve">LETICIA AMAZONAS </t>
  </si>
  <si>
    <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</si>
</sst>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quot;$&quot;#,##0"/>
    <numFmt numFmtId="167" formatCode="_ * #,##0.00_ ;_ * \-#,##0.00_ ;_ * &quot;-&quot;??_ ;_ @_ "/>
    <numFmt numFmtId="168" formatCode="_ &quot;$&quot;\ * #,##0.00_ ;_ &quot;$&quot;\ * \-#,##0.00_ ;_ &quot;$&quot;\ * &quot;-&quot;??_ ;_ @_ "/>
    <numFmt numFmtId="169" formatCode="0\ &quot;Meses&quot;"/>
  </numFmts>
  <fonts count="24">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9"/>
      <color theme="1"/>
      <name val="Arial"/>
      <family val="2"/>
    </font>
    <font>
      <u/>
      <sz val="11"/>
      <color theme="10"/>
      <name val="Calibri"/>
      <family val="2"/>
    </font>
    <font>
      <sz val="10"/>
      <color theme="1"/>
      <name val="Zurich BT"/>
      <family val="2"/>
    </font>
    <font>
      <b/>
      <sz val="10"/>
      <color rgb="FF000000"/>
      <name val="Arial"/>
      <family val="2"/>
    </font>
    <font>
      <sz val="10"/>
      <color rgb="FF000000"/>
      <name val="Arial"/>
      <family val="2"/>
    </font>
    <font>
      <sz val="10"/>
      <name val="Zurich BT"/>
    </font>
    <font>
      <b/>
      <sz val="12"/>
      <color theme="1"/>
      <name val="Arial"/>
      <family val="2"/>
    </font>
    <font>
      <b/>
      <sz val="8"/>
      <color theme="1"/>
      <name val="Arial"/>
      <family val="2"/>
    </font>
    <font>
      <u/>
      <sz val="11"/>
      <color theme="10"/>
      <name val="Calibri"/>
      <family val="2"/>
      <scheme val="minor"/>
    </font>
    <font>
      <sz val="12"/>
      <color theme="1"/>
      <name val="Arial"/>
      <family val="2"/>
    </font>
    <font>
      <sz val="11"/>
      <name val="Arial"/>
      <family val="2"/>
    </font>
    <font>
      <b/>
      <sz val="11"/>
      <color rgb="FFFF0000"/>
      <name val="Arial"/>
      <family val="2"/>
    </font>
    <font>
      <b/>
      <sz val="11"/>
      <color theme="1"/>
      <name val="Arial"/>
      <family val="2"/>
    </font>
    <font>
      <b/>
      <sz val="10"/>
      <name val="Arial"/>
      <family val="2"/>
    </font>
    <font>
      <b/>
      <sz val="10"/>
      <color rgb="FFFF0000"/>
      <name val="Arial"/>
      <family val="2"/>
    </font>
    <font>
      <sz val="10"/>
      <color theme="1"/>
      <name val="Calibri"/>
      <family val="2"/>
      <scheme val="minor"/>
    </font>
    <font>
      <b/>
      <sz val="9"/>
      <color rgb="FF000000"/>
      <name val="Arial"/>
      <family val="2"/>
    </font>
    <font>
      <sz val="11"/>
      <color rgb="FF00000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0" tint="-0.249977111117893"/>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bottom/>
      <diagonal/>
    </border>
  </borders>
  <cellStyleXfs count="22">
    <xf numFmtId="0" fontId="0" fillId="0" borderId="0"/>
    <xf numFmtId="0" fontId="2" fillId="0" borderId="0"/>
    <xf numFmtId="0" fontId="7" fillId="0" borderId="0" applyNumberFormat="0" applyFill="0" applyBorder="0" applyAlignment="0" applyProtection="0">
      <alignment vertical="top"/>
      <protection locked="0"/>
    </xf>
    <xf numFmtId="165" fontId="1" fillId="0" borderId="0" applyFont="0" applyFill="0" applyBorder="0" applyAlignment="0" applyProtection="0"/>
    <xf numFmtId="0" fontId="8" fillId="0" borderId="0"/>
    <xf numFmtId="164" fontId="1" fillId="0" borderId="0" applyFont="0" applyFill="0" applyBorder="0" applyAlignment="0" applyProtection="0"/>
    <xf numFmtId="0" fontId="5" fillId="0" borderId="0"/>
    <xf numFmtId="0" fontId="2" fillId="0" borderId="0"/>
    <xf numFmtId="0" fontId="11" fillId="0" borderId="0"/>
    <xf numFmtId="9" fontId="11" fillId="0" borderId="0" applyFont="0" applyFill="0" applyBorder="0" applyAlignment="0" applyProtection="0"/>
    <xf numFmtId="43" fontId="2" fillId="0" borderId="0" applyFont="0" applyFill="0" applyBorder="0" applyAlignment="0" applyProtection="0"/>
    <xf numFmtId="167" fontId="11" fillId="0" borderId="0" applyFont="0" applyFill="0" applyBorder="0" applyAlignment="0" applyProtection="0"/>
    <xf numFmtId="168" fontId="11" fillId="0" borderId="0" applyFont="0" applyFill="0" applyBorder="0" applyAlignment="0" applyProtection="0"/>
    <xf numFmtId="168" fontId="11" fillId="0" borderId="0" applyFont="0" applyFill="0" applyBorder="0" applyAlignment="0" applyProtection="0"/>
    <xf numFmtId="0" fontId="5" fillId="0" borderId="0"/>
    <xf numFmtId="0" fontId="2" fillId="0" borderId="0"/>
    <xf numFmtId="0" fontId="11"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4" fillId="0" borderId="0" applyNumberFormat="0" applyFill="0" applyBorder="0" applyAlignment="0" applyProtection="0"/>
  </cellStyleXfs>
  <cellXfs count="130">
    <xf numFmtId="0" fontId="0" fillId="0" borderId="0" xfId="0"/>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166" fontId="3" fillId="0" borderId="1" xfId="1" applyNumberFormat="1" applyFont="1" applyBorder="1" applyAlignment="1" applyProtection="1">
      <alignment horizontal="center" vertical="center"/>
      <protection locked="0" hidden="1"/>
    </xf>
    <xf numFmtId="166" fontId="3"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6" fillId="0" borderId="0" xfId="1" applyFont="1" applyAlignment="1">
      <alignment horizontal="center" vertical="center" wrapText="1"/>
    </xf>
    <xf numFmtId="166" fontId="3" fillId="0" borderId="0" xfId="1" applyNumberFormat="1" applyFont="1" applyAlignment="1" applyProtection="1">
      <alignment horizontal="center" vertical="center"/>
      <protection locked="0" hidden="1"/>
    </xf>
    <xf numFmtId="0" fontId="12" fillId="0" borderId="0" xfId="0" applyFont="1"/>
    <xf numFmtId="0" fontId="12" fillId="0" borderId="0" xfId="0" applyFont="1" applyAlignment="1">
      <alignment horizontal="center"/>
    </xf>
    <xf numFmtId="0" fontId="0" fillId="0" borderId="0" xfId="0" applyAlignment="1">
      <alignment horizontal="left"/>
    </xf>
    <xf numFmtId="0" fontId="3" fillId="0" borderId="0" xfId="0" applyFont="1"/>
    <xf numFmtId="0" fontId="3" fillId="0" borderId="12" xfId="0" applyFont="1" applyBorder="1"/>
    <xf numFmtId="0" fontId="3" fillId="0" borderId="14" xfId="0" applyFont="1" applyBorder="1"/>
    <xf numFmtId="0" fontId="3" fillId="0" borderId="1" xfId="0" applyFont="1" applyBorder="1" applyAlignment="1">
      <alignment vertical="center"/>
    </xf>
    <xf numFmtId="0" fontId="3" fillId="4" borderId="1" xfId="0" applyFont="1" applyFill="1" applyBorder="1" applyAlignment="1" applyProtection="1">
      <alignment vertical="center"/>
      <protection locked="0" hidden="1"/>
    </xf>
    <xf numFmtId="0" fontId="3" fillId="0" borderId="1" xfId="0" applyFont="1" applyBorder="1" applyAlignment="1">
      <alignment horizontal="left" vertical="center" wrapText="1"/>
    </xf>
    <xf numFmtId="3" fontId="10" fillId="4" borderId="1" xfId="0" applyNumberFormat="1" applyFont="1" applyFill="1" applyBorder="1" applyAlignment="1" applyProtection="1">
      <alignment horizontal="center" vertical="center" wrapText="1"/>
      <protection locked="0" hidden="1"/>
    </xf>
    <xf numFmtId="0" fontId="10" fillId="0" borderId="1" xfId="0" applyFont="1" applyBorder="1" applyAlignment="1">
      <alignment vertical="center" wrapText="1"/>
    </xf>
    <xf numFmtId="14" fontId="10" fillId="4" borderId="1" xfId="0" applyNumberFormat="1" applyFont="1" applyFill="1" applyBorder="1" applyAlignment="1" applyProtection="1">
      <alignment horizontal="center" vertical="center" wrapText="1"/>
      <protection locked="0" hidden="1"/>
    </xf>
    <xf numFmtId="0" fontId="3" fillId="0" borderId="1" xfId="0" applyFont="1" applyBorder="1" applyAlignment="1">
      <alignment horizontal="left" vertical="center"/>
    </xf>
    <xf numFmtId="0" fontId="14" fillId="4" borderId="1" xfId="21" applyFill="1" applyBorder="1" applyAlignment="1" applyProtection="1">
      <alignment vertical="center"/>
      <protection locked="0" hidden="1"/>
    </xf>
    <xf numFmtId="0" fontId="3" fillId="0" borderId="0" xfId="0" applyFont="1" applyProtection="1">
      <protection locked="0" hidden="1"/>
    </xf>
    <xf numFmtId="169" fontId="19" fillId="0" borderId="0" xfId="0" applyNumberFormat="1" applyFont="1" applyAlignment="1">
      <alignment horizontal="center" vertical="center" wrapText="1"/>
    </xf>
    <xf numFmtId="0" fontId="19" fillId="0" borderId="1" xfId="0" applyFont="1" applyBorder="1" applyAlignment="1">
      <alignment horizontal="center" vertical="center" wrapText="1"/>
    </xf>
    <xf numFmtId="169" fontId="19" fillId="0" borderId="1" xfId="0" applyNumberFormat="1" applyFont="1" applyBorder="1" applyAlignment="1">
      <alignment horizontal="center" vertical="center" wrapText="1"/>
    </xf>
    <xf numFmtId="0" fontId="19" fillId="0" borderId="0" xfId="0" applyFont="1" applyAlignment="1">
      <alignment horizontal="center" vertical="center"/>
    </xf>
    <xf numFmtId="0" fontId="21" fillId="0" borderId="0" xfId="0" applyFont="1"/>
    <xf numFmtId="0" fontId="21" fillId="0" borderId="14" xfId="0" applyFont="1" applyBorder="1"/>
    <xf numFmtId="0" fontId="9" fillId="5" borderId="1" xfId="0" applyFont="1" applyFill="1" applyBorder="1" applyAlignment="1">
      <alignment horizontal="left" vertical="center" wrapText="1"/>
    </xf>
    <xf numFmtId="0" fontId="2" fillId="3" borderId="1" xfId="0" applyFont="1" applyFill="1" applyBorder="1" applyAlignment="1">
      <alignment horizontal="justify" vertical="center" wrapText="1"/>
    </xf>
    <xf numFmtId="0" fontId="23" fillId="3" borderId="1" xfId="0" applyFont="1" applyFill="1" applyBorder="1" applyAlignment="1">
      <alignment horizontal="center" vertical="center"/>
    </xf>
    <xf numFmtId="166" fontId="3" fillId="4" borderId="1" xfId="1" applyNumberFormat="1" applyFont="1" applyFill="1" applyBorder="1" applyAlignment="1" applyProtection="1">
      <alignment horizontal="right" vertical="center"/>
      <protection locked="0" hidden="1"/>
    </xf>
    <xf numFmtId="166" fontId="3" fillId="0" borderId="1" xfId="0" applyNumberFormat="1" applyFont="1" applyBorder="1" applyAlignment="1">
      <alignment horizontal="right" vertical="center"/>
    </xf>
    <xf numFmtId="166" fontId="3" fillId="3" borderId="1" xfId="0" applyNumberFormat="1" applyFont="1" applyFill="1" applyBorder="1" applyAlignment="1">
      <alignment horizontal="right" vertical="center"/>
    </xf>
    <xf numFmtId="0" fontId="4" fillId="2" borderId="6" xfId="0" applyFont="1" applyFill="1" applyBorder="1" applyAlignment="1">
      <alignment vertical="center"/>
    </xf>
    <xf numFmtId="0" fontId="4" fillId="2" borderId="13" xfId="0" applyFont="1" applyFill="1" applyBorder="1" applyAlignment="1">
      <alignment vertical="center"/>
    </xf>
    <xf numFmtId="166" fontId="4" fillId="2" borderId="13" xfId="0" applyNumberFormat="1" applyFont="1" applyFill="1" applyBorder="1" applyAlignment="1">
      <alignment vertical="center"/>
    </xf>
    <xf numFmtId="166" fontId="4" fillId="2" borderId="9" xfId="0" applyNumberFormat="1" applyFont="1" applyFill="1" applyBorder="1" applyAlignment="1">
      <alignment vertical="center"/>
    </xf>
    <xf numFmtId="166" fontId="4" fillId="2" borderId="1" xfId="0" applyNumberFormat="1" applyFont="1" applyFill="1" applyBorder="1" applyAlignment="1">
      <alignment horizontal="right" vertical="center" wrapText="1"/>
    </xf>
    <xf numFmtId="0" fontId="3" fillId="0" borderId="7" xfId="0" applyFont="1" applyBorder="1"/>
    <xf numFmtId="0" fontId="3" fillId="0" borderId="11" xfId="0" applyFont="1" applyBorder="1"/>
    <xf numFmtId="0" fontId="3" fillId="0" borderId="10" xfId="0" applyFont="1" applyBorder="1"/>
    <xf numFmtId="0" fontId="15" fillId="0" borderId="12" xfId="0" applyFont="1" applyBorder="1"/>
    <xf numFmtId="0" fontId="3" fillId="0" borderId="13" xfId="0" applyFont="1" applyBorder="1"/>
    <xf numFmtId="0" fontId="3" fillId="0" borderId="8" xfId="0" applyFont="1" applyBorder="1"/>
    <xf numFmtId="0" fontId="3" fillId="0" borderId="4" xfId="0" applyFont="1" applyBorder="1"/>
    <xf numFmtId="0" fontId="3" fillId="0" borderId="5" xfId="0" applyFont="1" applyBorder="1"/>
    <xf numFmtId="3" fontId="3" fillId="0" borderId="13" xfId="0" applyNumberFormat="1" applyFont="1" applyBorder="1"/>
    <xf numFmtId="0" fontId="3" fillId="3" borderId="3" xfId="0" applyFont="1" applyFill="1" applyBorder="1" applyAlignment="1">
      <alignment horizontal="justify" vertical="center" wrapText="1"/>
    </xf>
    <xf numFmtId="0" fontId="10" fillId="3" borderId="3" xfId="0" applyFont="1" applyFill="1" applyBorder="1" applyAlignment="1">
      <alignment horizontal="center" vertical="center"/>
    </xf>
    <xf numFmtId="0" fontId="3" fillId="0" borderId="0" xfId="1" applyFont="1" applyAlignment="1">
      <alignment horizontal="center" vertical="center" wrapText="1"/>
    </xf>
    <xf numFmtId="1" fontId="3" fillId="0" borderId="1" xfId="1" applyNumberFormat="1" applyFont="1" applyBorder="1" applyAlignment="1" applyProtection="1">
      <alignment horizontal="center" vertical="center"/>
      <protection locked="0" hidden="1"/>
    </xf>
    <xf numFmtId="166" fontId="4" fillId="6" borderId="1" xfId="1" applyNumberFormat="1" applyFont="1" applyFill="1" applyBorder="1" applyAlignment="1" applyProtection="1">
      <alignment horizontal="center" vertical="center"/>
      <protection locked="0" hidden="1"/>
    </xf>
    <xf numFmtId="0" fontId="4" fillId="0" borderId="2" xfId="0" applyFont="1" applyBorder="1" applyAlignment="1">
      <alignment horizontal="center" vertical="center" wrapText="1"/>
    </xf>
    <xf numFmtId="0" fontId="4" fillId="2" borderId="3"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0" applyFont="1" applyFill="1" applyBorder="1" applyAlignment="1">
      <alignment horizontal="center" vertical="center" wrapText="1"/>
    </xf>
    <xf numFmtId="0" fontId="2" fillId="0" borderId="0" xfId="0" applyFont="1" applyAlignment="1">
      <alignment horizontal="left" wrapText="1"/>
    </xf>
    <xf numFmtId="0" fontId="13" fillId="0" borderId="7"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0" xfId="0" applyFont="1" applyAlignment="1">
      <alignment horizontal="center" vertical="center" wrapText="1"/>
    </xf>
    <xf numFmtId="0" fontId="13" fillId="0" borderId="14"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9" xfId="0" applyFont="1" applyBorder="1" applyAlignment="1">
      <alignment horizontal="center" vertical="center" wrapText="1"/>
    </xf>
    <xf numFmtId="0" fontId="12" fillId="0" borderId="11" xfId="0" applyFont="1" applyBorder="1" applyAlignment="1">
      <alignment horizontal="center"/>
    </xf>
    <xf numFmtId="0" fontId="12" fillId="0" borderId="0" xfId="0" applyFont="1" applyAlignment="1">
      <alignment horizontal="center"/>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 xfId="0" applyFont="1" applyBorder="1" applyAlignment="1">
      <alignment horizontal="center" vertical="center" wrapText="1"/>
    </xf>
    <xf numFmtId="0" fontId="0" fillId="0" borderId="4" xfId="0" applyBorder="1" applyAlignment="1">
      <alignment horizontal="center"/>
    </xf>
    <xf numFmtId="0" fontId="0" fillId="0" borderId="5" xfId="0" applyBorder="1" applyAlignment="1">
      <alignment horizontal="center"/>
    </xf>
    <xf numFmtId="0" fontId="4" fillId="0" borderId="8"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3" fillId="0" borderId="13" xfId="0" applyFont="1" applyBorder="1" applyAlignment="1">
      <alignment horizontal="center"/>
    </xf>
    <xf numFmtId="0" fontId="3" fillId="0" borderId="0" xfId="0" applyFont="1" applyAlignment="1">
      <alignment horizontal="center"/>
    </xf>
    <xf numFmtId="0" fontId="3" fillId="0" borderId="14" xfId="0" applyFont="1" applyBorder="1" applyAlignment="1">
      <alignment horizontal="center"/>
    </xf>
    <xf numFmtId="0" fontId="3" fillId="0" borderId="12" xfId="0" applyFont="1" applyBorder="1" applyAlignment="1">
      <alignment horizontal="center"/>
    </xf>
    <xf numFmtId="169" fontId="19" fillId="0" borderId="12" xfId="0" applyNumberFormat="1" applyFont="1" applyBorder="1" applyAlignment="1">
      <alignment horizontal="center" vertical="center" wrapText="1"/>
    </xf>
    <xf numFmtId="169" fontId="19" fillId="0" borderId="0" xfId="0" applyNumberFormat="1" applyFont="1" applyAlignment="1">
      <alignment horizontal="center" vertical="center" wrapText="1"/>
    </xf>
    <xf numFmtId="169" fontId="19" fillId="0" borderId="14" xfId="0" applyNumberFormat="1" applyFont="1" applyBorder="1" applyAlignment="1">
      <alignment horizontal="center" vertical="center" wrapText="1"/>
    </xf>
    <xf numFmtId="0" fontId="3" fillId="0" borderId="8"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9" xfId="0" applyFont="1" applyBorder="1" applyAlignment="1">
      <alignment horizontal="center"/>
    </xf>
    <xf numFmtId="0" fontId="19" fillId="2" borderId="1" xfId="0" applyFont="1" applyFill="1" applyBorder="1" applyAlignment="1">
      <alignment horizontal="center" vertical="center" wrapText="1"/>
    </xf>
    <xf numFmtId="0" fontId="4" fillId="2" borderId="1" xfId="1" applyFont="1" applyFill="1" applyBorder="1" applyAlignment="1">
      <alignment horizontal="center" vertical="center" wrapText="1"/>
    </xf>
    <xf numFmtId="0" fontId="22" fillId="5" borderId="6"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4" fillId="0" borderId="1" xfId="0" applyFont="1" applyBorder="1" applyAlignment="1">
      <alignment horizontal="left" vertical="center"/>
    </xf>
    <xf numFmtId="0" fontId="19" fillId="0" borderId="1" xfId="0" applyFont="1" applyBorder="1" applyAlignment="1">
      <alignment horizontal="center" vertical="center"/>
    </xf>
    <xf numFmtId="14" fontId="10" fillId="4" borderId="1" xfId="0" applyNumberFormat="1" applyFont="1" applyFill="1" applyBorder="1" applyAlignment="1" applyProtection="1">
      <alignment horizontal="center" vertical="center" wrapText="1"/>
      <protection locked="0" hidden="1"/>
    </xf>
    <xf numFmtId="1" fontId="10" fillId="4" borderId="1" xfId="0" applyNumberFormat="1" applyFont="1" applyFill="1" applyBorder="1" applyAlignment="1" applyProtection="1">
      <alignment horizontal="center" vertical="center" wrapText="1"/>
      <protection locked="0" hidden="1"/>
    </xf>
    <xf numFmtId="0" fontId="3" fillId="0" borderId="7" xfId="0" applyFont="1" applyBorder="1" applyAlignment="1">
      <alignment horizontal="center"/>
    </xf>
    <xf numFmtId="0" fontId="3" fillId="0" borderId="11" xfId="0" applyFont="1" applyBorder="1" applyAlignment="1">
      <alignment horizontal="center"/>
    </xf>
    <xf numFmtId="0" fontId="3" fillId="0" borderId="10" xfId="0" applyFont="1" applyBorder="1" applyAlignment="1">
      <alignment horizontal="center"/>
    </xf>
    <xf numFmtId="0" fontId="4" fillId="2" borderId="1" xfId="0" applyFont="1" applyFill="1" applyBorder="1" applyAlignment="1">
      <alignment horizontal="center" vertical="center"/>
    </xf>
    <xf numFmtId="0" fontId="15" fillId="0" borderId="1" xfId="0" applyFont="1" applyBorder="1" applyAlignment="1">
      <alignment horizontal="justify" vertical="justify"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9" xfId="0" applyFont="1" applyBorder="1" applyAlignment="1">
      <alignment horizontal="center" vertical="center" wrapText="1"/>
    </xf>
    <xf numFmtId="0" fontId="15" fillId="0" borderId="6" xfId="0" applyFont="1" applyBorder="1" applyAlignment="1">
      <alignment horizontal="left" vertical="center" wrapText="1"/>
    </xf>
    <xf numFmtId="0" fontId="15" fillId="0" borderId="13" xfId="0" applyFont="1" applyBorder="1" applyAlignment="1">
      <alignment horizontal="left" vertical="center" wrapText="1"/>
    </xf>
    <xf numFmtId="0" fontId="15" fillId="0" borderId="9" xfId="0" applyFont="1" applyBorder="1" applyAlignment="1">
      <alignment horizontal="left" vertical="center" wrapText="1"/>
    </xf>
    <xf numFmtId="0" fontId="16" fillId="0" borderId="1" xfId="0" applyFont="1" applyBorder="1" applyAlignment="1">
      <alignment horizontal="left" vertical="center" wrapText="1"/>
    </xf>
    <xf numFmtId="9" fontId="5" fillId="4" borderId="1" xfId="20" applyFont="1" applyFill="1" applyBorder="1" applyAlignment="1" applyProtection="1">
      <alignment horizontal="center" vertical="center"/>
      <protection locked="0" hidden="1"/>
    </xf>
    <xf numFmtId="166" fontId="3" fillId="4" borderId="1" xfId="1" applyNumberFormat="1" applyFont="1" applyFill="1" applyBorder="1" applyAlignment="1" applyProtection="1">
      <alignment horizontal="center" vertical="center"/>
      <protection locked="0" hidden="1"/>
    </xf>
    <xf numFmtId="166" fontId="4" fillId="0" borderId="1" xfId="1" applyNumberFormat="1" applyFont="1" applyBorder="1" applyAlignment="1" applyProtection="1">
      <alignment horizontal="center" vertical="center"/>
      <protection locked="0" hidden="1"/>
    </xf>
    <xf numFmtId="0" fontId="17"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3" fillId="0" borderId="0" xfId="0" applyFont="1" applyBorder="1" applyAlignment="1">
      <alignment horizontal="center"/>
    </xf>
    <xf numFmtId="0" fontId="3" fillId="0" borderId="0" xfId="0" applyFont="1" applyBorder="1" applyAlignment="1">
      <alignment horizontal="left"/>
    </xf>
    <xf numFmtId="0" fontId="3" fillId="0" borderId="14" xfId="0" applyFont="1" applyBorder="1" applyAlignment="1">
      <alignment horizontal="left"/>
    </xf>
    <xf numFmtId="0" fontId="3" fillId="0" borderId="13" xfId="0" applyFont="1" applyBorder="1" applyAlignment="1">
      <alignment horizontal="right"/>
    </xf>
    <xf numFmtId="3" fontId="3" fillId="0" borderId="13" xfId="0" applyNumberFormat="1" applyFont="1" applyBorder="1" applyAlignment="1">
      <alignment horizontal="right"/>
    </xf>
    <xf numFmtId="0" fontId="15" fillId="0" borderId="6" xfId="0" applyFont="1" applyBorder="1" applyAlignment="1">
      <alignment horizontal="justify" vertical="center" wrapText="1"/>
    </xf>
    <xf numFmtId="0" fontId="15" fillId="0" borderId="13" xfId="0" applyFont="1" applyBorder="1" applyAlignment="1">
      <alignment horizontal="justify" vertical="center" wrapText="1"/>
    </xf>
    <xf numFmtId="0" fontId="15" fillId="0" borderId="9" xfId="0" applyFont="1" applyBorder="1" applyAlignment="1">
      <alignment horizontal="justify" vertical="center" wrapText="1"/>
    </xf>
  </cellXfs>
  <cellStyles count="22">
    <cellStyle name="Hipervínculo" xfId="21" builtinId="8"/>
    <cellStyle name="Hipervínculo 2" xfId="2" xr:uid="{E55399A1-D940-40F8-8C29-4B76DBCC7272}"/>
    <cellStyle name="Millares [0] 2" xfId="18" xr:uid="{4B425C26-B92A-4871-94DF-2E2E55EB5BC8}"/>
    <cellStyle name="Millares 2" xfId="10" xr:uid="{B754B258-8282-405A-985E-FCA29B75718E}"/>
    <cellStyle name="Millares 5" xfId="11" xr:uid="{B6362886-8ED2-44E2-B3EE-97DCD2A5F986}"/>
    <cellStyle name="Moneda [0] 2" xfId="19" xr:uid="{9DEAD54B-77C1-4B74-AC43-DA76C4355120}"/>
    <cellStyle name="Moneda 2" xfId="5" xr:uid="{864B6A18-EF5F-4C08-AE5B-CF613B6985E3}"/>
    <cellStyle name="Moneda 3" xfId="3" xr:uid="{59E3CB00-BD3C-4767-8B88-6F5B166927BA}"/>
    <cellStyle name="Moneda 4" xfId="12" xr:uid="{263D75EE-AA76-4617-BB73-7CDCDD00ABF7}"/>
    <cellStyle name="Moneda 5" xfId="13" xr:uid="{38E3D7C0-592D-4415-AAA0-77905989E986}"/>
    <cellStyle name="Normal" xfId="0" builtinId="0"/>
    <cellStyle name="Normal 2" xfId="7" xr:uid="{86D7E45D-5FD0-420D-9598-DE1210D9C31E}"/>
    <cellStyle name="Normal 2 2" xfId="4" xr:uid="{4BFD7732-396A-4748-AFF3-C8AF206233DB}"/>
    <cellStyle name="Normal 2 2 2" xfId="14" xr:uid="{CCE693DE-9786-4B26-958E-1ED172937B3E}"/>
    <cellStyle name="Normal 2 3" xfId="15" xr:uid="{6CDD4676-703D-47F7-9555-30C5011103C3}"/>
    <cellStyle name="Normal 28" xfId="1" xr:uid="{E7EF3295-374E-4104-80E8-6D52793100CC}"/>
    <cellStyle name="Normal 3" xfId="6" xr:uid="{AFFFEEBC-B482-4621-B201-B0B77B5FD361}"/>
    <cellStyle name="Normal 3 2" xfId="16" xr:uid="{BB318172-56CB-4067-A6EF-ADFEA0676AA0}"/>
    <cellStyle name="Normal 4" xfId="8" xr:uid="{F9BF5521-021F-4200-A609-022256095A60}"/>
    <cellStyle name="Porcentaje" xfId="20" builtinId="5"/>
    <cellStyle name="Porcentual 2" xfId="17" xr:uid="{12CF8183-7FCE-4084-A8F3-DFFF757F6A29}"/>
    <cellStyle name="Porcentual 5" xfId="9" xr:uid="{CDAA694B-FD94-4A9D-B29C-84249030C768}"/>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237943</xdr:colOff>
      <xdr:row>1</xdr:row>
      <xdr:rowOff>82160</xdr:rowOff>
    </xdr:from>
    <xdr:to>
      <xdr:col>1</xdr:col>
      <xdr:colOff>780605</xdr:colOff>
      <xdr:row>3</xdr:row>
      <xdr:rowOff>104665</xdr:rowOff>
    </xdr:to>
    <xdr:pic>
      <xdr:nvPicPr>
        <xdr:cNvPr id="2" name="45 Imagen" descr="LOGO-ICBF">
          <a:extLst>
            <a:ext uri="{FF2B5EF4-FFF2-40B4-BE49-F238E27FC236}">
              <a16:creationId xmlns:a16="http://schemas.microsoft.com/office/drawing/2014/main" id="{67165634-B7DC-41DC-86AC-F8EDFE5A58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75874" y="268281"/>
          <a:ext cx="542662" cy="54802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361950</xdr:colOff>
      <xdr:row>1</xdr:row>
      <xdr:rowOff>93261</xdr:rowOff>
    </xdr:from>
    <xdr:to>
      <xdr:col>2</xdr:col>
      <xdr:colOff>77788</xdr:colOff>
      <xdr:row>1</xdr:row>
      <xdr:rowOff>801535</xdr:rowOff>
    </xdr:to>
    <xdr:pic>
      <xdr:nvPicPr>
        <xdr:cNvPr id="2" name="45 Imagen" descr="LOGO-ICBF">
          <a:extLst>
            <a:ext uri="{FF2B5EF4-FFF2-40B4-BE49-F238E27FC236}">
              <a16:creationId xmlns:a16="http://schemas.microsoft.com/office/drawing/2014/main" id="{45D7A97B-20EB-4DC9-BECA-C764C03E74F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71525" y="283761"/>
          <a:ext cx="782638" cy="708274"/>
        </a:xfrm>
        <a:prstGeom prst="rect">
          <a:avLst/>
        </a:prstGeom>
        <a:noFill/>
        <a:ln w="9525">
          <a:noFill/>
          <a:miter lim="800000"/>
          <a:headEnd/>
          <a:tailEnd/>
        </a:ln>
      </xdr:spPr>
    </xdr:pic>
    <xdr:clientData/>
  </xdr:twoCellAnchor>
  <xdr:twoCellAnchor editAs="oneCell">
    <xdr:from>
      <xdr:col>2</xdr:col>
      <xdr:colOff>119063</xdr:colOff>
      <xdr:row>28</xdr:row>
      <xdr:rowOff>109140</xdr:rowOff>
    </xdr:from>
    <xdr:to>
      <xdr:col>2</xdr:col>
      <xdr:colOff>2152846</xdr:colOff>
      <xdr:row>31</xdr:row>
      <xdr:rowOff>114756</xdr:rowOff>
    </xdr:to>
    <xdr:pic>
      <xdr:nvPicPr>
        <xdr:cNvPr id="3" name="Imagen 2">
          <a:extLst>
            <a:ext uri="{FF2B5EF4-FFF2-40B4-BE49-F238E27FC236}">
              <a16:creationId xmlns:a16="http://schemas.microsoft.com/office/drawing/2014/main" id="{F057A9A3-767A-42DF-A4D3-7436357A8AE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0638" y="16492140"/>
          <a:ext cx="2033783" cy="577116"/>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270612</xdr:colOff>
      <xdr:row>1</xdr:row>
      <xdr:rowOff>105172</xdr:rowOff>
    </xdr:from>
    <xdr:to>
      <xdr:col>2</xdr:col>
      <xdr:colOff>38100</xdr:colOff>
      <xdr:row>1</xdr:row>
      <xdr:rowOff>825708</xdr:rowOff>
    </xdr:to>
    <xdr:pic>
      <xdr:nvPicPr>
        <xdr:cNvPr id="2" name="45 Imagen" descr="LOGO-ICBF">
          <a:extLst>
            <a:ext uri="{FF2B5EF4-FFF2-40B4-BE49-F238E27FC236}">
              <a16:creationId xmlns:a16="http://schemas.microsoft.com/office/drawing/2014/main" id="{88209780-79F1-467A-8646-9B4DDA073525}"/>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08762" y="295672"/>
          <a:ext cx="796188" cy="720536"/>
        </a:xfrm>
        <a:prstGeom prst="rect">
          <a:avLst/>
        </a:prstGeom>
        <a:noFill/>
        <a:ln w="9525">
          <a:noFill/>
          <a:miter lim="800000"/>
          <a:headEnd/>
          <a:tailEnd/>
        </a:ln>
      </xdr:spPr>
    </xdr:pic>
    <xdr:clientData/>
  </xdr:twoCellAnchor>
  <xdr:twoCellAnchor editAs="oneCell">
    <xdr:from>
      <xdr:col>2</xdr:col>
      <xdr:colOff>307579</xdr:colOff>
      <xdr:row>28</xdr:row>
      <xdr:rowOff>49609</xdr:rowOff>
    </xdr:from>
    <xdr:to>
      <xdr:col>2</xdr:col>
      <xdr:colOff>1350085</xdr:colOff>
      <xdr:row>31</xdr:row>
      <xdr:rowOff>101204</xdr:rowOff>
    </xdr:to>
    <xdr:pic>
      <xdr:nvPicPr>
        <xdr:cNvPr id="3" name="Imagen 2">
          <a:extLst>
            <a:ext uri="{FF2B5EF4-FFF2-40B4-BE49-F238E27FC236}">
              <a16:creationId xmlns:a16="http://schemas.microsoft.com/office/drawing/2014/main" id="{A702ECF1-C1EA-454C-B7FF-C54FB41C1167}"/>
            </a:ext>
          </a:extLst>
        </xdr:cNvPr>
        <xdr:cNvPicPr>
          <a:picLocks noChangeAspect="1"/>
        </xdr:cNvPicPr>
      </xdr:nvPicPr>
      <xdr:blipFill>
        <a:blip xmlns:r="http://schemas.openxmlformats.org/officeDocument/2006/relationships" r:embed="rId2"/>
        <a:stretch>
          <a:fillRect/>
        </a:stretch>
      </xdr:blipFill>
      <xdr:spPr>
        <a:xfrm>
          <a:off x="1479154" y="16432609"/>
          <a:ext cx="1042506" cy="62309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240847</xdr:colOff>
      <xdr:row>2</xdr:row>
      <xdr:rowOff>95250</xdr:rowOff>
    </xdr:from>
    <xdr:to>
      <xdr:col>2</xdr:col>
      <xdr:colOff>153988</xdr:colOff>
      <xdr:row>2</xdr:row>
      <xdr:rowOff>887260</xdr:rowOff>
    </xdr:to>
    <xdr:pic>
      <xdr:nvPicPr>
        <xdr:cNvPr id="2" name="45 Imagen" descr="LOGO-ICBF">
          <a:extLst>
            <a:ext uri="{FF2B5EF4-FFF2-40B4-BE49-F238E27FC236}">
              <a16:creationId xmlns:a16="http://schemas.microsoft.com/office/drawing/2014/main" id="{0BF71451-1B99-406A-A332-C9562697DBD5}"/>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875166" cy="79201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mailto:zabaletacar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F4FE7-406A-4B2D-828C-1978A74DA9A9}">
  <dimension ref="A2:Q15"/>
  <sheetViews>
    <sheetView showGridLines="0" tabSelected="1" topLeftCell="A6" zoomScale="87" zoomScaleNormal="87" workbookViewId="0">
      <selection activeCell="B11" sqref="B11"/>
    </sheetView>
  </sheetViews>
  <sheetFormatPr baseColWidth="10" defaultRowHeight="15"/>
  <cols>
    <col min="1" max="1" width="5.7109375" customWidth="1"/>
    <col min="2" max="2" width="30.28515625" customWidth="1"/>
    <col min="3" max="3" width="6.140625" customWidth="1"/>
    <col min="4" max="4" width="6.42578125" customWidth="1"/>
    <col min="5" max="5" width="11.28515625" customWidth="1"/>
    <col min="6" max="6" width="13.140625" customWidth="1"/>
    <col min="7" max="7" width="11.5703125" customWidth="1"/>
    <col min="8" max="8" width="13.140625" customWidth="1"/>
    <col min="9" max="9" width="12" customWidth="1"/>
    <col min="10" max="10" width="12.5703125" customWidth="1"/>
    <col min="11" max="11" width="1.42578125" customWidth="1"/>
    <col min="12" max="12" width="12.140625" hidden="1" customWidth="1"/>
    <col min="13" max="13" width="0.42578125" hidden="1" customWidth="1"/>
    <col min="14" max="14" width="13.140625" customWidth="1"/>
    <col min="15" max="15" width="13" customWidth="1"/>
    <col min="16" max="16" width="11.28515625" hidden="1" customWidth="1"/>
    <col min="17" max="17" width="11.42578125" hidden="1" customWidth="1"/>
  </cols>
  <sheetData>
    <row r="2" spans="1:17" ht="21" customHeight="1">
      <c r="B2" s="61" t="s">
        <v>9</v>
      </c>
      <c r="C2" s="62"/>
      <c r="D2" s="62"/>
      <c r="E2" s="62"/>
      <c r="F2" s="63"/>
      <c r="G2" s="81" t="s">
        <v>10</v>
      </c>
      <c r="H2" s="81"/>
      <c r="I2" s="81"/>
      <c r="J2" s="81"/>
    </row>
    <row r="3" spans="1:17" ht="21" customHeight="1">
      <c r="B3" s="64"/>
      <c r="C3" s="65"/>
      <c r="D3" s="65"/>
      <c r="E3" s="65"/>
      <c r="F3" s="66"/>
      <c r="G3" s="81"/>
      <c r="H3" s="81"/>
      <c r="I3" s="81"/>
      <c r="J3" s="81"/>
    </row>
    <row r="4" spans="1:17" ht="21" customHeight="1">
      <c r="B4" s="64"/>
      <c r="C4" s="65"/>
      <c r="D4" s="65"/>
      <c r="E4" s="65"/>
      <c r="F4" s="66"/>
      <c r="G4" s="81"/>
      <c r="H4" s="81"/>
      <c r="I4" s="81"/>
      <c r="J4" s="81"/>
    </row>
    <row r="5" spans="1:17">
      <c r="B5" s="80" t="s">
        <v>11</v>
      </c>
      <c r="C5" s="80"/>
      <c r="D5" s="80"/>
      <c r="E5" s="80"/>
      <c r="F5" s="80"/>
      <c r="G5" s="80"/>
      <c r="H5" s="80"/>
      <c r="I5" s="80"/>
      <c r="J5" s="80"/>
    </row>
    <row r="6" spans="1:17" ht="50.25" customHeight="1">
      <c r="B6" s="55" t="s">
        <v>12</v>
      </c>
      <c r="C6" s="77" t="s">
        <v>61</v>
      </c>
      <c r="D6" s="78"/>
      <c r="E6" s="78"/>
      <c r="F6" s="78"/>
      <c r="G6" s="78"/>
      <c r="H6" s="78"/>
      <c r="I6" s="78"/>
      <c r="J6" s="79"/>
    </row>
    <row r="7" spans="1:17" ht="12" customHeight="1">
      <c r="A7" s="9"/>
      <c r="B7" s="70"/>
      <c r="C7" s="71"/>
      <c r="D7" s="71"/>
      <c r="E7" s="71"/>
      <c r="F7" s="71"/>
      <c r="G7" s="71"/>
      <c r="H7" s="10"/>
      <c r="I7" s="9"/>
      <c r="J7" s="9"/>
      <c r="K7" s="9"/>
      <c r="L7" s="9"/>
      <c r="M7" s="9"/>
      <c r="N7" s="9"/>
      <c r="O7" s="9"/>
    </row>
    <row r="8" spans="1:17" ht="3" customHeight="1"/>
    <row r="9" spans="1:17" ht="48" customHeight="1">
      <c r="A9" s="75"/>
      <c r="B9" s="75"/>
      <c r="C9" s="75"/>
      <c r="D9" s="76"/>
      <c r="E9" s="72" t="s">
        <v>52</v>
      </c>
      <c r="F9" s="73"/>
      <c r="G9" s="72" t="s">
        <v>53</v>
      </c>
      <c r="H9" s="73"/>
      <c r="I9" s="74" t="s">
        <v>63</v>
      </c>
      <c r="J9" s="74"/>
      <c r="K9" s="6"/>
      <c r="L9" s="6"/>
      <c r="M9" s="6"/>
      <c r="N9" s="59" t="s">
        <v>7</v>
      </c>
      <c r="O9" s="59"/>
      <c r="P9" s="59" t="s">
        <v>8</v>
      </c>
      <c r="Q9" s="59"/>
    </row>
    <row r="10" spans="1:17" ht="61.5" customHeight="1">
      <c r="A10" s="56" t="s">
        <v>0</v>
      </c>
      <c r="B10" s="56" t="s">
        <v>1</v>
      </c>
      <c r="C10" s="56" t="s">
        <v>2</v>
      </c>
      <c r="D10" s="56" t="s">
        <v>6</v>
      </c>
      <c r="E10" s="57" t="s">
        <v>5</v>
      </c>
      <c r="F10" s="57" t="s">
        <v>13</v>
      </c>
      <c r="G10" s="57" t="s">
        <v>5</v>
      </c>
      <c r="H10" s="57" t="s">
        <v>13</v>
      </c>
      <c r="I10" s="57" t="s">
        <v>5</v>
      </c>
      <c r="J10" s="57" t="s">
        <v>13</v>
      </c>
      <c r="K10" s="7"/>
      <c r="L10" s="57" t="s">
        <v>51</v>
      </c>
      <c r="M10" s="7"/>
      <c r="N10" s="58" t="s">
        <v>5</v>
      </c>
      <c r="O10" s="58" t="s">
        <v>13</v>
      </c>
      <c r="P10" s="57" t="s">
        <v>5</v>
      </c>
      <c r="Q10" s="57" t="s">
        <v>13</v>
      </c>
    </row>
    <row r="11" spans="1:17" ht="318" customHeight="1">
      <c r="A11" s="2">
        <v>1</v>
      </c>
      <c r="B11" s="50" t="s">
        <v>62</v>
      </c>
      <c r="C11" s="51" t="s">
        <v>3</v>
      </c>
      <c r="D11" s="51">
        <v>1</v>
      </c>
      <c r="E11" s="33">
        <v>2900000</v>
      </c>
      <c r="F11" s="3">
        <f>E11*D11</f>
        <v>2900000</v>
      </c>
      <c r="G11" s="33">
        <v>2950000</v>
      </c>
      <c r="H11" s="3">
        <f>G11*D11</f>
        <v>2950000</v>
      </c>
      <c r="I11" s="33">
        <v>2850000</v>
      </c>
      <c r="J11" s="3">
        <f>I11*D11</f>
        <v>2850000</v>
      </c>
      <c r="K11" s="8"/>
      <c r="L11" s="53">
        <v>2</v>
      </c>
      <c r="M11" s="8"/>
      <c r="N11" s="4">
        <f>ROUND(AVERAGE(E11,G11,I11),0)</f>
        <v>2900000</v>
      </c>
      <c r="O11" s="118">
        <f>N11*D11</f>
        <v>2900000</v>
      </c>
      <c r="P11" s="4">
        <f>ROUND(GEOMEAN(E11,G11,I11),0)</f>
        <v>2899713</v>
      </c>
      <c r="Q11" s="3">
        <f>ROUND(P11*$D$11,0)</f>
        <v>2899713</v>
      </c>
    </row>
    <row r="12" spans="1:17">
      <c r="A12" s="52"/>
      <c r="B12" s="67" t="s">
        <v>4</v>
      </c>
      <c r="C12" s="68"/>
      <c r="D12" s="69"/>
      <c r="E12" s="8"/>
      <c r="F12" s="3">
        <f>SUM(F11)</f>
        <v>2900000</v>
      </c>
      <c r="G12" s="8"/>
      <c r="H12" s="3">
        <f>SUM(H11)</f>
        <v>2950000</v>
      </c>
      <c r="I12" s="8"/>
      <c r="J12" s="3">
        <f>SUM(J11)</f>
        <v>2850000</v>
      </c>
      <c r="K12" s="8"/>
      <c r="L12" s="8"/>
      <c r="M12" s="8"/>
      <c r="N12" s="11"/>
      <c r="O12" s="119">
        <f>SUM(O11)</f>
        <v>2900000</v>
      </c>
      <c r="Q12" s="54">
        <f>SUM(Q11)</f>
        <v>2899713</v>
      </c>
    </row>
    <row r="14" spans="1:17" s="11" customFormat="1" ht="25.5" customHeight="1">
      <c r="B14" s="60" t="s">
        <v>59</v>
      </c>
      <c r="C14" s="60"/>
      <c r="D14" s="60"/>
      <c r="E14" s="60"/>
      <c r="F14" s="60"/>
      <c r="G14" s="60"/>
      <c r="H14" s="60"/>
      <c r="I14" s="60"/>
      <c r="J14" s="60"/>
    </row>
    <row r="15" spans="1:17" s="11" customFormat="1" ht="21.75" customHeight="1">
      <c r="B15" s="60"/>
      <c r="C15" s="60"/>
      <c r="D15" s="60"/>
      <c r="E15" s="60"/>
      <c r="F15" s="60"/>
      <c r="G15" s="60"/>
      <c r="H15" s="60"/>
      <c r="I15" s="60"/>
      <c r="J15" s="60"/>
    </row>
  </sheetData>
  <mergeCells count="13">
    <mergeCell ref="N9:O9"/>
    <mergeCell ref="P9:Q9"/>
    <mergeCell ref="B14:J15"/>
    <mergeCell ref="B2:F4"/>
    <mergeCell ref="B12:D12"/>
    <mergeCell ref="B7:G7"/>
    <mergeCell ref="E9:F9"/>
    <mergeCell ref="G9:H9"/>
    <mergeCell ref="I9:J9"/>
    <mergeCell ref="A9:D9"/>
    <mergeCell ref="C6:J6"/>
    <mergeCell ref="B5:J5"/>
    <mergeCell ref="G2:J4"/>
  </mergeCells>
  <pageMargins left="0.98425196850393704" right="0.59055118110236227" top="0.74803149606299213" bottom="0.74803149606299213" header="0.31496062992125984" footer="0.31496062992125984"/>
  <pageSetup scale="75" orientation="landscape" r:id="rId1"/>
  <ignoredErrors>
    <ignoredError sqref="F11:F12 H12 J12 O12 Q11:Q12"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E8D5B-89DE-4454-9160-C4E10188C4F2}">
  <dimension ref="B2:H38"/>
  <sheetViews>
    <sheetView topLeftCell="A14" workbookViewId="0">
      <selection activeCell="C21" sqref="C21"/>
    </sheetView>
  </sheetViews>
  <sheetFormatPr baseColWidth="10" defaultRowHeight="15"/>
  <cols>
    <col min="1" max="1" width="6.140625" customWidth="1"/>
    <col min="2" max="2" width="16" customWidth="1"/>
    <col min="3" max="3" width="33" customWidth="1"/>
    <col min="4" max="4" width="14.7109375" customWidth="1"/>
    <col min="5" max="5" width="14" customWidth="1"/>
    <col min="6" max="6" width="16.42578125" customWidth="1"/>
    <col min="7" max="7" width="14.7109375" customWidth="1"/>
    <col min="8" max="8" width="16.7109375" customWidth="1"/>
  </cols>
  <sheetData>
    <row r="2" spans="2:8" ht="69" customHeight="1">
      <c r="B2" s="110" t="s">
        <v>65</v>
      </c>
      <c r="C2" s="111"/>
      <c r="D2" s="111"/>
      <c r="E2" s="111"/>
      <c r="F2" s="111"/>
      <c r="G2" s="111"/>
      <c r="H2" s="112"/>
    </row>
    <row r="3" spans="2:8">
      <c r="B3" s="92"/>
      <c r="C3" s="82"/>
      <c r="D3" s="82"/>
      <c r="E3" s="82"/>
      <c r="F3" s="82"/>
      <c r="G3" s="82"/>
      <c r="H3" s="93"/>
    </row>
    <row r="4" spans="2:8" ht="26.25" customHeight="1">
      <c r="B4" s="80" t="s">
        <v>14</v>
      </c>
      <c r="C4" s="80"/>
      <c r="D4" s="80"/>
      <c r="E4" s="80"/>
      <c r="F4" s="80"/>
      <c r="G4" s="80"/>
      <c r="H4" s="80"/>
    </row>
    <row r="5" spans="2:8" ht="48.75" customHeight="1">
      <c r="B5" s="5" t="s">
        <v>15</v>
      </c>
      <c r="C5" s="113" t="s">
        <v>66</v>
      </c>
      <c r="D5" s="114"/>
      <c r="E5" s="114"/>
      <c r="F5" s="114"/>
      <c r="G5" s="114"/>
      <c r="H5" s="115"/>
    </row>
    <row r="6" spans="2:8">
      <c r="B6" s="92"/>
      <c r="C6" s="82"/>
      <c r="D6" s="82"/>
      <c r="E6" s="82"/>
      <c r="F6" s="82"/>
      <c r="G6" s="82"/>
      <c r="H6" s="93"/>
    </row>
    <row r="7" spans="2:8">
      <c r="B7" s="15" t="s">
        <v>16</v>
      </c>
      <c r="C7" s="16" t="s">
        <v>47</v>
      </c>
      <c r="D7" s="17" t="s">
        <v>17</v>
      </c>
      <c r="E7" s="18" t="s">
        <v>48</v>
      </c>
      <c r="F7" s="19" t="s">
        <v>18</v>
      </c>
      <c r="G7" s="101">
        <v>46281</v>
      </c>
      <c r="H7" s="101"/>
    </row>
    <row r="8" spans="2:8" ht="38.25">
      <c r="B8" s="15" t="s">
        <v>19</v>
      </c>
      <c r="C8" s="16" t="s">
        <v>49</v>
      </c>
      <c r="D8" s="21" t="s">
        <v>20</v>
      </c>
      <c r="E8" s="20" t="s">
        <v>44</v>
      </c>
      <c r="F8" s="19" t="s">
        <v>21</v>
      </c>
      <c r="G8" s="102">
        <v>3108596482</v>
      </c>
      <c r="H8" s="102"/>
    </row>
    <row r="9" spans="2:8">
      <c r="B9" s="15" t="s">
        <v>22</v>
      </c>
      <c r="C9" s="22" t="s">
        <v>45</v>
      </c>
      <c r="D9" s="21" t="s">
        <v>23</v>
      </c>
      <c r="E9" s="20"/>
      <c r="F9" s="19" t="s">
        <v>24</v>
      </c>
      <c r="G9" s="102">
        <v>3108596482</v>
      </c>
      <c r="H9" s="102"/>
    </row>
    <row r="10" spans="2:8">
      <c r="B10" s="92"/>
      <c r="C10" s="82"/>
      <c r="D10" s="82"/>
      <c r="E10" s="82"/>
      <c r="F10" s="82"/>
      <c r="G10" s="82"/>
      <c r="H10" s="93"/>
    </row>
    <row r="11" spans="2:8">
      <c r="B11" s="106" t="s">
        <v>25</v>
      </c>
      <c r="C11" s="106"/>
      <c r="D11" s="106"/>
      <c r="E11" s="106"/>
      <c r="F11" s="106"/>
      <c r="G11" s="106"/>
      <c r="H11" s="106"/>
    </row>
    <row r="12" spans="2:8" ht="138.75" customHeight="1">
      <c r="B12" s="116" t="s">
        <v>26</v>
      </c>
      <c r="C12" s="116"/>
      <c r="D12" s="116"/>
      <c r="E12" s="116"/>
      <c r="F12" s="116"/>
      <c r="G12" s="116"/>
      <c r="H12" s="116"/>
    </row>
    <row r="13" spans="2:8" ht="157.5" customHeight="1">
      <c r="B13" s="120" t="s">
        <v>54</v>
      </c>
      <c r="C13" s="120"/>
      <c r="D13" s="120"/>
      <c r="E13" s="120"/>
      <c r="F13" s="120"/>
      <c r="G13" s="120"/>
      <c r="H13" s="120"/>
    </row>
    <row r="14" spans="2:8">
      <c r="B14" s="103"/>
      <c r="C14" s="104"/>
      <c r="D14" s="104"/>
      <c r="E14" s="104"/>
      <c r="F14" s="104"/>
      <c r="G14" s="104"/>
      <c r="H14" s="105"/>
    </row>
    <row r="15" spans="2:8" ht="25.5">
      <c r="B15" s="100" t="s">
        <v>60</v>
      </c>
      <c r="C15" s="100"/>
      <c r="D15" s="100"/>
      <c r="E15" s="24"/>
      <c r="F15" s="25" t="s">
        <v>27</v>
      </c>
      <c r="G15" s="117"/>
      <c r="H15" s="117"/>
    </row>
    <row r="16" spans="2:8" ht="51" customHeight="1">
      <c r="B16" s="94" t="s">
        <v>28</v>
      </c>
      <c r="C16" s="94"/>
      <c r="D16" s="26" t="s">
        <v>64</v>
      </c>
      <c r="E16" s="86"/>
      <c r="F16" s="87"/>
      <c r="G16" s="87"/>
      <c r="H16" s="88"/>
    </row>
    <row r="17" spans="2:8">
      <c r="B17" s="89"/>
      <c r="C17" s="90"/>
      <c r="D17" s="90"/>
      <c r="E17" s="90"/>
      <c r="F17" s="90"/>
      <c r="G17" s="90"/>
      <c r="H17" s="91"/>
    </row>
    <row r="18" spans="2:8">
      <c r="B18" s="95" t="s">
        <v>0</v>
      </c>
      <c r="C18" s="95" t="s">
        <v>1</v>
      </c>
      <c r="D18" s="95" t="s">
        <v>2</v>
      </c>
      <c r="E18" s="95" t="s">
        <v>29</v>
      </c>
      <c r="F18" s="95" t="s">
        <v>30</v>
      </c>
      <c r="G18" s="95" t="s">
        <v>31</v>
      </c>
      <c r="H18" s="95" t="s">
        <v>32</v>
      </c>
    </row>
    <row r="19" spans="2:8" ht="25.5" customHeight="1">
      <c r="B19" s="95"/>
      <c r="C19" s="95"/>
      <c r="D19" s="95"/>
      <c r="E19" s="95"/>
      <c r="F19" s="95"/>
      <c r="G19" s="95"/>
      <c r="H19" s="95"/>
    </row>
    <row r="20" spans="2:8">
      <c r="B20" s="30"/>
      <c r="C20" s="96" t="s">
        <v>33</v>
      </c>
      <c r="D20" s="97"/>
      <c r="E20" s="97"/>
      <c r="F20" s="97"/>
      <c r="G20" s="97"/>
      <c r="H20" s="98"/>
    </row>
    <row r="21" spans="2:8" ht="314.25" customHeight="1">
      <c r="B21" s="2">
        <v>1</v>
      </c>
      <c r="C21" s="31" t="s">
        <v>62</v>
      </c>
      <c r="D21" s="1" t="s">
        <v>3</v>
      </c>
      <c r="E21" s="32">
        <v>1</v>
      </c>
      <c r="F21" s="33">
        <v>2900000</v>
      </c>
      <c r="G21" s="34">
        <f>ROUND(F21*(1+$G$15),0)</f>
        <v>2900000</v>
      </c>
      <c r="H21" s="35">
        <f>G21</f>
        <v>2900000</v>
      </c>
    </row>
    <row r="22" spans="2:8">
      <c r="B22" s="36" t="s">
        <v>34</v>
      </c>
      <c r="C22" s="37"/>
      <c r="D22" s="37"/>
      <c r="E22" s="37"/>
      <c r="F22" s="38"/>
      <c r="G22" s="39"/>
      <c r="H22" s="40">
        <f>H21</f>
        <v>2900000</v>
      </c>
    </row>
    <row r="23" spans="2:8">
      <c r="B23" s="92"/>
      <c r="C23" s="82"/>
      <c r="D23" s="82"/>
      <c r="E23" s="82"/>
      <c r="F23" s="82"/>
      <c r="G23" s="82"/>
      <c r="H23" s="93"/>
    </row>
    <row r="24" spans="2:8" ht="18.75" customHeight="1">
      <c r="B24" s="99" t="s">
        <v>35</v>
      </c>
      <c r="C24" s="99"/>
      <c r="D24" s="99"/>
      <c r="E24" s="99"/>
      <c r="F24" s="99"/>
      <c r="G24" s="99"/>
      <c r="H24" s="99"/>
    </row>
    <row r="25" spans="2:8" ht="156.75" customHeight="1">
      <c r="B25" s="121" t="s">
        <v>36</v>
      </c>
      <c r="C25" s="121"/>
      <c r="D25" s="121"/>
      <c r="E25" s="121"/>
      <c r="F25" s="121"/>
      <c r="G25" s="121"/>
      <c r="H25" s="121"/>
    </row>
    <row r="26" spans="2:8">
      <c r="B26" s="108" t="s">
        <v>55</v>
      </c>
      <c r="C26" s="108"/>
      <c r="D26" s="108"/>
      <c r="E26" s="108"/>
      <c r="F26" s="108"/>
      <c r="G26" s="108"/>
      <c r="H26" s="108"/>
    </row>
    <row r="27" spans="2:8">
      <c r="B27" s="109" t="s">
        <v>37</v>
      </c>
      <c r="C27" s="109"/>
      <c r="D27" s="109"/>
      <c r="E27" s="109"/>
      <c r="F27" s="109"/>
      <c r="G27" s="109"/>
      <c r="H27" s="109"/>
    </row>
    <row r="28" spans="2:8">
      <c r="B28" s="13"/>
      <c r="C28" s="12"/>
      <c r="D28" s="12"/>
      <c r="E28" s="12"/>
      <c r="F28" s="12"/>
      <c r="G28" s="12"/>
      <c r="H28" s="14"/>
    </row>
    <row r="29" spans="2:8">
      <c r="B29" s="103"/>
      <c r="C29" s="104"/>
      <c r="D29" s="104"/>
      <c r="E29" s="104"/>
      <c r="F29" s="104"/>
      <c r="G29" s="104"/>
      <c r="H29" s="105"/>
    </row>
    <row r="30" spans="2:8">
      <c r="B30" s="85"/>
      <c r="C30" s="122"/>
      <c r="D30" s="122"/>
      <c r="E30" s="122"/>
      <c r="F30" s="122"/>
      <c r="G30" s="122"/>
      <c r="H30" s="84"/>
    </row>
    <row r="31" spans="2:8">
      <c r="B31" s="85"/>
      <c r="C31" s="122"/>
      <c r="D31" s="122"/>
      <c r="E31" s="122"/>
      <c r="F31" s="122"/>
      <c r="G31" s="122"/>
      <c r="H31" s="84"/>
    </row>
    <row r="32" spans="2:8">
      <c r="B32" s="85"/>
      <c r="C32" s="122"/>
      <c r="D32" s="122"/>
      <c r="E32" s="122"/>
      <c r="F32" s="122"/>
      <c r="G32" s="122"/>
      <c r="H32" s="84"/>
    </row>
    <row r="33" spans="2:8" ht="15.75">
      <c r="B33" s="44" t="s">
        <v>38</v>
      </c>
      <c r="C33" s="45" t="s">
        <v>49</v>
      </c>
      <c r="D33" s="122"/>
      <c r="E33" s="122"/>
      <c r="F33" s="122"/>
      <c r="G33" s="122"/>
      <c r="H33" s="84"/>
    </row>
    <row r="34" spans="2:8" ht="15.75">
      <c r="B34" s="44" t="s">
        <v>39</v>
      </c>
      <c r="C34" s="49">
        <v>4351924</v>
      </c>
      <c r="D34" s="122"/>
      <c r="E34" s="122"/>
      <c r="F34" s="122"/>
      <c r="G34" s="122"/>
      <c r="H34" s="84"/>
    </row>
    <row r="35" spans="2:8" ht="15.75">
      <c r="B35" s="44" t="s">
        <v>40</v>
      </c>
      <c r="C35" s="123" t="s">
        <v>50</v>
      </c>
      <c r="D35" s="123"/>
      <c r="E35" s="123"/>
      <c r="F35" s="123"/>
      <c r="G35" s="123"/>
      <c r="H35" s="124"/>
    </row>
    <row r="36" spans="2:8" ht="15.75">
      <c r="B36" s="44" t="s">
        <v>41</v>
      </c>
      <c r="C36" s="45">
        <v>3108596482</v>
      </c>
      <c r="D36" s="122"/>
      <c r="E36" s="122"/>
      <c r="F36" s="122"/>
      <c r="G36" s="122"/>
      <c r="H36" s="84"/>
    </row>
    <row r="37" spans="2:8">
      <c r="B37" s="85"/>
      <c r="C37" s="122"/>
      <c r="D37" s="122"/>
      <c r="E37" s="122"/>
      <c r="F37" s="122"/>
      <c r="G37" s="122"/>
      <c r="H37" s="84"/>
    </row>
    <row r="38" spans="2:8">
      <c r="B38" s="89"/>
      <c r="C38" s="90"/>
      <c r="D38" s="90"/>
      <c r="E38" s="90"/>
      <c r="F38" s="90"/>
      <c r="G38" s="90"/>
      <c r="H38" s="91"/>
    </row>
  </sheetData>
  <mergeCells count="41">
    <mergeCell ref="D34:H34"/>
    <mergeCell ref="D36:H36"/>
    <mergeCell ref="B37:H37"/>
    <mergeCell ref="B38:H38"/>
    <mergeCell ref="C35:H35"/>
    <mergeCell ref="B30:H30"/>
    <mergeCell ref="B29:H29"/>
    <mergeCell ref="B31:H31"/>
    <mergeCell ref="B32:H32"/>
    <mergeCell ref="D33:H33"/>
    <mergeCell ref="B3:H3"/>
    <mergeCell ref="B6:H6"/>
    <mergeCell ref="B10:H10"/>
    <mergeCell ref="B14:H14"/>
    <mergeCell ref="E16:H16"/>
    <mergeCell ref="B17:H17"/>
    <mergeCell ref="B23:H23"/>
    <mergeCell ref="H18:H19"/>
    <mergeCell ref="C20:H20"/>
    <mergeCell ref="B24:H24"/>
    <mergeCell ref="B25:H25"/>
    <mergeCell ref="B26:H26"/>
    <mergeCell ref="B27:H27"/>
    <mergeCell ref="B18:B19"/>
    <mergeCell ref="C18:C19"/>
    <mergeCell ref="D18:D19"/>
    <mergeCell ref="E18:E19"/>
    <mergeCell ref="F18:F19"/>
    <mergeCell ref="G18:G19"/>
    <mergeCell ref="B11:H11"/>
    <mergeCell ref="B12:H12"/>
    <mergeCell ref="B13:H13"/>
    <mergeCell ref="B15:D15"/>
    <mergeCell ref="G15:H15"/>
    <mergeCell ref="B16:C16"/>
    <mergeCell ref="B2:H2"/>
    <mergeCell ref="B4:H4"/>
    <mergeCell ref="C5:H5"/>
    <mergeCell ref="G7:H7"/>
    <mergeCell ref="G8:H8"/>
    <mergeCell ref="G9:H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71222-60A0-406F-811E-5B875F18C0A3}">
  <dimension ref="B2:H38"/>
  <sheetViews>
    <sheetView workbookViewId="0">
      <selection activeCell="M8" sqref="M8"/>
    </sheetView>
  </sheetViews>
  <sheetFormatPr baseColWidth="10" defaultRowHeight="15"/>
  <cols>
    <col min="1" max="1" width="6.5703125" customWidth="1"/>
    <col min="2" max="2" width="15.42578125" customWidth="1"/>
    <col min="3" max="3" width="29.7109375" customWidth="1"/>
    <col min="4" max="4" width="15.5703125" customWidth="1"/>
    <col min="5" max="5" width="12.5703125" customWidth="1"/>
    <col min="6" max="6" width="14" customWidth="1"/>
    <col min="7" max="7" width="13.85546875" customWidth="1"/>
    <col min="8" max="8" width="15.42578125" customWidth="1"/>
  </cols>
  <sheetData>
    <row r="2" spans="2:8" ht="73.5" customHeight="1">
      <c r="B2" s="110" t="s">
        <v>65</v>
      </c>
      <c r="C2" s="111"/>
      <c r="D2" s="111"/>
      <c r="E2" s="111"/>
      <c r="F2" s="111"/>
      <c r="G2" s="111"/>
      <c r="H2" s="112"/>
    </row>
    <row r="3" spans="2:8">
      <c r="B3" s="92"/>
      <c r="C3" s="82"/>
      <c r="D3" s="82"/>
      <c r="E3" s="82"/>
      <c r="F3" s="82"/>
      <c r="G3" s="82"/>
      <c r="H3" s="93"/>
    </row>
    <row r="4" spans="2:8">
      <c r="B4" s="80" t="s">
        <v>14</v>
      </c>
      <c r="C4" s="80"/>
      <c r="D4" s="80"/>
      <c r="E4" s="80"/>
      <c r="F4" s="80"/>
      <c r="G4" s="80"/>
      <c r="H4" s="80"/>
    </row>
    <row r="5" spans="2:8" ht="49.5" customHeight="1">
      <c r="B5" s="5" t="s">
        <v>15</v>
      </c>
      <c r="C5" s="113" t="s">
        <v>66</v>
      </c>
      <c r="D5" s="114"/>
      <c r="E5" s="114"/>
      <c r="F5" s="114"/>
      <c r="G5" s="114"/>
      <c r="H5" s="115"/>
    </row>
    <row r="6" spans="2:8">
      <c r="B6" s="13"/>
      <c r="C6" s="12"/>
      <c r="D6" s="12"/>
      <c r="E6" s="12"/>
      <c r="F6" s="12"/>
      <c r="G6" s="12"/>
      <c r="H6" s="14"/>
    </row>
    <row r="7" spans="2:8" ht="22.5" customHeight="1">
      <c r="B7" s="15" t="s">
        <v>16</v>
      </c>
      <c r="C7" s="16" t="s">
        <v>42</v>
      </c>
      <c r="D7" s="17" t="s">
        <v>17</v>
      </c>
      <c r="E7" s="18">
        <v>73194876</v>
      </c>
      <c r="F7" s="19" t="s">
        <v>18</v>
      </c>
      <c r="G7" s="101">
        <v>46281</v>
      </c>
      <c r="H7" s="101"/>
    </row>
    <row r="8" spans="2:8" ht="32.25" customHeight="1">
      <c r="B8" s="15" t="s">
        <v>19</v>
      </c>
      <c r="C8" s="16" t="s">
        <v>43</v>
      </c>
      <c r="D8" s="21" t="s">
        <v>20</v>
      </c>
      <c r="E8" s="20" t="s">
        <v>44</v>
      </c>
      <c r="F8" s="19" t="s">
        <v>21</v>
      </c>
      <c r="G8" s="102">
        <v>3015517233</v>
      </c>
      <c r="H8" s="102"/>
    </row>
    <row r="9" spans="2:8" ht="25.5">
      <c r="B9" s="15" t="s">
        <v>22</v>
      </c>
      <c r="C9" s="22" t="s">
        <v>56</v>
      </c>
      <c r="D9" s="21" t="s">
        <v>23</v>
      </c>
      <c r="E9" s="20"/>
      <c r="F9" s="19" t="s">
        <v>24</v>
      </c>
      <c r="G9" s="102">
        <v>3015517233</v>
      </c>
      <c r="H9" s="102"/>
    </row>
    <row r="10" spans="2:8">
      <c r="B10" s="13"/>
      <c r="C10" s="12"/>
      <c r="D10" s="12"/>
      <c r="E10" s="12"/>
      <c r="F10" s="12"/>
      <c r="G10" s="23"/>
      <c r="H10" s="14"/>
    </row>
    <row r="11" spans="2:8">
      <c r="B11" s="106" t="s">
        <v>25</v>
      </c>
      <c r="C11" s="106"/>
      <c r="D11" s="106"/>
      <c r="E11" s="106"/>
      <c r="F11" s="106"/>
      <c r="G11" s="106"/>
      <c r="H11" s="106"/>
    </row>
    <row r="12" spans="2:8" ht="135" customHeight="1">
      <c r="B12" s="116" t="s">
        <v>26</v>
      </c>
      <c r="C12" s="116"/>
      <c r="D12" s="116"/>
      <c r="E12" s="116"/>
      <c r="F12" s="116"/>
      <c r="G12" s="116"/>
      <c r="H12" s="116"/>
    </row>
    <row r="13" spans="2:8" ht="156" customHeight="1">
      <c r="B13" s="120" t="s">
        <v>54</v>
      </c>
      <c r="C13" s="120"/>
      <c r="D13" s="120"/>
      <c r="E13" s="120"/>
      <c r="F13" s="120"/>
      <c r="G13" s="120"/>
      <c r="H13" s="120"/>
    </row>
    <row r="14" spans="2:8">
      <c r="B14" s="13"/>
      <c r="C14" s="12"/>
      <c r="D14" s="12"/>
      <c r="E14" s="12"/>
      <c r="F14" s="12"/>
      <c r="G14" s="12"/>
      <c r="H14" s="14"/>
    </row>
    <row r="15" spans="2:8" ht="25.5">
      <c r="B15" s="100" t="s">
        <v>60</v>
      </c>
      <c r="C15" s="100"/>
      <c r="D15" s="100"/>
      <c r="E15" s="24"/>
      <c r="F15" s="25" t="s">
        <v>27</v>
      </c>
      <c r="G15" s="117"/>
      <c r="H15" s="117"/>
    </row>
    <row r="16" spans="2:8" ht="51">
      <c r="B16" s="94" t="s">
        <v>28</v>
      </c>
      <c r="C16" s="94"/>
      <c r="D16" s="26" t="s">
        <v>64</v>
      </c>
      <c r="E16" s="24"/>
      <c r="F16" s="27"/>
      <c r="G16" s="28"/>
      <c r="H16" s="29"/>
    </row>
    <row r="17" spans="2:8">
      <c r="B17" s="13"/>
      <c r="C17" s="12"/>
      <c r="D17" s="12"/>
      <c r="E17" s="12"/>
      <c r="F17" s="12"/>
      <c r="G17" s="12"/>
      <c r="H17" s="14"/>
    </row>
    <row r="18" spans="2:8">
      <c r="B18" s="95" t="s">
        <v>0</v>
      </c>
      <c r="C18" s="95" t="s">
        <v>1</v>
      </c>
      <c r="D18" s="95" t="s">
        <v>2</v>
      </c>
      <c r="E18" s="95" t="s">
        <v>29</v>
      </c>
      <c r="F18" s="95" t="s">
        <v>30</v>
      </c>
      <c r="G18" s="95" t="s">
        <v>31</v>
      </c>
      <c r="H18" s="95" t="s">
        <v>32</v>
      </c>
    </row>
    <row r="19" spans="2:8" ht="24" customHeight="1">
      <c r="B19" s="95"/>
      <c r="C19" s="95"/>
      <c r="D19" s="95"/>
      <c r="E19" s="95"/>
      <c r="F19" s="95"/>
      <c r="G19" s="95"/>
      <c r="H19" s="95"/>
    </row>
    <row r="20" spans="2:8">
      <c r="B20" s="30"/>
      <c r="C20" s="96" t="s">
        <v>33</v>
      </c>
      <c r="D20" s="97"/>
      <c r="E20" s="97"/>
      <c r="F20" s="97"/>
      <c r="G20" s="97"/>
      <c r="H20" s="98"/>
    </row>
    <row r="21" spans="2:8" ht="357.75" customHeight="1">
      <c r="B21" s="2">
        <v>1</v>
      </c>
      <c r="C21" s="31" t="s">
        <v>62</v>
      </c>
      <c r="D21" s="1" t="s">
        <v>3</v>
      </c>
      <c r="E21" s="32">
        <v>1</v>
      </c>
      <c r="F21" s="33">
        <v>2950000</v>
      </c>
      <c r="G21" s="34">
        <f>ROUND(F21*(1+$G$15),0)</f>
        <v>2950000</v>
      </c>
      <c r="H21" s="35">
        <f>G21</f>
        <v>2950000</v>
      </c>
    </row>
    <row r="22" spans="2:8">
      <c r="B22" s="36" t="s">
        <v>34</v>
      </c>
      <c r="C22" s="37"/>
      <c r="D22" s="37"/>
      <c r="E22" s="37"/>
      <c r="F22" s="38"/>
      <c r="G22" s="39"/>
      <c r="H22" s="40">
        <f>H21</f>
        <v>2950000</v>
      </c>
    </row>
    <row r="23" spans="2:8">
      <c r="B23" s="13"/>
      <c r="C23" s="12"/>
      <c r="D23" s="12"/>
      <c r="E23" s="12"/>
      <c r="F23" s="12"/>
      <c r="G23" s="12"/>
      <c r="H23" s="14"/>
    </row>
    <row r="24" spans="2:8">
      <c r="B24" s="99" t="s">
        <v>35</v>
      </c>
      <c r="C24" s="99"/>
      <c r="D24" s="99"/>
      <c r="E24" s="99"/>
      <c r="F24" s="99"/>
      <c r="G24" s="99"/>
      <c r="H24" s="99"/>
    </row>
    <row r="25" spans="2:8">
      <c r="B25" s="107" t="s">
        <v>36</v>
      </c>
      <c r="C25" s="107"/>
      <c r="D25" s="107"/>
      <c r="E25" s="107"/>
      <c r="F25" s="107"/>
      <c r="G25" s="107"/>
      <c r="H25" s="107"/>
    </row>
    <row r="26" spans="2:8">
      <c r="B26" s="108" t="s">
        <v>55</v>
      </c>
      <c r="C26" s="108"/>
      <c r="D26" s="108"/>
      <c r="E26" s="108"/>
      <c r="F26" s="108"/>
      <c r="G26" s="108"/>
      <c r="H26" s="108"/>
    </row>
    <row r="27" spans="2:8">
      <c r="B27" s="109" t="s">
        <v>37</v>
      </c>
      <c r="C27" s="109"/>
      <c r="D27" s="109"/>
      <c r="E27" s="109"/>
      <c r="F27" s="109"/>
      <c r="G27" s="109"/>
      <c r="H27" s="109"/>
    </row>
    <row r="28" spans="2:8">
      <c r="B28" s="13"/>
      <c r="C28" s="12"/>
      <c r="D28" s="12"/>
      <c r="E28" s="12"/>
      <c r="F28" s="12"/>
      <c r="G28" s="12"/>
      <c r="H28" s="14"/>
    </row>
    <row r="29" spans="2:8">
      <c r="B29" s="41"/>
      <c r="C29" s="42"/>
      <c r="D29" s="42"/>
      <c r="E29" s="42"/>
      <c r="F29" s="42"/>
      <c r="G29" s="42"/>
      <c r="H29" s="43"/>
    </row>
    <row r="30" spans="2:8">
      <c r="B30" s="85"/>
      <c r="C30" s="83"/>
      <c r="D30" s="83"/>
      <c r="E30" s="12"/>
      <c r="F30" s="12"/>
      <c r="G30" s="14"/>
      <c r="H30" s="14"/>
    </row>
    <row r="31" spans="2:8">
      <c r="B31" s="85"/>
      <c r="C31" s="83"/>
      <c r="D31" s="83"/>
      <c r="E31" s="12"/>
      <c r="F31" s="12"/>
      <c r="G31" s="12"/>
      <c r="H31" s="14"/>
    </row>
    <row r="32" spans="2:8">
      <c r="B32" s="89"/>
      <c r="C32" s="90"/>
      <c r="D32" s="90"/>
      <c r="E32" s="12"/>
      <c r="F32" s="12"/>
      <c r="G32" s="12"/>
      <c r="H32" s="14"/>
    </row>
    <row r="33" spans="2:8" ht="15.75">
      <c r="B33" s="44" t="s">
        <v>38</v>
      </c>
      <c r="C33" s="45" t="s">
        <v>57</v>
      </c>
      <c r="D33" s="45"/>
      <c r="E33" s="12"/>
      <c r="F33" s="12"/>
      <c r="G33" s="12"/>
      <c r="H33" s="14"/>
    </row>
    <row r="34" spans="2:8" ht="15.75">
      <c r="B34" s="44" t="s">
        <v>39</v>
      </c>
      <c r="C34" s="49" t="s">
        <v>46</v>
      </c>
      <c r="D34" s="45"/>
      <c r="E34" s="12"/>
      <c r="F34" s="12"/>
      <c r="G34" s="12"/>
      <c r="H34" s="14"/>
    </row>
    <row r="35" spans="2:8" ht="15.75">
      <c r="B35" s="44" t="s">
        <v>40</v>
      </c>
      <c r="C35" s="45" t="s">
        <v>58</v>
      </c>
      <c r="D35" s="45"/>
      <c r="E35" s="12"/>
      <c r="F35" s="12"/>
      <c r="G35" s="12"/>
      <c r="H35" s="14"/>
    </row>
    <row r="36" spans="2:8" ht="15.75">
      <c r="B36" s="44" t="s">
        <v>41</v>
      </c>
      <c r="C36" s="45">
        <v>3015517233</v>
      </c>
      <c r="D36" s="45"/>
      <c r="E36" s="12"/>
      <c r="F36" s="12"/>
      <c r="G36" s="12"/>
      <c r="H36" s="14"/>
    </row>
    <row r="37" spans="2:8">
      <c r="B37" s="13"/>
      <c r="C37" s="12"/>
      <c r="D37" s="12"/>
      <c r="E37" s="12"/>
      <c r="F37" s="12"/>
      <c r="G37" s="12"/>
      <c r="H37" s="14"/>
    </row>
    <row r="38" spans="2:8">
      <c r="B38" s="46"/>
      <c r="C38" s="47"/>
      <c r="D38" s="47"/>
      <c r="E38" s="47"/>
      <c r="F38" s="47"/>
      <c r="G38" s="47"/>
      <c r="H38" s="48"/>
    </row>
  </sheetData>
  <mergeCells count="28">
    <mergeCell ref="B30:D30"/>
    <mergeCell ref="B31:D31"/>
    <mergeCell ref="B32:D32"/>
    <mergeCell ref="B3:H3"/>
    <mergeCell ref="H18:H19"/>
    <mergeCell ref="C20:H20"/>
    <mergeCell ref="B24:H24"/>
    <mergeCell ref="B25:H25"/>
    <mergeCell ref="B26:H26"/>
    <mergeCell ref="B27:H27"/>
    <mergeCell ref="B18:B19"/>
    <mergeCell ref="C18:C19"/>
    <mergeCell ref="D18:D19"/>
    <mergeCell ref="E18:E19"/>
    <mergeCell ref="F18:F19"/>
    <mergeCell ref="G18:G19"/>
    <mergeCell ref="B11:H11"/>
    <mergeCell ref="B12:H12"/>
    <mergeCell ref="B13:H13"/>
    <mergeCell ref="B15:D15"/>
    <mergeCell ref="G15:H15"/>
    <mergeCell ref="B16:C16"/>
    <mergeCell ref="B2:H2"/>
    <mergeCell ref="B4:H4"/>
    <mergeCell ref="C5:H5"/>
    <mergeCell ref="G7:H7"/>
    <mergeCell ref="G8:H8"/>
    <mergeCell ref="G9:H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83A6A-A995-469A-BDB4-B02DB9675739}">
  <dimension ref="B3:H39"/>
  <sheetViews>
    <sheetView topLeftCell="A22" workbookViewId="0">
      <selection activeCell="B30" sqref="B30:H30"/>
    </sheetView>
  </sheetViews>
  <sheetFormatPr baseColWidth="10" defaultRowHeight="15"/>
  <cols>
    <col min="1" max="1" width="9.7109375" customWidth="1"/>
    <col min="2" max="2" width="14.42578125" customWidth="1"/>
    <col min="3" max="3" width="30.28515625" customWidth="1"/>
    <col min="4" max="4" width="13" customWidth="1"/>
    <col min="5" max="5" width="13.7109375" customWidth="1"/>
    <col min="6" max="6" width="14.5703125" customWidth="1"/>
    <col min="7" max="7" width="14" customWidth="1"/>
    <col min="8" max="8" width="14.7109375" customWidth="1"/>
  </cols>
  <sheetData>
    <row r="3" spans="2:8" ht="76.5" customHeight="1">
      <c r="B3" s="110" t="s">
        <v>65</v>
      </c>
      <c r="C3" s="111"/>
      <c r="D3" s="111"/>
      <c r="E3" s="111"/>
      <c r="F3" s="111"/>
      <c r="G3" s="111"/>
      <c r="H3" s="112"/>
    </row>
    <row r="4" spans="2:8">
      <c r="B4" s="92"/>
      <c r="C4" s="82"/>
      <c r="D4" s="82"/>
      <c r="E4" s="82"/>
      <c r="F4" s="82"/>
      <c r="G4" s="82"/>
      <c r="H4" s="93"/>
    </row>
    <row r="5" spans="2:8">
      <c r="B5" s="80" t="s">
        <v>14</v>
      </c>
      <c r="C5" s="80"/>
      <c r="D5" s="80"/>
      <c r="E5" s="80"/>
      <c r="F5" s="80"/>
      <c r="G5" s="80"/>
      <c r="H5" s="80"/>
    </row>
    <row r="6" spans="2:8" ht="49.5" customHeight="1">
      <c r="B6" s="5" t="s">
        <v>15</v>
      </c>
      <c r="C6" s="127" t="s">
        <v>61</v>
      </c>
      <c r="D6" s="128"/>
      <c r="E6" s="128"/>
      <c r="F6" s="128"/>
      <c r="G6" s="128"/>
      <c r="H6" s="129"/>
    </row>
    <row r="7" spans="2:8">
      <c r="B7" s="13"/>
      <c r="C7" s="12"/>
      <c r="D7" s="12"/>
      <c r="E7" s="12"/>
      <c r="F7" s="12"/>
      <c r="G7" s="12"/>
      <c r="H7" s="14"/>
    </row>
    <row r="8" spans="2:8">
      <c r="B8" s="15" t="s">
        <v>16</v>
      </c>
      <c r="C8" s="16" t="s">
        <v>67</v>
      </c>
      <c r="D8" s="17" t="s">
        <v>17</v>
      </c>
      <c r="E8" s="18">
        <v>73551674</v>
      </c>
      <c r="F8" s="19" t="s">
        <v>18</v>
      </c>
      <c r="G8" s="101">
        <v>46282</v>
      </c>
      <c r="H8" s="101"/>
    </row>
    <row r="9" spans="2:8" ht="31.5" customHeight="1">
      <c r="B9" s="15" t="s">
        <v>19</v>
      </c>
      <c r="C9" s="16" t="s">
        <v>68</v>
      </c>
      <c r="D9" s="21" t="s">
        <v>20</v>
      </c>
      <c r="E9" s="20" t="s">
        <v>44</v>
      </c>
      <c r="F9" s="19" t="s">
        <v>21</v>
      </c>
      <c r="G9" s="102">
        <v>3153142906</v>
      </c>
      <c r="H9" s="102"/>
    </row>
    <row r="10" spans="2:8" ht="25.5">
      <c r="B10" s="15" t="s">
        <v>22</v>
      </c>
      <c r="C10" s="22" t="s">
        <v>69</v>
      </c>
      <c r="D10" s="21" t="s">
        <v>23</v>
      </c>
      <c r="E10" s="20"/>
      <c r="F10" s="19" t="s">
        <v>24</v>
      </c>
      <c r="G10" s="102">
        <v>3153142906</v>
      </c>
      <c r="H10" s="102"/>
    </row>
    <row r="11" spans="2:8">
      <c r="B11" s="92"/>
      <c r="C11" s="82"/>
      <c r="D11" s="82"/>
      <c r="E11" s="82"/>
      <c r="F11" s="82"/>
      <c r="G11" s="82"/>
      <c r="H11" s="93"/>
    </row>
    <row r="12" spans="2:8">
      <c r="B12" s="106" t="s">
        <v>25</v>
      </c>
      <c r="C12" s="106"/>
      <c r="D12" s="106"/>
      <c r="E12" s="106"/>
      <c r="F12" s="106"/>
      <c r="G12" s="106"/>
      <c r="H12" s="106"/>
    </row>
    <row r="13" spans="2:8" ht="138" customHeight="1">
      <c r="B13" s="116" t="s">
        <v>26</v>
      </c>
      <c r="C13" s="116"/>
      <c r="D13" s="116"/>
      <c r="E13" s="116"/>
      <c r="F13" s="116"/>
      <c r="G13" s="116"/>
      <c r="H13" s="116"/>
    </row>
    <row r="14" spans="2:8" ht="152.25" customHeight="1">
      <c r="B14" s="120" t="s">
        <v>54</v>
      </c>
      <c r="C14" s="120"/>
      <c r="D14" s="120"/>
      <c r="E14" s="120"/>
      <c r="F14" s="120"/>
      <c r="G14" s="120"/>
      <c r="H14" s="120"/>
    </row>
    <row r="15" spans="2:8">
      <c r="B15" s="103"/>
      <c r="C15" s="104"/>
      <c r="D15" s="104"/>
      <c r="E15" s="104"/>
      <c r="F15" s="104"/>
      <c r="G15" s="104"/>
      <c r="H15" s="105"/>
    </row>
    <row r="16" spans="2:8" ht="29.25" customHeight="1">
      <c r="B16" s="100" t="s">
        <v>60</v>
      </c>
      <c r="C16" s="100"/>
      <c r="D16" s="100"/>
      <c r="E16" s="24"/>
      <c r="F16" s="25" t="s">
        <v>27</v>
      </c>
      <c r="G16" s="117"/>
      <c r="H16" s="117"/>
    </row>
    <row r="17" spans="2:8" ht="38.25">
      <c r="B17" s="94" t="s">
        <v>28</v>
      </c>
      <c r="C17" s="94"/>
      <c r="D17" s="26" t="s">
        <v>64</v>
      </c>
      <c r="E17" s="86"/>
      <c r="F17" s="87"/>
      <c r="G17" s="87"/>
      <c r="H17" s="88"/>
    </row>
    <row r="18" spans="2:8">
      <c r="B18" s="13"/>
      <c r="C18" s="12"/>
      <c r="D18" s="12"/>
      <c r="E18" s="12"/>
      <c r="F18" s="12"/>
      <c r="G18" s="12"/>
      <c r="H18" s="14"/>
    </row>
    <row r="19" spans="2:8">
      <c r="B19" s="95" t="s">
        <v>0</v>
      </c>
      <c r="C19" s="95" t="s">
        <v>1</v>
      </c>
      <c r="D19" s="95" t="s">
        <v>2</v>
      </c>
      <c r="E19" s="95" t="s">
        <v>29</v>
      </c>
      <c r="F19" s="95" t="s">
        <v>30</v>
      </c>
      <c r="G19" s="95" t="s">
        <v>31</v>
      </c>
      <c r="H19" s="95" t="s">
        <v>32</v>
      </c>
    </row>
    <row r="20" spans="2:8" ht="24.75" customHeight="1">
      <c r="B20" s="95"/>
      <c r="C20" s="95"/>
      <c r="D20" s="95"/>
      <c r="E20" s="95"/>
      <c r="F20" s="95"/>
      <c r="G20" s="95"/>
      <c r="H20" s="95"/>
    </row>
    <row r="21" spans="2:8">
      <c r="B21" s="30"/>
      <c r="C21" s="96" t="s">
        <v>33</v>
      </c>
      <c r="D21" s="97"/>
      <c r="E21" s="97"/>
      <c r="F21" s="97"/>
      <c r="G21" s="97"/>
      <c r="H21" s="98"/>
    </row>
    <row r="22" spans="2:8" ht="348" customHeight="1">
      <c r="B22" s="2">
        <v>1</v>
      </c>
      <c r="C22" s="31" t="s">
        <v>62</v>
      </c>
      <c r="D22" s="1" t="s">
        <v>3</v>
      </c>
      <c r="E22" s="32">
        <v>1</v>
      </c>
      <c r="F22" s="33">
        <v>2850000</v>
      </c>
      <c r="G22" s="34">
        <f>ROUND(F22*(1+$G$15),0)</f>
        <v>2850000</v>
      </c>
      <c r="H22" s="35">
        <f>G22</f>
        <v>2850000</v>
      </c>
    </row>
    <row r="23" spans="2:8">
      <c r="B23" s="36" t="s">
        <v>34</v>
      </c>
      <c r="C23" s="37"/>
      <c r="D23" s="37"/>
      <c r="E23" s="37"/>
      <c r="F23" s="38"/>
      <c r="G23" s="39"/>
      <c r="H23" s="40">
        <f>H22</f>
        <v>2850000</v>
      </c>
    </row>
    <row r="24" spans="2:8">
      <c r="B24" s="92"/>
      <c r="C24" s="82"/>
      <c r="D24" s="82"/>
      <c r="E24" s="82"/>
      <c r="F24" s="82"/>
      <c r="G24" s="82"/>
      <c r="H24" s="93"/>
    </row>
    <row r="25" spans="2:8">
      <c r="B25" s="99" t="s">
        <v>35</v>
      </c>
      <c r="C25" s="99"/>
      <c r="D25" s="99"/>
      <c r="E25" s="99"/>
      <c r="F25" s="99"/>
      <c r="G25" s="99"/>
      <c r="H25" s="99"/>
    </row>
    <row r="26" spans="2:8" ht="157.5" customHeight="1">
      <c r="B26" s="121" t="s">
        <v>36</v>
      </c>
      <c r="C26" s="121"/>
      <c r="D26" s="121"/>
      <c r="E26" s="121"/>
      <c r="F26" s="121"/>
      <c r="G26" s="121"/>
      <c r="H26" s="121"/>
    </row>
    <row r="27" spans="2:8">
      <c r="B27" s="108" t="s">
        <v>55</v>
      </c>
      <c r="C27" s="108"/>
      <c r="D27" s="108"/>
      <c r="E27" s="108"/>
      <c r="F27" s="108"/>
      <c r="G27" s="108"/>
      <c r="H27" s="108"/>
    </row>
    <row r="28" spans="2:8">
      <c r="B28" s="109" t="s">
        <v>37</v>
      </c>
      <c r="C28" s="109"/>
      <c r="D28" s="109"/>
      <c r="E28" s="109"/>
      <c r="F28" s="109"/>
      <c r="G28" s="109"/>
      <c r="H28" s="109"/>
    </row>
    <row r="29" spans="2:8">
      <c r="B29" s="92"/>
      <c r="C29" s="82"/>
      <c r="D29" s="82"/>
      <c r="E29" s="82"/>
      <c r="F29" s="82"/>
      <c r="G29" s="82"/>
      <c r="H29" s="93"/>
    </row>
    <row r="30" spans="2:8">
      <c r="B30" s="103"/>
      <c r="C30" s="104"/>
      <c r="D30" s="104"/>
      <c r="E30" s="104"/>
      <c r="F30" s="104"/>
      <c r="G30" s="104"/>
      <c r="H30" s="105"/>
    </row>
    <row r="31" spans="2:8">
      <c r="B31" s="85"/>
      <c r="C31" s="122"/>
      <c r="D31" s="122"/>
      <c r="E31" s="122"/>
      <c r="F31" s="122"/>
      <c r="G31" s="122"/>
      <c r="H31" s="84"/>
    </row>
    <row r="32" spans="2:8">
      <c r="B32" s="85" t="s">
        <v>71</v>
      </c>
      <c r="C32" s="122"/>
      <c r="D32" s="122"/>
      <c r="E32" s="122"/>
      <c r="F32" s="122"/>
      <c r="G32" s="122"/>
      <c r="H32" s="84"/>
    </row>
    <row r="33" spans="2:8">
      <c r="B33" s="85"/>
      <c r="C33" s="122"/>
      <c r="D33" s="122"/>
      <c r="E33" s="122"/>
      <c r="F33" s="122"/>
      <c r="G33" s="122"/>
      <c r="H33" s="84"/>
    </row>
    <row r="34" spans="2:8" ht="15.75">
      <c r="B34" s="44" t="s">
        <v>38</v>
      </c>
      <c r="C34" s="125" t="s">
        <v>68</v>
      </c>
      <c r="D34" s="45"/>
      <c r="E34" s="12"/>
      <c r="F34" s="12"/>
      <c r="G34" s="12"/>
      <c r="H34" s="14"/>
    </row>
    <row r="35" spans="2:8" ht="15.75">
      <c r="B35" s="44" t="s">
        <v>39</v>
      </c>
      <c r="C35" s="126">
        <v>73551674</v>
      </c>
      <c r="D35" s="45"/>
      <c r="E35" s="12"/>
      <c r="F35" s="12"/>
      <c r="G35" s="12"/>
      <c r="H35" s="14"/>
    </row>
    <row r="36" spans="2:8" ht="15.75">
      <c r="B36" s="44" t="s">
        <v>40</v>
      </c>
      <c r="C36" s="125" t="s">
        <v>70</v>
      </c>
      <c r="D36" s="45"/>
      <c r="E36" s="12"/>
      <c r="F36" s="12"/>
      <c r="G36" s="12"/>
      <c r="H36" s="14"/>
    </row>
    <row r="37" spans="2:8" ht="15.75">
      <c r="B37" s="44" t="s">
        <v>41</v>
      </c>
      <c r="C37" s="125">
        <v>3153142906</v>
      </c>
      <c r="D37" s="45"/>
      <c r="E37" s="12"/>
      <c r="F37" s="12"/>
      <c r="G37" s="12"/>
      <c r="H37" s="14"/>
    </row>
    <row r="38" spans="2:8">
      <c r="B38" s="13"/>
      <c r="C38" s="12"/>
      <c r="D38" s="12"/>
      <c r="E38" s="12"/>
      <c r="F38" s="12"/>
      <c r="G38" s="12"/>
      <c r="H38" s="14"/>
    </row>
    <row r="39" spans="2:8">
      <c r="B39" s="46"/>
      <c r="C39" s="47"/>
      <c r="D39" s="47"/>
      <c r="E39" s="47"/>
      <c r="F39" s="47"/>
      <c r="G39" s="47"/>
      <c r="H39" s="48"/>
    </row>
  </sheetData>
  <mergeCells count="34">
    <mergeCell ref="B30:H30"/>
    <mergeCell ref="B33:H33"/>
    <mergeCell ref="B32:H32"/>
    <mergeCell ref="B4:H4"/>
    <mergeCell ref="B11:H11"/>
    <mergeCell ref="B15:H15"/>
    <mergeCell ref="E17:H17"/>
    <mergeCell ref="B24:H24"/>
    <mergeCell ref="B29:H29"/>
    <mergeCell ref="B31:H31"/>
    <mergeCell ref="H19:H20"/>
    <mergeCell ref="C21:H21"/>
    <mergeCell ref="B25:H25"/>
    <mergeCell ref="B26:H26"/>
    <mergeCell ref="B27:H27"/>
    <mergeCell ref="B28:H28"/>
    <mergeCell ref="B19:B20"/>
    <mergeCell ref="C19:C20"/>
    <mergeCell ref="D19:D20"/>
    <mergeCell ref="E19:E20"/>
    <mergeCell ref="F19:F20"/>
    <mergeCell ref="G19:G20"/>
    <mergeCell ref="B12:H12"/>
    <mergeCell ref="B13:H13"/>
    <mergeCell ref="B14:H14"/>
    <mergeCell ref="B16:D16"/>
    <mergeCell ref="G16:H16"/>
    <mergeCell ref="B17:C17"/>
    <mergeCell ref="B3:H3"/>
    <mergeCell ref="B5:H5"/>
    <mergeCell ref="C6:H6"/>
    <mergeCell ref="G8:H8"/>
    <mergeCell ref="G9:H9"/>
    <mergeCell ref="G10:H10"/>
  </mergeCells>
  <hyperlinks>
    <hyperlink ref="C10" r:id="rId1" xr:uid="{AF1A6AC2-8C56-4CA6-AFC9-DD70F37F22AD}"/>
  </hyperlinks>
  <pageMargins left="0.7" right="0.7" top="0.75" bottom="0.75" header="0.3" footer="0.3"/>
  <drawing r:id="rId2"/>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CDC</vt:lpstr>
      <vt:lpstr>Cot, 1 Arquimedes Sanchez Pined</vt:lpstr>
      <vt:lpstr>Cot. 2 Alexander Beltran</vt:lpstr>
      <vt:lpstr>Cot. 3 Jose Rogelio Zabaleta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Oliver Oliveros Ferreira</dc:creator>
  <cp:lastModifiedBy>Oliver Oliveros Ferreira</cp:lastModifiedBy>
  <cp:lastPrinted>2026-01-22T20:25:37Z</cp:lastPrinted>
  <dcterms:created xsi:type="dcterms:W3CDTF">2023-02-14T22:20:31Z</dcterms:created>
  <dcterms:modified xsi:type="dcterms:W3CDTF">2026-09-17T21:09:18Z</dcterms:modified>
</cp:coreProperties>
</file>