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pepe\Documents\4. BACKUP -2026- ALFREDO ALFA\2. BACKUP-ALFREDO 2025-23\Estudios Previos extintores-2026\"/>
    </mc:Choice>
  </mc:AlternateContent>
  <xr:revisionPtr revIDLastSave="0" documentId="13_ncr:1_{0F70287C-2C5C-47F2-8446-2C3462835622}" xr6:coauthVersionLast="47" xr6:coauthVersionMax="47" xr10:uidLastSave="{00000000-0000-0000-0000-000000000000}"/>
  <bookViews>
    <workbookView xWindow="-120" yWindow="-120" windowWidth="29040" windowHeight="1572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TRATAMIENTO'!$B$2:$X$36</definedName>
    <definedName name="_xlnm.Print_Area" localSheetId="0">CONTEXTO!$B$2:$F$19</definedName>
    <definedName name="_xlnm.Print_Area" localSheetId="2">EVALUACION!$B$2:$L$48</definedName>
    <definedName name="_xlnm.Print_Area" localSheetId="3">'EVALUACION CON CONTROLES'!$B$2:$R$42</definedName>
    <definedName name="_xlnm.Print_Area" localSheetId="1">'IDENTIFICACION Y ANALISIS'!$B$2:$F$36</definedName>
    <definedName name="contratación">'IDENTIFICACION Y ANALISIS'!$B$29:$B$31</definedName>
    <definedName name="ejecución">'IDENTIFICACION Y ANALISIS'!$B$33:$B$36</definedName>
    <definedName name="OPCIONES">'ASIGNACION Y TRATAMIENTO'!$B$37:$B$39</definedName>
    <definedName name="planeación">'IDENTIFICACION Y ANALISIS'!$B$19:$B$23</definedName>
    <definedName name="selección">'IDENTIFICACION Y ANALISIS'!$B$25:$B$27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6" l="1"/>
  <c r="N14" i="6"/>
  <c r="N11" i="6"/>
  <c r="B6" i="6"/>
  <c r="K21" i="15"/>
  <c r="L21" i="15" s="1"/>
  <c r="K20" i="15"/>
  <c r="L20" i="15" s="1"/>
  <c r="K19" i="15" s="1"/>
  <c r="L19" i="15" s="1"/>
  <c r="J22" i="15" l="1"/>
  <c r="K22" i="15" s="1"/>
  <c r="L22" i="15" s="1"/>
  <c r="K17" i="11"/>
  <c r="L17" i="11" s="1"/>
  <c r="K21" i="11"/>
  <c r="L21" i="11" s="1"/>
  <c r="K20" i="11"/>
  <c r="L20" i="11" s="1"/>
  <c r="K19" i="11"/>
  <c r="L19" i="11" s="1"/>
  <c r="K18" i="11"/>
  <c r="L18" i="11" s="1"/>
  <c r="B6" i="15" l="1"/>
  <c r="F13" i="6"/>
  <c r="F14" i="6"/>
  <c r="F15" i="6"/>
  <c r="F16" i="6"/>
  <c r="F17" i="6"/>
  <c r="F18" i="6"/>
  <c r="F19" i="6"/>
  <c r="F12" i="6"/>
  <c r="E13" i="6"/>
  <c r="E14" i="6"/>
  <c r="E15" i="6"/>
  <c r="E16" i="6"/>
  <c r="E12" i="6"/>
  <c r="F11" i="6"/>
  <c r="E11" i="6"/>
  <c r="W11" i="6"/>
  <c r="V11" i="6"/>
  <c r="U11" i="6"/>
  <c r="T11" i="6"/>
  <c r="X11" i="6"/>
  <c r="X12" i="6"/>
  <c r="I13" i="15" l="1"/>
  <c r="O11" i="6" s="1"/>
  <c r="J13" i="15"/>
  <c r="P11" i="6" s="1"/>
  <c r="C13" i="15"/>
  <c r="C11" i="6" s="1"/>
  <c r="K12" i="11"/>
  <c r="J11" i="6" s="1"/>
  <c r="G12" i="6"/>
  <c r="H12" i="6"/>
  <c r="I12" i="6"/>
  <c r="N12" i="6"/>
  <c r="S12" i="6"/>
  <c r="T12" i="6"/>
  <c r="U12" i="6"/>
  <c r="V12" i="6"/>
  <c r="W12" i="6"/>
  <c r="G13" i="6"/>
  <c r="H13" i="6"/>
  <c r="I13" i="6"/>
  <c r="N13" i="6"/>
  <c r="S13" i="6"/>
  <c r="T13" i="6"/>
  <c r="U13" i="6"/>
  <c r="V13" i="6"/>
  <c r="W13" i="6"/>
  <c r="X13" i="6"/>
  <c r="H14" i="6"/>
  <c r="I14" i="6"/>
  <c r="S14" i="6"/>
  <c r="T14" i="6"/>
  <c r="U14" i="6"/>
  <c r="V14" i="6"/>
  <c r="W14" i="6"/>
  <c r="X14"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B19" i="15"/>
  <c r="D17" i="6" s="1"/>
  <c r="C19" i="15"/>
  <c r="C17" i="6" s="1"/>
  <c r="E17" i="6" s="1"/>
  <c r="P17" i="6"/>
  <c r="B20" i="15"/>
  <c r="D18" i="6" s="1"/>
  <c r="C20" i="15"/>
  <c r="C18" i="6" s="1"/>
  <c r="O18" i="6"/>
  <c r="P18" i="6"/>
  <c r="B21" i="15"/>
  <c r="D19" i="6" s="1"/>
  <c r="C21" i="15"/>
  <c r="C19" i="6" s="1"/>
  <c r="P19" i="6"/>
  <c r="B22" i="15"/>
  <c r="D20" i="6" s="1"/>
  <c r="C22" i="15"/>
  <c r="C20" i="6" s="1"/>
  <c r="P20" i="6"/>
  <c r="B15" i="15"/>
  <c r="D13" i="6" s="1"/>
  <c r="C15" i="15"/>
  <c r="C13" i="6" s="1"/>
  <c r="P13" i="6"/>
  <c r="B16" i="15"/>
  <c r="D14" i="6" s="1"/>
  <c r="C16" i="15"/>
  <c r="C14" i="6" s="1"/>
  <c r="I16" i="15"/>
  <c r="O14" i="6" s="1"/>
  <c r="P14" i="6"/>
  <c r="B17" i="15"/>
  <c r="D15" i="6" s="1"/>
  <c r="C17" i="15"/>
  <c r="O15" i="6"/>
  <c r="P15" i="6"/>
  <c r="B18" i="15"/>
  <c r="D16" i="6" s="1"/>
  <c r="C18" i="15"/>
  <c r="C16" i="6" s="1"/>
  <c r="O16" i="6"/>
  <c r="P16" i="6"/>
  <c r="B14" i="15"/>
  <c r="D12" i="6" s="1"/>
  <c r="C14" i="15"/>
  <c r="C12" i="6" s="1"/>
  <c r="P12" i="6"/>
  <c r="K20" i="6"/>
  <c r="J19" i="6"/>
  <c r="J18" i="6"/>
  <c r="K17" i="6"/>
  <c r="K16" i="6"/>
  <c r="K16" i="11"/>
  <c r="L16" i="11" s="1"/>
  <c r="K15" i="6" s="1"/>
  <c r="K15" i="11"/>
  <c r="L15" i="11" s="1"/>
  <c r="K14" i="6" s="1"/>
  <c r="K14" i="11"/>
  <c r="L14" i="11" s="1"/>
  <c r="K13" i="6" s="1"/>
  <c r="K13" i="11"/>
  <c r="J12" i="6" s="1"/>
  <c r="B13" i="15"/>
  <c r="D11" i="6" s="1"/>
  <c r="S11" i="6"/>
  <c r="I11" i="6"/>
  <c r="H11" i="6"/>
  <c r="G11" i="6"/>
  <c r="J20" i="6"/>
  <c r="O13" i="6"/>
  <c r="K18" i="15"/>
  <c r="Q16" i="6" s="1"/>
  <c r="J15" i="6" l="1"/>
  <c r="J16" i="6"/>
  <c r="J17" i="6"/>
  <c r="L13" i="11"/>
  <c r="K12" i="6" s="1"/>
  <c r="K18" i="6"/>
  <c r="K17" i="15"/>
  <c r="L18" i="15"/>
  <c r="R16" i="6" s="1"/>
  <c r="J14" i="6"/>
  <c r="K14" i="15"/>
  <c r="L14" i="15" s="1"/>
  <c r="R12" i="6" s="1"/>
  <c r="K16" i="15"/>
  <c r="L16" i="15" s="1"/>
  <c r="R14" i="6" s="1"/>
  <c r="K15" i="15"/>
  <c r="Q13" i="6" s="1"/>
  <c r="R20" i="6"/>
  <c r="Q19" i="6"/>
  <c r="R17" i="6"/>
  <c r="K19" i="6"/>
  <c r="F20" i="6"/>
  <c r="E20" i="6"/>
  <c r="E19" i="6"/>
  <c r="E18" i="6"/>
  <c r="K13" i="15"/>
  <c r="O19" i="6"/>
  <c r="L12" i="11"/>
  <c r="K11" i="6" s="1"/>
  <c r="O12" i="6"/>
  <c r="O20" i="6"/>
  <c r="O17" i="6"/>
  <c r="J13" i="6"/>
  <c r="Q20" i="6" l="1"/>
  <c r="Q14" i="6"/>
  <c r="Q17" i="6"/>
  <c r="Q12" i="6"/>
  <c r="R19" i="6"/>
  <c r="L15" i="15"/>
  <c r="R13" i="6" s="1"/>
  <c r="Q15" i="6"/>
  <c r="L17" i="15"/>
  <c r="R15" i="6" s="1"/>
  <c r="Q11" i="6"/>
  <c r="L13" i="15"/>
  <c r="R11" i="6" s="1"/>
  <c r="Q18" i="6"/>
  <c r="R1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tc={A2716965-FBC9-48E5-B758-44E3138026BA}</author>
    <author>tc={8D734DCE-00DB-4861-BE0A-5C97BDC06523}</author>
  </authors>
  <commentList>
    <comment ref="E17" authorId="0" shapeId="0" xr:uid="{A2716965-FBC9-48E5-B758-44E3138026B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 un error técnico del archivo y debe corregirse porque la matriz final no está consolidando correctamente la información proveniente de las hojas anteriores. Ajustar en riesgos 15, 16, 17, 18, 19 y 20. 
</t>
      </text>
    </comment>
    <comment ref="C18" authorId="1" shapeId="0" xr:uid="{8D734DCE-00DB-4861-BE0A-5C97BDC0652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Pero cual es el riesgo, la redacción no es clara </t>
      </text>
    </comment>
  </commentList>
</comments>
</file>

<file path=xl/sharedStrings.xml><?xml version="1.0" encoding="utf-8"?>
<sst xmlns="http://schemas.openxmlformats.org/spreadsheetml/2006/main" count="390" uniqueCount="154">
  <si>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</si>
  <si>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</si>
  <si>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</si>
  <si>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</si>
  <si>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</si>
  <si>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</si>
  <si>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</si>
  <si>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</si>
  <si>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</si>
  <si>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</si>
  <si>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</si>
  <si>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</si>
  <si>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</si>
  <si>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</si>
  <si>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</si>
  <si>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</si>
  <si>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</si>
  <si>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</si>
  <si>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</si>
  <si>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</si>
  <si>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</si>
  <si>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</si>
  <si>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</si>
  <si>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</si>
  <si>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</si>
  <si>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</si>
  <si>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</si>
  <si>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</si>
  <si>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</si>
  <si>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</si>
  <si>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</si>
  <si>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</si>
  <si>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</si>
  <si>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</si>
  <si>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</si>
  <si>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</si>
  <si>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</si>
  <si>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</si>
  <si>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</si>
  <si>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</si>
  <si>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</si>
  <si>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</si>
  <si>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</si>
  <si>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</si>
  <si>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</si>
  <si>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</si>
  <si>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</si>
  <si>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</si>
  <si>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</si>
  <si>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</si>
  <si>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</si>
  <si>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</si>
  <si>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</si>
  <si>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</si>
  <si>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</si>
  <si>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</si>
  <si>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</si>
  <si>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</si>
  <si>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</si>
  <si>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</si>
  <si>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</si>
  <si>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</si>
  <si>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</si>
  <si>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</si>
  <si>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</si>
  <si>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</si>
  <si>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</si>
  <si>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</si>
  <si>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</si>
  <si>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</si>
  <si>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</si>
  <si>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</si>
  <si>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</si>
  <si>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</si>
  <si>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</si>
  <si>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</si>
  <si>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</si>
  <si>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</si>
  <si>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</si>
  <si>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</si>
  <si>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</si>
  <si>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Esta matriz es un documento anexo del Estudio Previo</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</si>
  <si>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</si>
  <si>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</si>
  <si>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</si>
  <si>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</si>
  <si>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</si>
  <si>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</si>
  <si>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</si>
  <si>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</si>
  <si>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</si>
  <si>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</si>
  <si>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</si>
  <si>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</si>
  <si>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</si>
  <si>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</si>
  <si>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</si>
  <si>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t>Código: GCO-GCI-F164
Versión: 02
Vigencia: 01 de diciembre de 2022
Caso HOLA: 280117</t>
  </si>
  <si>
    <t>Operacional</t>
  </si>
  <si>
    <t>Retraso o incumplimiento de los plazos legales para la publicación de los actos y/o documentos derivados de los procesos contractuales</t>
  </si>
  <si>
    <t>Se presenta cuando el contratista Seleccionado no firma el contrato en el plazo establecido y/o se retrasa en la constitución y presentación de las garantías que amparan el cumplimiento del contrato.</t>
  </si>
  <si>
    <t>Retraso en el inicio de la ejecución del contrato y afectación en el logro de los objetivos y satisfacción de la necesidad propuesta.</t>
  </si>
  <si>
    <t>Riesgo por existencias insuficientes de los componentes, partes  o equipos necesarios para dar cumplimiento al objeto contractual</t>
  </si>
  <si>
    <t>Afecta el cumplimiento de las obligaciones del contratista que puede generar una prórroga, que dada la naturaleza del contrato a celebrar es poco probable pues se requieren insumos de bastante oferta en el mercado</t>
  </si>
  <si>
    <t>Afecta el cumplimiento de las obligaciones del contratante a cargo del Supervisor del contrato, relacionadas con la aprobación de productos y/o informes. Puede generar prórrogas</t>
  </si>
  <si>
    <t>Afecta el cumplimiento de las obligaciones del contratista. Puede generar sanciones y prórrogas</t>
  </si>
  <si>
    <t>Riesgo por mala calidad de los bienes y servicios suministrados a la entidad para la ejecución del contrato</t>
  </si>
  <si>
    <t>Afecta el cumplimiento del fin de la contratación.</t>
  </si>
  <si>
    <t>Inicio etapa precontractual</t>
  </si>
  <si>
    <t>Finalización etapa precontractual</t>
  </si>
  <si>
    <t>Registro en la lista de verificación</t>
  </si>
  <si>
    <t>Finalizada la etapa de contratación</t>
  </si>
  <si>
    <t xml:space="preserve">Grupo de Contratos </t>
  </si>
  <si>
    <t>Supervisor del contrato</t>
  </si>
  <si>
    <t>Ejecución contractual</t>
  </si>
  <si>
    <t>Finalizada la etapa de ejecución</t>
  </si>
  <si>
    <t>Eventualmente</t>
  </si>
  <si>
    <t xml:space="preserve">ETAPA CONTRATACION: Aplicación de controles, el supervisor del contrato verificará al inicio de la ejecución contractual que el contratista cuente con los elementos requeridos para la ejecución del contrato.  </t>
  </si>
  <si>
    <t>Ejecución Contractual</t>
  </si>
  <si>
    <t>Liquidación del contrato</t>
  </si>
  <si>
    <t xml:space="preserve">ETAPA EJECUCION: Aplicación inmediata de los procedimientos para evitar la paralización del contrato y en caso de ser procedente la aplicación de las sanciones correspondientes </t>
  </si>
  <si>
    <t>Finalización etapa de ejecución</t>
  </si>
  <si>
    <t>ETAPA EJECUCIÓN: Revisión y aprobación oportuna de la documentación inherente a los productos e informes del contrato.</t>
  </si>
  <si>
    <t>Finalización etapa ejecución</t>
  </si>
  <si>
    <t>ETAPA CONTRATACION: Aplicación de control por el supervisor durante la ejecución del contrato, para verificar la calidad y certificado del quimico original. Verificar que el contratista deberá realizar bajo las normas Técnicas NFPA 10 y la norma Técnica Colombiana NTC.</t>
  </si>
  <si>
    <t>Grupo Formulación</t>
  </si>
  <si>
    <t>Finalizada la etapa de planeación</t>
  </si>
  <si>
    <t>Código: GCO-GCI-F164
Versión: 02
Vigencia: 01 de diciembre de 2023
Caso HOLA: 280117</t>
  </si>
  <si>
    <t>Grupo Contratos</t>
  </si>
  <si>
    <r>
      <t>Suficiencia del presupuesto oficial del Proceso de Contratación:</t>
    </r>
    <r>
      <rPr>
        <sz val="12"/>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</si>
  <si>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t xml:space="preserve">Factores ambientales: </t>
    </r>
    <r>
      <rPr>
        <sz val="12"/>
        <rFont val="Garamond"/>
        <family val="1"/>
      </rPr>
      <t>El oferente debe presentar las fichas técnicas, donde demuestre la proveniencia de los elementos, que debe ser de fuentes sostenibles, de acuerdo con la Ficha de Contratación Sostenible No. 6 – Aseo y cafetería</t>
    </r>
  </si>
  <si>
    <r>
      <t xml:space="preserve">Sector del objeto del Proceso de Contratación y su mercado: </t>
    </r>
    <r>
      <rPr>
        <sz val="12"/>
        <rFont val="Garamond"/>
        <family val="1"/>
      </rPr>
      <t>Todos los clientes (entidades privadas, Estatales y Gubernamentales).</t>
    </r>
  </si>
  <si>
    <r>
      <rPr>
        <b/>
        <sz val="12"/>
        <rFont val="Garamond"/>
        <family val="1"/>
      </rPr>
      <t>Normativa aplicable al objeto del Proceso de Contratación.</t>
    </r>
    <r>
      <rPr>
        <sz val="12"/>
        <rFont val="Garamond"/>
        <family val="1"/>
      </rPr>
      <t xml:space="preserve">
El contrato que surja del presente proceso de selección corresponde a SUMINISTRO, regulado por Ley 80 de 1993, la Ley 1150 de 2007 y demás normas que las modifiquen, adicionen o deroguen y en las materias no reguladas en dichas leyes a las disposiciones civiles y comerciales.
La modalidad de selección pertinente para esta contratación corresponde a la mínima cuantía contemplada en el numeral 5 del Artículo 2 de la Ley 1150 de 2007 y en el artículo 2.2.1.2.1.5.1 y siguientes del Decreto 1082 de 2015, modificado por el Decreto 1860 de 2021.
Teniendo en cuenta lo anterior y, al contar con un presupuesto oficial no superior al 10% de la menor cuantía, se llevará a cabo este proceso mediante invitación publica formulada a través de la página web del portal de Colombia Compra Eficiente – SECOP II
</t>
    </r>
  </si>
  <si>
    <t xml:space="preserve">Experiencia propia y de otras Entidades Estatales en Procesos de Contratación del mismo tipo. El fondo de desarrollo local de La Candelaria, en los años anteriores ha venido desarrollando este contrato mediante la celebración de acuerdos marcos de precios. Para los año anteriores, se sucribieron los acuerdos marco 87636 - 2022, 43256 - 2019, 31514- 2018.  Para la actual vigencia, EL FDLC pretende realizar la presente contratación mediante un proceso de minima cuantia, de acuerdo al presupuesto destinado. </t>
  </si>
  <si>
    <t>Inadecuada evaluación de las ofertas y/o verificación de requisitos habilitantesNo publicación de la documentación del proceso de selección en el SECOP</t>
  </si>
  <si>
    <t>Objeto del Proceso de Contratación:  “PRESTAR EL SERVICIO DE MANTENIMIENTO Y RECARGA  DE EXTINTORES PARA LAS INSTALACIONES DE PROPIEDAD O BAJO TENENCIA DEL FONDO DE DESARROLLO LOCAL DE LA CANDELARIA”</t>
  </si>
  <si>
    <t>Objeto Contractual: “PRESTAR EL SERVICIO DE MANTENIMIENTO Y RECARGA  DE EXTINTORES PARA LAS INSTALACIONES DE PROPIEDAD O BAJO TENENCIA DEL FONDO DE DESARROLLO LOCAL DE LA CANDELARIA”</t>
  </si>
  <si>
    <t>Demora en la suscripción y legalización del contrato, así como la afectación en la ejecución de las actividades.</t>
  </si>
  <si>
    <t xml:space="preserve">Demoras en la ejecución del contrato </t>
  </si>
  <si>
    <t>Alteraciones al orden público y condiciones climáticas</t>
  </si>
  <si>
    <t xml:space="preserve">Atraso en la ejecución de las actividades asociadas al contrato 
Reprocesos para la entidad     </t>
  </si>
  <si>
    <t>ETAPA PLANEACIÓN:Aplicación de los procedimientos de contratación y construir agenda oportuna para la revisión de los mismos y aclaración de dudas.</t>
  </si>
  <si>
    <t xml:space="preserve">Existencia de condiciones climáticas, ambientales, adversas  y/o  precipitación  fuera de lo común que generen retraso, dificultad  o imposibilidad de ejecutar actividades en el marco del Contrato </t>
  </si>
  <si>
    <t xml:space="preserve">Posibles retrasos en la ejecución de actividades del contrato </t>
  </si>
  <si>
    <t>ETAPA SELECCIÓN Reprogramación o suspensiones en el evento de imposibilidad de la Ejecución.
Implementación de carpas o elementos o sistemas cubiertos que permitan y garanticen la ejecución de actividades bajo "techo", sin que ello genere mayores costos</t>
  </si>
  <si>
    <t xml:space="preserve">Retraso en la suscripción del contrato  </t>
  </si>
  <si>
    <t xml:space="preserve">ETAPA PLANEACION:  Verificación y seguimiento a las actividades relacionadas con la ejecución del contrato. . 
Conocimiento de los procesos, aplicativos y funciones de la dependencia.        </t>
  </si>
  <si>
    <t>Demoras en el cumplimiento de las obligaciones del contrato o cancelación de los eventos</t>
  </si>
  <si>
    <t>Cuando se presentan demoras por parte de la Entidad en las aprobaciones previas de los productos y/o servicios desarrollados por el contratista.</t>
  </si>
  <si>
    <t>Cuando se presentan demoras por parte del contratista en las entregas de productos y/o informes.</t>
  </si>
  <si>
    <t>ETAPA SELECCION: hacer   seguimiento a la publicación de los documentos de forma efectiva y en tiempos</t>
  </si>
  <si>
    <t>ETAPA SELECCIÓN:  Acordar las medidas con el Supervisor para implementar  acciones y  las estrategias con el fin de que se ejecuten las actividades exigidas</t>
  </si>
  <si>
    <r>
      <t xml:space="preserve">RIESGO: </t>
    </r>
    <r>
      <rPr>
        <sz val="16"/>
        <rFont val="Garamond"/>
        <family val="1"/>
      </rPr>
      <t>Evento que puede generar efectos adversos y de distinta magnitud en el logro de los objetivos del Proceso de Contratación o en la ejecución de un contrato</t>
    </r>
    <r>
      <rPr>
        <b/>
        <sz val="16"/>
        <rFont val="Garamond"/>
        <family val="1"/>
      </rPr>
      <t xml:space="preserve">
RIESGOS PREVISIBLES: </t>
    </r>
    <r>
      <rPr>
        <sz val="16"/>
        <rFont val="Garamond"/>
        <family val="1"/>
      </rPr>
      <t>Son los posibles hechos o circunstancias que por la naturaleza del contrato y de la actividad a ejecutar es factible su ocurrencia.</t>
    </r>
    <r>
      <rPr>
        <b/>
        <sz val="16"/>
        <rFont val="Garamond"/>
        <family val="1"/>
      </rPr>
      <t xml:space="preserve">
ETAPA DE PLANEACIÓN: </t>
    </r>
    <r>
      <rPr>
        <sz val="16"/>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6"/>
        <rFont val="Garamond"/>
        <family val="1"/>
      </rPr>
      <t xml:space="preserve">
ETAPA DE SELECCIÓN: </t>
    </r>
    <r>
      <rPr>
        <sz val="16"/>
        <rFont val="Garamond"/>
        <family val="1"/>
      </rPr>
      <t>Está comprendida entre el acto de Apertura del Proceso de Contratación y la Adjudicación o la declaración de desierto del Proceso de Contratación</t>
    </r>
    <r>
      <rPr>
        <b/>
        <sz val="16"/>
        <rFont val="Garamond"/>
        <family val="1"/>
      </rPr>
      <t xml:space="preserve">
ETAPA DE CONTRATACIÓN: </t>
    </r>
    <r>
      <rPr>
        <sz val="16"/>
        <rFont val="Garamond"/>
        <family val="1"/>
      </rPr>
      <t xml:space="preserve">Una vez adjudicado el contrato objeto del Proceso de Contratación, inicia la etapa para la celebración del contrato y el cumplimiento de los requisitos para de perfeccionamiento y ejecución.
</t>
    </r>
    <r>
      <rPr>
        <b/>
        <sz val="16"/>
        <rFont val="Garamond"/>
        <family val="1"/>
      </rPr>
      <t xml:space="preserve">ETAPA DE EJECUCIÓN: </t>
    </r>
    <r>
      <rPr>
        <sz val="16"/>
        <rFont val="Garamond"/>
        <family val="1"/>
      </rPr>
      <t>Inicia una vez cumplidos los requisitos previstos para iniciar la ejecución del contrato respectivo y termina con el vencimiento del plazo del contrato o la fecha de liquidación si hay lugar a ella.</t>
    </r>
    <r>
      <rPr>
        <b/>
        <sz val="16"/>
        <rFont val="Garamond"/>
        <family val="1"/>
      </rPr>
      <t xml:space="preserve">
RIESGO GENERAL: </t>
    </r>
    <r>
      <rPr>
        <sz val="16"/>
        <rFont val="Garamond"/>
        <family val="1"/>
      </rPr>
      <t xml:space="preserve">Es un riesgo de todos los procesos de contratación adelantados por la Entidad Estatal, por lo cual está presente en toda su actividad contractual.
</t>
    </r>
    <r>
      <rPr>
        <b/>
        <sz val="16"/>
        <rFont val="Garamond"/>
        <family val="1"/>
      </rPr>
      <t xml:space="preserve">RIEGO ESPECIFICO: </t>
    </r>
    <r>
      <rPr>
        <sz val="16"/>
        <rFont val="Garamond"/>
        <family val="1"/>
      </rPr>
      <t xml:space="preserve">Es un riesgo propio del proceso de contratación objeto de análisis.
</t>
    </r>
    <r>
      <rPr>
        <b/>
        <sz val="16"/>
        <rFont val="Garamond"/>
        <family val="1"/>
      </rPr>
      <t xml:space="preserve">RIESGOS ECONÓMICOS: </t>
    </r>
    <r>
      <rPr>
        <sz val="16"/>
        <rFont val="Garamond"/>
        <family val="1"/>
      </rPr>
      <t xml:space="preserve">Son los derivados del comportamiento del mercado, tales como la fluctuación de los precios de los insumos, desabastecimiento y especulación de los mismos, entre otros.
</t>
    </r>
    <r>
      <rPr>
        <b/>
        <sz val="16"/>
        <rFont val="Garamond"/>
        <family val="1"/>
      </rPr>
      <t xml:space="preserve">RIESGOS SOCIALES O POLÍTICOS: </t>
    </r>
    <r>
      <rPr>
        <sz val="16"/>
        <rFont val="Garamond"/>
        <family val="1"/>
      </rPr>
      <t xml:space="preserve">son los derivados de los cambios de las políticas gubernamentales y de cambios en las condiciones sociales que tengan impacto en la ejecución del contrato.
</t>
    </r>
    <r>
      <rPr>
        <b/>
        <sz val="16"/>
        <rFont val="Garamond"/>
        <family val="1"/>
      </rPr>
      <t xml:space="preserve">RIESGOS OPERACIONALES: </t>
    </r>
    <r>
      <rPr>
        <sz val="16"/>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6"/>
        <rFont val="Garamond"/>
        <family val="1"/>
      </rPr>
      <t xml:space="preserve">
RIESGOS FINANCIEROS: </t>
    </r>
    <r>
      <rPr>
        <sz val="16"/>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6"/>
        <rFont val="Garamond"/>
        <family val="1"/>
      </rPr>
      <t xml:space="preserve">
RIESGOS REGULATORIOS: </t>
    </r>
    <r>
      <rPr>
        <sz val="16"/>
        <rFont val="Garamond"/>
        <family val="1"/>
      </rPr>
      <t xml:space="preserve">Derivados de cambios regulatorios o reglamentarios que afecten la ecuación económica del contrato. 
</t>
    </r>
    <r>
      <rPr>
        <b/>
        <sz val="16"/>
        <rFont val="Garamond"/>
        <family val="1"/>
      </rPr>
      <t xml:space="preserve">RIESGOS DE LA NATURALEZA: </t>
    </r>
    <r>
      <rPr>
        <sz val="16"/>
        <rFont val="Garamond"/>
        <family val="1"/>
      </rPr>
      <t xml:space="preserve">Son los eventos naturales previsibles en los cuales no hay intervención humana que puedan tener impacto en la ejecución del contrato, por ejemplo los temblores, inundaciones, lluvias, sequías, entre otros. </t>
    </r>
    <r>
      <rPr>
        <b/>
        <sz val="16"/>
        <rFont val="Garamond"/>
        <family val="1"/>
      </rPr>
      <t xml:space="preserve">
RIESGOS AMBIENTALES: </t>
    </r>
    <r>
      <rPr>
        <sz val="16"/>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6"/>
        <rFont val="Garamond"/>
        <family val="1"/>
      </rPr>
      <t xml:space="preserve">
RIESGOS TECNOLÓGICOS: </t>
    </r>
    <r>
      <rPr>
        <sz val="16"/>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</si>
  <si>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Elaboró: Luis Alfredo Zamudio Pulido – Profesional Universitario 219-18 
Revisó Comp. Jurídico: Eliana Romero Stevenson   – Abogada Contratista FDLC
Aprobó Comp. Jurídico: Javier Albeiro Hernández – Abogado  
Profesional Universitario código 219 grado 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</si>
</sst>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Narrow"/>
      <family val="2"/>
    </font>
    <font>
      <b/>
      <sz val="20"/>
      <name val="Garamond"/>
      <family val="1"/>
    </font>
    <font>
      <b/>
      <sz val="12"/>
      <name val="Garamond"/>
      <family val="1"/>
    </font>
    <font>
      <sz val="12"/>
      <name val="Garamond"/>
      <family val="1"/>
    </font>
    <font>
      <i/>
      <sz val="12"/>
      <name val="Garamond"/>
      <family val="1"/>
    </font>
    <font>
      <b/>
      <u/>
      <sz val="12"/>
      <name val="Garamond"/>
      <family val="1"/>
    </font>
    <font>
      <sz val="10"/>
      <color theme="1"/>
      <name val="Arial"/>
      <family val="2"/>
    </font>
    <font>
      <b/>
      <sz val="10"/>
      <color theme="1"/>
      <name val="Arial"/>
      <family val="2"/>
    </font>
    <font>
      <b/>
      <sz val="10"/>
      <color indexed="9"/>
      <name val="Arial"/>
      <family val="2"/>
    </font>
    <font>
      <b/>
      <sz val="10"/>
      <color rgb="FFFF0D0D"/>
      <name val="Arial"/>
      <family val="2"/>
    </font>
    <font>
      <sz val="10"/>
      <color rgb="FF000000"/>
      <name val="Arial"/>
      <family val="2"/>
    </font>
    <font>
      <sz val="14"/>
      <name val="Arial"/>
      <family val="2"/>
    </font>
    <font>
      <b/>
      <sz val="14"/>
      <name val="Arial"/>
      <family val="2"/>
    </font>
    <font>
      <b/>
      <sz val="14"/>
      <color indexed="9"/>
      <name val="Arial"/>
      <family val="2"/>
    </font>
    <font>
      <sz val="14"/>
      <color rgb="FF000000"/>
      <name val="Arial"/>
      <family val="2"/>
    </font>
    <font>
      <b/>
      <sz val="14"/>
      <name val="Garamond"/>
      <family val="1"/>
    </font>
    <font>
      <sz val="14"/>
      <name val="Garamond"/>
      <family val="1"/>
    </font>
    <font>
      <sz val="16"/>
      <name val="Arial"/>
      <family val="2"/>
    </font>
    <font>
      <b/>
      <sz val="16"/>
      <name val="Garamond"/>
      <family val="1"/>
    </font>
    <font>
      <sz val="16"/>
      <name val="Garamond"/>
      <family val="1"/>
    </font>
    <font>
      <b/>
      <sz val="16"/>
      <name val="Arial"/>
      <family val="2"/>
    </font>
    <font>
      <b/>
      <sz val="16"/>
      <color rgb="FFFF0000"/>
      <name val="Garamond"/>
      <family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00B050"/>
        <bgColor indexed="64"/>
      </patternFill>
    </fill>
  </fills>
  <borders count="51">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0" fontId="3" fillId="0" borderId="0"/>
  </cellStyleXfs>
  <cellXfs count="288">
    <xf numFmtId="0" fontId="0" fillId="0" borderId="0" xfId="0"/>
    <xf numFmtId="0" fontId="2" fillId="2" borderId="0" xfId="0" applyFont="1" applyFill="1" applyAlignment="1">
      <alignment vertical="top" wrapText="1" readingOrder="1"/>
    </xf>
    <xf numFmtId="0" fontId="3" fillId="0" borderId="0" xfId="0" applyFont="1" applyAlignment="1">
      <alignment wrapText="1"/>
    </xf>
    <xf numFmtId="0" fontId="3" fillId="0" borderId="0" xfId="0" applyFont="1"/>
    <xf numFmtId="0" fontId="4" fillId="0" borderId="0" xfId="0" applyFont="1"/>
    <xf numFmtId="0" fontId="5" fillId="0" borderId="0" xfId="0" applyFont="1" applyAlignment="1">
      <alignment horizontal="center" vertical="center"/>
    </xf>
    <xf numFmtId="0" fontId="3" fillId="0" borderId="5" xfId="0" applyFont="1" applyBorder="1"/>
    <xf numFmtId="0" fontId="3" fillId="0" borderId="7" xfId="0" applyFont="1" applyBorder="1"/>
    <xf numFmtId="0" fontId="3" fillId="0" borderId="8" xfId="0" applyFont="1" applyBorder="1" applyAlignment="1">
      <alignment horizontal="center"/>
    </xf>
    <xf numFmtId="0" fontId="14" fillId="4" borderId="47"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applyAlignment="1">
      <alignment horizontal="center"/>
    </xf>
    <xf numFmtId="0" fontId="3" fillId="0" borderId="1" xfId="0" applyFont="1" applyBorder="1"/>
    <xf numFmtId="0" fontId="3" fillId="0" borderId="2" xfId="0" applyFont="1" applyBorder="1" applyAlignment="1">
      <alignment horizontal="center"/>
    </xf>
    <xf numFmtId="0" fontId="2" fillId="6"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xf>
    <xf numFmtId="0" fontId="3" fillId="5" borderId="0" xfId="0" applyFont="1" applyFill="1"/>
    <xf numFmtId="0" fontId="3" fillId="0" borderId="0" xfId="0" applyFont="1" applyAlignment="1">
      <alignment horizontal="center" vertical="center" wrapText="1"/>
    </xf>
    <xf numFmtId="0" fontId="3" fillId="0" borderId="9" xfId="0" applyFont="1" applyBorder="1" applyAlignment="1">
      <alignment horizontal="center" vertical="center" wrapText="1"/>
    </xf>
    <xf numFmtId="0" fontId="2" fillId="6" borderId="3" xfId="0" applyFont="1" applyFill="1" applyBorder="1" applyAlignment="1">
      <alignment horizontal="center" vertical="center"/>
    </xf>
    <xf numFmtId="0" fontId="2" fillId="6" borderId="12" xfId="0" applyFont="1" applyFill="1" applyBorder="1" applyAlignment="1">
      <alignment horizontal="center" vertical="center"/>
    </xf>
    <xf numFmtId="0" fontId="3" fillId="6" borderId="3" xfId="0" applyFont="1" applyFill="1" applyBorder="1" applyAlignment="1">
      <alignment horizontal="center"/>
    </xf>
    <xf numFmtId="0" fontId="3" fillId="0" borderId="4" xfId="0" applyFont="1" applyBorder="1" applyAlignment="1">
      <alignment horizontal="center" vertical="center" wrapText="1"/>
    </xf>
    <xf numFmtId="0" fontId="3" fillId="7" borderId="3" xfId="0" applyFont="1" applyFill="1" applyBorder="1" applyAlignment="1">
      <alignment horizontal="center" vertical="center"/>
    </xf>
    <xf numFmtId="0" fontId="3" fillId="8" borderId="3" xfId="0" applyFont="1" applyFill="1" applyBorder="1" applyAlignment="1">
      <alignment horizontal="center" vertical="center"/>
    </xf>
    <xf numFmtId="0" fontId="3" fillId="9" borderId="3" xfId="0" applyFont="1" applyFill="1" applyBorder="1" applyAlignment="1">
      <alignment horizontal="center" vertical="center"/>
    </xf>
    <xf numFmtId="0" fontId="3" fillId="10" borderId="3" xfId="0" applyFont="1" applyFill="1" applyBorder="1" applyAlignment="1">
      <alignment horizontal="center" vertical="center"/>
    </xf>
    <xf numFmtId="0" fontId="2" fillId="6" borderId="3" xfId="0" applyFont="1" applyFill="1" applyBorder="1" applyAlignment="1">
      <alignment vertical="center"/>
    </xf>
    <xf numFmtId="0" fontId="3" fillId="0" borderId="3" xfId="0" applyFont="1" applyBorder="1" applyAlignment="1">
      <alignment vertical="center"/>
    </xf>
    <xf numFmtId="0" fontId="3" fillId="0" borderId="0" xfId="0" applyFont="1" applyAlignment="1">
      <alignment horizontal="center"/>
    </xf>
    <xf numFmtId="0" fontId="2" fillId="0" borderId="0" xfId="0" applyFont="1" applyAlignment="1">
      <alignment horizontal="center" vertical="center"/>
    </xf>
    <xf numFmtId="0" fontId="15" fillId="0" borderId="1" xfId="0" applyFont="1" applyBorder="1"/>
    <xf numFmtId="0" fontId="15" fillId="0" borderId="0" xfId="0" applyFont="1"/>
    <xf numFmtId="0" fontId="15" fillId="0" borderId="2" xfId="0" applyFont="1" applyBorder="1" applyAlignment="1">
      <alignment horizontal="center"/>
    </xf>
    <xf numFmtId="0" fontId="14" fillId="4" borderId="13" xfId="0" applyFont="1" applyFill="1" applyBorder="1" applyAlignment="1">
      <alignment horizontal="center" vertical="center" wrapText="1"/>
    </xf>
    <xf numFmtId="0" fontId="3" fillId="0" borderId="16" xfId="0" applyFont="1" applyBorder="1" applyAlignment="1">
      <alignment horizontal="left" vertical="center" wrapText="1"/>
    </xf>
    <xf numFmtId="0" fontId="12" fillId="0" borderId="3" xfId="0" applyFont="1" applyBorder="1" applyAlignment="1">
      <alignment horizontal="left"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xf>
    <xf numFmtId="0" fontId="3" fillId="0" borderId="20" xfId="0" applyFont="1" applyBorder="1" applyAlignment="1">
      <alignment horizontal="center" vertical="center" wrapText="1"/>
    </xf>
    <xf numFmtId="0" fontId="3" fillId="0" borderId="18" xfId="0" applyFont="1" applyBorder="1" applyAlignment="1">
      <alignment horizontal="left" vertical="center" wrapText="1"/>
    </xf>
    <xf numFmtId="0" fontId="3" fillId="0" borderId="3" xfId="0" applyFont="1" applyBorder="1" applyAlignment="1">
      <alignment horizontal="justify" vertical="center" wrapText="1"/>
    </xf>
    <xf numFmtId="0" fontId="16" fillId="0" borderId="3" xfId="0" applyFont="1" applyBorder="1" applyAlignment="1">
      <alignment horizontal="left" vertical="center" wrapText="1"/>
    </xf>
    <xf numFmtId="0" fontId="3" fillId="0" borderId="48" xfId="0" applyFont="1" applyBorder="1" applyAlignment="1">
      <alignment vertical="center" wrapText="1"/>
    </xf>
    <xf numFmtId="0" fontId="16" fillId="0" borderId="8" xfId="0" applyFont="1" applyBorder="1" applyAlignment="1">
      <alignment horizontal="justify" vertical="center" wrapText="1"/>
    </xf>
    <xf numFmtId="0" fontId="2" fillId="0" borderId="1" xfId="0" applyFont="1" applyBorder="1" applyAlignment="1">
      <alignment horizontal="right" vertical="center" textRotation="90"/>
    </xf>
    <xf numFmtId="0" fontId="17" fillId="0" borderId="0" xfId="0" applyFont="1"/>
    <xf numFmtId="0" fontId="17" fillId="0" borderId="0" xfId="0" applyFont="1" applyAlignment="1">
      <alignment horizontal="center"/>
    </xf>
    <xf numFmtId="0" fontId="18" fillId="2" borderId="0" xfId="0" applyFont="1" applyFill="1" applyAlignment="1">
      <alignment vertical="top" wrapText="1" readingOrder="1"/>
    </xf>
    <xf numFmtId="0" fontId="18" fillId="0" borderId="0" xfId="0" applyFont="1"/>
    <xf numFmtId="0" fontId="17" fillId="0" borderId="1" xfId="0" applyFont="1" applyBorder="1"/>
    <xf numFmtId="0" fontId="17" fillId="0" borderId="2" xfId="0" applyFont="1" applyBorder="1" applyAlignment="1">
      <alignment horizontal="center"/>
    </xf>
    <xf numFmtId="0" fontId="19" fillId="4" borderId="3"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0" xfId="0" applyFont="1" applyAlignment="1">
      <alignment wrapText="1"/>
    </xf>
    <xf numFmtId="0" fontId="17" fillId="0" borderId="12" xfId="0" applyFont="1" applyBorder="1" applyAlignment="1">
      <alignment horizontal="center" vertical="center" wrapText="1"/>
    </xf>
    <xf numFmtId="0" fontId="20" fillId="0" borderId="3" xfId="0" applyFont="1" applyBorder="1" applyAlignment="1">
      <alignment horizontal="center" vertical="center" wrapText="1"/>
    </xf>
    <xf numFmtId="0" fontId="18" fillId="0" borderId="0" xfId="0" applyFont="1" applyAlignment="1">
      <alignment horizontal="center"/>
    </xf>
    <xf numFmtId="0" fontId="18" fillId="3" borderId="3" xfId="0" applyFont="1" applyFill="1" applyBorder="1" applyAlignment="1">
      <alignment horizontal="center" vertical="center" wrapText="1"/>
    </xf>
    <xf numFmtId="0" fontId="17" fillId="0" borderId="0" xfId="0" applyFont="1" applyAlignment="1">
      <alignment horizontal="center" vertical="center" wrapText="1"/>
    </xf>
    <xf numFmtId="0" fontId="17" fillId="0" borderId="4" xfId="0" applyFont="1" applyBorder="1" applyAlignment="1">
      <alignment horizontal="center" vertical="center" wrapText="1"/>
    </xf>
    <xf numFmtId="0" fontId="18" fillId="6" borderId="3" xfId="0" applyFont="1" applyFill="1" applyBorder="1" applyAlignment="1">
      <alignment horizontal="center" vertical="center"/>
    </xf>
    <xf numFmtId="0" fontId="17" fillId="0" borderId="3" xfId="0" applyFont="1" applyBorder="1" applyAlignment="1">
      <alignment horizontal="center" vertical="center"/>
    </xf>
    <xf numFmtId="0" fontId="17" fillId="5" borderId="0" xfId="0" applyFont="1" applyFill="1"/>
    <xf numFmtId="0" fontId="17" fillId="0" borderId="6" xfId="0" applyFont="1" applyBorder="1" applyAlignment="1">
      <alignment horizontal="center" vertical="center"/>
    </xf>
    <xf numFmtId="0" fontId="17" fillId="0" borderId="5" xfId="0" applyFont="1" applyBorder="1"/>
    <xf numFmtId="0" fontId="17" fillId="0" borderId="7" xfId="0" applyFont="1" applyBorder="1"/>
    <xf numFmtId="0" fontId="17" fillId="0" borderId="7" xfId="0" applyFont="1" applyBorder="1" applyAlignment="1">
      <alignment horizontal="center"/>
    </xf>
    <xf numFmtId="0" fontId="17" fillId="0" borderId="8" xfId="0" applyFont="1" applyBorder="1" applyAlignment="1">
      <alignment horizontal="center"/>
    </xf>
    <xf numFmtId="0" fontId="17" fillId="0" borderId="25" xfId="0" applyFont="1" applyBorder="1"/>
    <xf numFmtId="0" fontId="17" fillId="0" borderId="25" xfId="0" applyFont="1" applyBorder="1" applyAlignment="1">
      <alignment horizontal="center"/>
    </xf>
    <xf numFmtId="0" fontId="17" fillId="0" borderId="2" xfId="0" applyFont="1" applyBorder="1" applyAlignment="1">
      <alignment horizontal="center" vertical="center" wrapText="1"/>
    </xf>
    <xf numFmtId="0" fontId="19" fillId="4" borderId="49" xfId="0" applyFont="1" applyFill="1" applyBorder="1" applyAlignment="1">
      <alignment horizontal="center" vertical="center" wrapText="1"/>
    </xf>
    <xf numFmtId="0" fontId="19" fillId="4" borderId="47" xfId="0" applyFont="1" applyFill="1" applyBorder="1" applyAlignment="1">
      <alignment horizontal="center" vertical="center" wrapText="1"/>
    </xf>
    <xf numFmtId="0" fontId="19" fillId="4" borderId="47" xfId="0" applyFont="1" applyFill="1" applyBorder="1" applyAlignment="1">
      <alignment horizontal="center" vertical="center" textRotation="90" wrapText="1"/>
    </xf>
    <xf numFmtId="0" fontId="19" fillId="4" borderId="50" xfId="0" applyFont="1" applyFill="1" applyBorder="1" applyAlignment="1">
      <alignment horizontal="center" vertical="center" wrapText="1"/>
    </xf>
    <xf numFmtId="0" fontId="17" fillId="0" borderId="3" xfId="0" applyFont="1" applyBorder="1" applyAlignment="1">
      <alignment horizontal="center" vertical="center" textRotation="90" wrapText="1"/>
    </xf>
    <xf numFmtId="0" fontId="20" fillId="0" borderId="3" xfId="0" applyFont="1" applyBorder="1" applyAlignment="1">
      <alignment horizontal="left" vertical="center" wrapText="1"/>
    </xf>
    <xf numFmtId="0" fontId="17" fillId="0" borderId="1" xfId="0" applyFont="1" applyBorder="1" applyAlignment="1">
      <alignment horizontal="center" vertical="center" wrapText="1"/>
    </xf>
    <xf numFmtId="0" fontId="18" fillId="6" borderId="3" xfId="0" applyFont="1" applyFill="1" applyBorder="1" applyAlignment="1">
      <alignment horizontal="center" vertical="center" wrapText="1"/>
    </xf>
    <xf numFmtId="0" fontId="17" fillId="6" borderId="3" xfId="0" applyFont="1" applyFill="1" applyBorder="1" applyAlignment="1">
      <alignment horizontal="center"/>
    </xf>
    <xf numFmtId="0" fontId="17" fillId="7" borderId="3" xfId="0" applyFont="1" applyFill="1" applyBorder="1" applyAlignment="1">
      <alignment horizontal="center" vertical="center"/>
    </xf>
    <xf numFmtId="0" fontId="17" fillId="8" borderId="3" xfId="0" applyFont="1" applyFill="1" applyBorder="1" applyAlignment="1">
      <alignment horizontal="center" vertical="center"/>
    </xf>
    <xf numFmtId="0" fontId="17" fillId="9" borderId="3" xfId="0" applyFont="1" applyFill="1" applyBorder="1" applyAlignment="1">
      <alignment horizontal="center" vertical="center"/>
    </xf>
    <xf numFmtId="0" fontId="17" fillId="10" borderId="3" xfId="0" applyFont="1" applyFill="1" applyBorder="1" applyAlignment="1">
      <alignment horizontal="center" vertical="center"/>
    </xf>
    <xf numFmtId="0" fontId="17" fillId="0" borderId="5"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23" fillId="0" borderId="0" xfId="0" applyFont="1"/>
    <xf numFmtId="0" fontId="25" fillId="2" borderId="3" xfId="0" applyFont="1" applyFill="1" applyBorder="1" applyAlignment="1">
      <alignment vertical="center" wrapText="1"/>
    </xf>
    <xf numFmtId="0" fontId="23" fillId="0" borderId="0" xfId="0" applyFont="1" applyAlignment="1">
      <alignment wrapText="1"/>
    </xf>
    <xf numFmtId="0" fontId="23" fillId="0" borderId="3" xfId="0" applyFont="1" applyBorder="1"/>
    <xf numFmtId="0" fontId="26" fillId="0" borderId="3" xfId="0" applyFont="1" applyBorder="1" applyAlignment="1">
      <alignment horizontal="center" vertical="center"/>
    </xf>
    <xf numFmtId="0" fontId="24" fillId="2" borderId="3" xfId="0" applyFont="1" applyFill="1" applyBorder="1" applyAlignment="1">
      <alignment vertical="center" wrapText="1"/>
    </xf>
    <xf numFmtId="0" fontId="24" fillId="2" borderId="3" xfId="0" applyFont="1" applyFill="1" applyBorder="1" applyAlignment="1">
      <alignment horizontal="center" vertical="center" wrapText="1"/>
    </xf>
    <xf numFmtId="0" fontId="25" fillId="0" borderId="3" xfId="0" applyFont="1" applyBorder="1" applyAlignment="1">
      <alignment vertical="center"/>
    </xf>
    <xf numFmtId="0" fontId="25" fillId="0" borderId="3" xfId="0" applyFont="1" applyBorder="1"/>
    <xf numFmtId="0" fontId="25" fillId="0" borderId="3" xfId="1" applyFont="1" applyBorder="1" applyAlignment="1">
      <alignment vertical="center"/>
    </xf>
    <xf numFmtId="0" fontId="25" fillId="0" borderId="3" xfId="0" applyFont="1" applyBorder="1" applyAlignment="1">
      <alignment vertical="center" wrapText="1"/>
    </xf>
    <xf numFmtId="0" fontId="17" fillId="0" borderId="23" xfId="0" applyFont="1" applyBorder="1" applyAlignment="1">
      <alignment horizontal="center" vertical="center" wrapText="1"/>
    </xf>
    <xf numFmtId="0" fontId="22" fillId="0" borderId="37" xfId="0" applyFont="1" applyBorder="1" applyAlignment="1">
      <alignment horizontal="left" vertical="center" wrapText="1"/>
    </xf>
    <xf numFmtId="0" fontId="22" fillId="0" borderId="39" xfId="0" applyFont="1" applyBorder="1" applyAlignment="1">
      <alignment horizontal="left" vertical="center"/>
    </xf>
    <xf numFmtId="0" fontId="22" fillId="0" borderId="45" xfId="0" applyFont="1" applyBorder="1" applyAlignment="1">
      <alignment horizontal="left" vertical="center"/>
    </xf>
    <xf numFmtId="0" fontId="22" fillId="0" borderId="44" xfId="0" applyFont="1" applyBorder="1" applyAlignment="1">
      <alignment horizontal="left" vertical="center"/>
    </xf>
    <xf numFmtId="0" fontId="22" fillId="0" borderId="40" xfId="0" applyFont="1" applyBorder="1" applyAlignment="1">
      <alignment horizontal="left" vertical="center"/>
    </xf>
    <xf numFmtId="0" fontId="22" fillId="0" borderId="41" xfId="0" applyFont="1" applyBorder="1" applyAlignment="1">
      <alignment horizontal="left" vertical="center"/>
    </xf>
    <xf numFmtId="0" fontId="17" fillId="0" borderId="18"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17" fillId="9" borderId="3"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11" xfId="0" applyFont="1" applyFill="1" applyBorder="1" applyAlignment="1">
      <alignment horizontal="center" vertical="center"/>
    </xf>
    <xf numFmtId="0" fontId="18" fillId="6" borderId="3" xfId="0" applyFont="1" applyFill="1" applyBorder="1" applyAlignment="1">
      <alignment horizontal="center" vertical="center"/>
    </xf>
    <xf numFmtId="0" fontId="17" fillId="7" borderId="4" xfId="0" applyFont="1" applyFill="1" applyBorder="1" applyAlignment="1">
      <alignment horizontal="center" vertical="center"/>
    </xf>
    <xf numFmtId="0" fontId="17" fillId="7" borderId="11" xfId="0" applyFont="1" applyFill="1" applyBorder="1" applyAlignment="1">
      <alignment horizontal="center" vertical="center"/>
    </xf>
    <xf numFmtId="0" fontId="17" fillId="7" borderId="3" xfId="0" applyFont="1" applyFill="1" applyBorder="1" applyAlignment="1">
      <alignment horizontal="center" vertical="center"/>
    </xf>
    <xf numFmtId="0" fontId="17" fillId="8" borderId="3" xfId="0" applyFont="1" applyFill="1" applyBorder="1" applyAlignment="1">
      <alignment horizontal="center" vertical="center"/>
    </xf>
    <xf numFmtId="0" fontId="18" fillId="6" borderId="4" xfId="0" applyFont="1" applyFill="1" applyBorder="1" applyAlignment="1">
      <alignment horizontal="center" vertical="center" wrapText="1"/>
    </xf>
    <xf numFmtId="0" fontId="18" fillId="6" borderId="11"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11" xfId="0" applyFont="1" applyBorder="1" applyAlignment="1">
      <alignment horizontal="center" vertical="center" wrapText="1"/>
    </xf>
    <xf numFmtId="0" fontId="18" fillId="0" borderId="33" xfId="0" applyFont="1" applyBorder="1" applyAlignment="1">
      <alignment horizontal="center"/>
    </xf>
    <xf numFmtId="0" fontId="21" fillId="0" borderId="3" xfId="0" applyFont="1" applyBorder="1" applyAlignment="1">
      <alignment vertical="center"/>
    </xf>
    <xf numFmtId="0" fontId="21" fillId="0" borderId="3" xfId="0" applyFont="1" applyBorder="1" applyAlignment="1">
      <alignment horizontal="center" vertical="center"/>
    </xf>
    <xf numFmtId="0" fontId="18" fillId="6" borderId="3" xfId="0" applyFont="1" applyFill="1" applyBorder="1" applyAlignment="1">
      <alignment horizontal="center" vertical="center" wrapText="1"/>
    </xf>
    <xf numFmtId="0" fontId="17" fillId="6" borderId="4" xfId="0" applyFont="1" applyFill="1" applyBorder="1" applyAlignment="1">
      <alignment horizontal="center"/>
    </xf>
    <xf numFmtId="0" fontId="17" fillId="6" borderId="11" xfId="0" applyFont="1" applyFill="1" applyBorder="1" applyAlignment="1">
      <alignment horizontal="center"/>
    </xf>
    <xf numFmtId="0" fontId="17" fillId="6" borderId="3" xfId="0" applyFont="1" applyFill="1" applyBorder="1" applyAlignment="1">
      <alignment horizontal="center"/>
    </xf>
    <xf numFmtId="0" fontId="18" fillId="0" borderId="44" xfId="0" applyFont="1" applyBorder="1" applyAlignment="1">
      <alignment horizontal="right" vertical="center" textRotation="90"/>
    </xf>
    <xf numFmtId="0" fontId="17" fillId="0" borderId="3" xfId="0" applyFont="1" applyBorder="1" applyAlignment="1">
      <alignment horizontal="center" vertical="center"/>
    </xf>
    <xf numFmtId="0" fontId="17" fillId="8" borderId="4" xfId="0" applyFont="1" applyFill="1" applyBorder="1" applyAlignment="1">
      <alignment horizontal="center" vertical="center"/>
    </xf>
    <xf numFmtId="0" fontId="17" fillId="8" borderId="11" xfId="0" applyFont="1" applyFill="1" applyBorder="1" applyAlignment="1">
      <alignment horizontal="center" vertical="center"/>
    </xf>
    <xf numFmtId="0" fontId="17" fillId="10" borderId="3" xfId="0" applyFont="1" applyFill="1" applyBorder="1" applyAlignment="1">
      <alignment horizontal="center" vertical="center"/>
    </xf>
    <xf numFmtId="0" fontId="18" fillId="0" borderId="1" xfId="0" applyFont="1" applyBorder="1" applyAlignment="1">
      <alignment horizontal="center" vertical="top" wrapText="1"/>
    </xf>
    <xf numFmtId="0" fontId="18" fillId="0" borderId="0" xfId="0" applyFont="1" applyAlignment="1">
      <alignment horizontal="center" vertical="top" wrapText="1"/>
    </xf>
    <xf numFmtId="0" fontId="21" fillId="0" borderId="22" xfId="0" applyFont="1" applyBorder="1" applyAlignment="1">
      <alignment horizontal="left" vertical="top" wrapText="1"/>
    </xf>
    <xf numFmtId="0" fontId="21" fillId="0" borderId="23" xfId="0" applyFont="1" applyBorder="1" applyAlignment="1">
      <alignment horizontal="left" vertical="top" wrapText="1"/>
    </xf>
    <xf numFmtId="0" fontId="21" fillId="0" borderId="24" xfId="0" applyFont="1" applyBorder="1" applyAlignment="1">
      <alignment horizontal="left" vertical="top" wrapText="1"/>
    </xf>
    <xf numFmtId="0" fontId="18" fillId="2" borderId="0" xfId="0" applyFont="1" applyFill="1" applyAlignment="1">
      <alignment horizontal="center"/>
    </xf>
    <xf numFmtId="0" fontId="18" fillId="6" borderId="4" xfId="0" applyFont="1" applyFill="1" applyBorder="1" applyAlignment="1">
      <alignment horizontal="center" vertical="center"/>
    </xf>
    <xf numFmtId="0" fontId="18" fillId="6" borderId="11" xfId="0" applyFont="1" applyFill="1" applyBorder="1" applyAlignment="1">
      <alignment horizontal="center" vertical="center"/>
    </xf>
    <xf numFmtId="0" fontId="6" fillId="0" borderId="0" xfId="0" applyFont="1" applyAlignment="1">
      <alignment horizontal="left" vertical="center" wrapText="1"/>
    </xf>
    <xf numFmtId="0" fontId="8" fillId="11" borderId="18" xfId="0" applyFont="1" applyFill="1" applyBorder="1" applyAlignment="1">
      <alignment horizontal="left" vertical="top" wrapText="1"/>
    </xf>
    <xf numFmtId="0" fontId="8" fillId="11" borderId="3" xfId="0" applyFont="1" applyFill="1" applyBorder="1" applyAlignment="1">
      <alignment horizontal="left" vertical="top" wrapText="1"/>
    </xf>
    <xf numFmtId="0" fontId="8" fillId="11" borderId="9" xfId="0" applyFont="1" applyFill="1" applyBorder="1" applyAlignment="1">
      <alignment horizontal="left" vertical="top" wrapText="1"/>
    </xf>
    <xf numFmtId="0" fontId="8" fillId="0" borderId="18" xfId="0" applyFont="1" applyBorder="1" applyAlignment="1">
      <alignment horizontal="left" vertical="top" wrapText="1"/>
    </xf>
    <xf numFmtId="0" fontId="8" fillId="0" borderId="3" xfId="0" applyFont="1" applyBorder="1" applyAlignment="1">
      <alignment horizontal="left" vertical="top" wrapText="1"/>
    </xf>
    <xf numFmtId="0" fontId="8" fillId="0" borderId="9" xfId="0" applyFont="1" applyBorder="1" applyAlignment="1">
      <alignment horizontal="left" vertical="top" wrapText="1"/>
    </xf>
    <xf numFmtId="0" fontId="9" fillId="0" borderId="18" xfId="0" applyFont="1" applyBorder="1" applyAlignment="1">
      <alignment horizontal="left" vertical="top" wrapText="1"/>
    </xf>
    <xf numFmtId="0" fontId="9" fillId="0" borderId="3" xfId="0" applyFont="1" applyBorder="1" applyAlignment="1">
      <alignment horizontal="left" vertical="top" wrapText="1"/>
    </xf>
    <xf numFmtId="0" fontId="9" fillId="0" borderId="9" xfId="0" applyFont="1" applyBorder="1" applyAlignment="1">
      <alignment horizontal="left" vertical="top" wrapText="1"/>
    </xf>
    <xf numFmtId="0" fontId="9" fillId="0" borderId="19" xfId="0" applyFont="1" applyBorder="1" applyAlignment="1">
      <alignment horizontal="left" vertical="top" wrapText="1"/>
    </xf>
    <xf numFmtId="0" fontId="9" fillId="0" borderId="6" xfId="0" applyFont="1" applyBorder="1" applyAlignment="1">
      <alignment horizontal="left" vertical="top" wrapText="1"/>
    </xf>
    <xf numFmtId="0" fontId="9" fillId="0" borderId="21" xfId="0" applyFont="1" applyBorder="1" applyAlignment="1">
      <alignment horizontal="left" vertical="top" wrapText="1"/>
    </xf>
    <xf numFmtId="0" fontId="4" fillId="0" borderId="3" xfId="0" applyFont="1" applyBorder="1"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11" fillId="0" borderId="18" xfId="0" applyFont="1" applyBorder="1" applyAlignment="1">
      <alignment horizontal="left" vertical="top" wrapText="1"/>
    </xf>
    <xf numFmtId="0" fontId="9" fillId="0" borderId="27" xfId="0" applyFont="1" applyBorder="1" applyAlignment="1">
      <alignment horizontal="left" vertical="center" wrapText="1"/>
    </xf>
    <xf numFmtId="0" fontId="9" fillId="0" borderId="12" xfId="0" applyFont="1" applyBorder="1" applyAlignment="1">
      <alignment horizontal="left" vertical="center" wrapText="1"/>
    </xf>
    <xf numFmtId="0" fontId="9" fillId="0" borderId="28" xfId="0" applyFont="1" applyBorder="1" applyAlignment="1">
      <alignment horizontal="left" vertical="center" wrapText="1"/>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5" xfId="0" applyFont="1" applyBorder="1" applyAlignment="1">
      <alignment horizontal="center" vertical="center"/>
    </xf>
    <xf numFmtId="0" fontId="7" fillId="0" borderId="0" xfId="0" applyFont="1" applyAlignment="1">
      <alignment horizontal="center" vertical="center"/>
    </xf>
    <xf numFmtId="0" fontId="7" fillId="0" borderId="44" xfId="0" applyFont="1" applyBorder="1" applyAlignment="1">
      <alignment horizontal="center" vertical="center"/>
    </xf>
    <xf numFmtId="0" fontId="7" fillId="0" borderId="40" xfId="0" applyFont="1" applyBorder="1" applyAlignment="1">
      <alignment horizontal="center" vertical="center"/>
    </xf>
    <xf numFmtId="0" fontId="7" fillId="0" borderId="33" xfId="0" applyFont="1" applyBorder="1" applyAlignment="1">
      <alignment horizontal="center" vertical="center"/>
    </xf>
    <xf numFmtId="0" fontId="7" fillId="0" borderId="41" xfId="0" applyFont="1" applyBorder="1" applyAlignment="1">
      <alignment horizontal="center" vertical="center"/>
    </xf>
    <xf numFmtId="0" fontId="9" fillId="0" borderId="29" xfId="0" applyFont="1" applyBorder="1" applyAlignment="1">
      <alignment horizontal="left" vertical="center" wrapText="1"/>
    </xf>
    <xf numFmtId="0" fontId="9" fillId="0" borderId="46" xfId="0" applyFont="1" applyBorder="1" applyAlignment="1">
      <alignment horizontal="left" vertical="center" wrapText="1"/>
    </xf>
    <xf numFmtId="0" fontId="24" fillId="0" borderId="3" xfId="0" applyFont="1" applyBorder="1" applyAlignment="1">
      <alignment horizontal="center" vertical="center"/>
    </xf>
    <xf numFmtId="0" fontId="25" fillId="0" borderId="3" xfId="0" applyFont="1" applyBorder="1" applyAlignment="1">
      <alignment horizontal="left" vertical="center" wrapText="1"/>
    </xf>
    <xf numFmtId="0" fontId="23" fillId="0" borderId="3" xfId="0" applyFont="1" applyBorder="1" applyAlignment="1">
      <alignment horizontal="center"/>
    </xf>
    <xf numFmtId="0" fontId="24" fillId="2" borderId="3" xfId="0" applyFont="1" applyFill="1" applyBorder="1" applyAlignment="1">
      <alignment horizontal="center" vertical="center" wrapText="1"/>
    </xf>
    <xf numFmtId="0" fontId="24" fillId="0" borderId="3" xfId="0" applyFont="1" applyBorder="1" applyAlignment="1">
      <alignment horizontal="center" vertical="center" wrapText="1"/>
    </xf>
    <xf numFmtId="0" fontId="25" fillId="0" borderId="3" xfId="0" applyFont="1" applyBorder="1" applyAlignment="1">
      <alignment vertical="center"/>
    </xf>
    <xf numFmtId="0" fontId="24" fillId="0" borderId="3" xfId="0" applyFont="1" applyBorder="1" applyAlignment="1">
      <alignment horizontal="left" wrapText="1"/>
    </xf>
    <xf numFmtId="0" fontId="27" fillId="0" borderId="3" xfId="0" applyFont="1" applyBorder="1" applyAlignment="1">
      <alignment horizontal="left" vertical="center" wrapText="1"/>
    </xf>
    <xf numFmtId="0" fontId="25" fillId="0" borderId="3" xfId="0" applyFont="1" applyBorder="1" applyAlignment="1">
      <alignment horizontal="left" vertical="center"/>
    </xf>
    <xf numFmtId="49" fontId="25" fillId="2" borderId="3" xfId="0" applyNumberFormat="1" applyFont="1" applyFill="1" applyBorder="1" applyAlignment="1">
      <alignment horizontal="left" vertical="center" wrapText="1"/>
    </xf>
    <xf numFmtId="0" fontId="25" fillId="2" borderId="3" xfId="0" applyFont="1" applyFill="1" applyBorder="1" applyAlignment="1">
      <alignment horizontal="left" vertical="center" wrapText="1"/>
    </xf>
    <xf numFmtId="0" fontId="3" fillId="0" borderId="3" xfId="0" applyFont="1" applyBorder="1" applyAlignment="1">
      <alignment horizontal="center" vertical="center" wrapText="1"/>
    </xf>
    <xf numFmtId="0" fontId="2" fillId="6" borderId="3" xfId="0" applyFont="1" applyFill="1" applyBorder="1" applyAlignment="1">
      <alignment horizontal="center" vertical="center" wrapText="1"/>
    </xf>
    <xf numFmtId="0" fontId="3" fillId="6" borderId="3" xfId="0" applyFont="1" applyFill="1" applyBorder="1" applyAlignment="1">
      <alignment horizontal="center"/>
    </xf>
    <xf numFmtId="0" fontId="2" fillId="0" borderId="33" xfId="0" applyFont="1" applyBorder="1" applyAlignment="1">
      <alignment horizontal="center"/>
    </xf>
    <xf numFmtId="0" fontId="3" fillId="8" borderId="3" xfId="0" applyFont="1" applyFill="1" applyBorder="1" applyAlignment="1">
      <alignment horizontal="center" vertical="center"/>
    </xf>
    <xf numFmtId="0" fontId="3" fillId="9" borderId="3" xfId="0" applyFont="1" applyFill="1" applyBorder="1" applyAlignment="1">
      <alignment horizontal="center" vertical="center"/>
    </xf>
    <xf numFmtId="0" fontId="2" fillId="0" borderId="0" xfId="0" applyFont="1" applyAlignment="1">
      <alignment horizontal="center"/>
    </xf>
    <xf numFmtId="0" fontId="2" fillId="6" borderId="9" xfId="0" applyFont="1" applyFill="1" applyBorder="1" applyAlignment="1">
      <alignment horizontal="center" vertical="center" wrapText="1"/>
    </xf>
    <xf numFmtId="0" fontId="3" fillId="6" borderId="9" xfId="0" applyFont="1" applyFill="1" applyBorder="1" applyAlignment="1">
      <alignment horizontal="center"/>
    </xf>
    <xf numFmtId="0" fontId="3" fillId="0" borderId="9" xfId="0" applyFont="1" applyBorder="1" applyAlignment="1">
      <alignment horizontal="center" vertical="center" wrapText="1"/>
    </xf>
    <xf numFmtId="0" fontId="2" fillId="2" borderId="0" xfId="0" applyFont="1" applyFill="1" applyAlignment="1">
      <alignment horizontal="center"/>
    </xf>
    <xf numFmtId="0" fontId="3" fillId="10" borderId="3" xfId="0" applyFont="1" applyFill="1" applyBorder="1" applyAlignment="1">
      <alignment horizontal="center" vertical="center"/>
    </xf>
    <xf numFmtId="0" fontId="2" fillId="6" borderId="3" xfId="0" applyFont="1" applyFill="1" applyBorder="1" applyAlignment="1">
      <alignment horizontal="center" vertical="center"/>
    </xf>
    <xf numFmtId="0" fontId="3" fillId="9" borderId="9" xfId="0" applyFont="1" applyFill="1" applyBorder="1" applyAlignment="1">
      <alignment horizontal="center" vertical="center"/>
    </xf>
    <xf numFmtId="0" fontId="3" fillId="9" borderId="4" xfId="0" applyFont="1" applyFill="1" applyBorder="1" applyAlignment="1">
      <alignment horizontal="center" vertical="center"/>
    </xf>
    <xf numFmtId="0" fontId="3" fillId="9" borderId="10" xfId="0" applyFont="1" applyFill="1" applyBorder="1" applyAlignment="1">
      <alignment horizontal="center" vertical="center"/>
    </xf>
    <xf numFmtId="0" fontId="3" fillId="10" borderId="9" xfId="0" applyFont="1" applyFill="1" applyBorder="1" applyAlignment="1">
      <alignment horizontal="center" vertical="center"/>
    </xf>
    <xf numFmtId="0" fontId="2" fillId="0" borderId="34" xfId="0" applyFont="1" applyBorder="1" applyAlignment="1">
      <alignment horizontal="right" vertical="center" textRotation="90"/>
    </xf>
    <xf numFmtId="0" fontId="3" fillId="0" borderId="3" xfId="0" applyFont="1" applyBorder="1" applyAlignment="1">
      <alignment horizontal="left" vertical="center" wrapText="1"/>
    </xf>
    <xf numFmtId="0" fontId="2" fillId="0" borderId="0" xfId="0" applyFont="1" applyAlignment="1">
      <alignment horizontal="right" vertical="center" textRotation="90"/>
    </xf>
    <xf numFmtId="0" fontId="3" fillId="0" borderId="12" xfId="0" applyFont="1" applyBorder="1" applyAlignment="1">
      <alignment horizontal="left" vertical="center" wrapText="1"/>
    </xf>
    <xf numFmtId="0" fontId="3" fillId="0" borderId="17" xfId="0" applyFont="1" applyBorder="1" applyAlignment="1">
      <alignment horizontal="left" vertical="center" wrapText="1"/>
    </xf>
    <xf numFmtId="0" fontId="2" fillId="2" borderId="30" xfId="0" applyFont="1" applyFill="1" applyBorder="1" applyAlignment="1">
      <alignment horizontal="left" vertical="top" wrapText="1" readingOrder="1"/>
    </xf>
    <xf numFmtId="0" fontId="2" fillId="2" borderId="31" xfId="0" applyFont="1" applyFill="1" applyBorder="1" applyAlignment="1">
      <alignment horizontal="left" vertical="top" wrapText="1" readingOrder="1"/>
    </xf>
    <xf numFmtId="0" fontId="2" fillId="2" borderId="32" xfId="0" applyFont="1" applyFill="1" applyBorder="1" applyAlignment="1">
      <alignment horizontal="left" vertical="top" wrapText="1" readingOrder="1"/>
    </xf>
    <xf numFmtId="0" fontId="3" fillId="0" borderId="3" xfId="0" applyFont="1" applyBorder="1" applyAlignment="1">
      <alignment horizont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45" xfId="0" applyFont="1" applyBorder="1" applyAlignment="1">
      <alignment horizontal="center" vertical="center"/>
    </xf>
    <xf numFmtId="0" fontId="2" fillId="0" borderId="0" xfId="0" applyFont="1" applyAlignment="1">
      <alignment horizontal="center" vertical="center"/>
    </xf>
    <xf numFmtId="0" fontId="2" fillId="0" borderId="44" xfId="0" applyFont="1" applyBorder="1" applyAlignment="1">
      <alignment horizontal="center" vertical="center"/>
    </xf>
    <xf numFmtId="0" fontId="2" fillId="0" borderId="40" xfId="0" applyFont="1" applyBorder="1" applyAlignment="1">
      <alignment horizontal="center" vertical="center"/>
    </xf>
    <xf numFmtId="0" fontId="2" fillId="0" borderId="33" xfId="0" applyFont="1" applyBorder="1" applyAlignment="1">
      <alignment horizontal="center" vertical="center"/>
    </xf>
    <xf numFmtId="0" fontId="2" fillId="0" borderId="41" xfId="0" applyFont="1" applyBorder="1" applyAlignment="1">
      <alignment horizontal="center" vertical="center"/>
    </xf>
    <xf numFmtId="0" fontId="3" fillId="0" borderId="37" xfId="0" applyFont="1" applyBorder="1" applyAlignment="1">
      <alignment horizontal="left" vertical="center" wrapText="1"/>
    </xf>
    <xf numFmtId="0" fontId="3" fillId="0" borderId="39" xfId="0" applyFont="1" applyBorder="1" applyAlignment="1">
      <alignment horizontal="left" vertical="center" wrapText="1"/>
    </xf>
    <xf numFmtId="0" fontId="3" fillId="0" borderId="45" xfId="0" applyFont="1" applyBorder="1" applyAlignment="1">
      <alignment horizontal="left" vertical="center" wrapText="1"/>
    </xf>
    <xf numFmtId="0" fontId="3" fillId="0" borderId="44" xfId="0" applyFont="1" applyBorder="1" applyAlignment="1">
      <alignment horizontal="left" vertical="center" wrapText="1"/>
    </xf>
    <xf numFmtId="0" fontId="3" fillId="0" borderId="40" xfId="0" applyFont="1" applyBorder="1" applyAlignment="1">
      <alignment horizontal="left" vertical="center" wrapText="1"/>
    </xf>
    <xf numFmtId="0" fontId="3" fillId="0" borderId="41" xfId="0" applyFont="1" applyBorder="1" applyAlignment="1">
      <alignment horizontal="left" vertical="center" wrapText="1"/>
    </xf>
    <xf numFmtId="0" fontId="14" fillId="4" borderId="47" xfId="0" applyFont="1" applyFill="1" applyBorder="1" applyAlignment="1">
      <alignment horizontal="center" vertical="center" wrapText="1"/>
    </xf>
    <xf numFmtId="0" fontId="2" fillId="0" borderId="35"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14" fillId="4" borderId="30" xfId="0" applyFont="1" applyFill="1" applyBorder="1" applyAlignment="1">
      <alignment horizontal="center" vertical="center" wrapText="1"/>
    </xf>
    <xf numFmtId="0" fontId="14" fillId="4" borderId="31" xfId="0" applyFont="1" applyFill="1" applyBorder="1" applyAlignment="1">
      <alignment horizontal="center" vertical="center" wrapText="1"/>
    </xf>
    <xf numFmtId="0" fontId="14" fillId="4" borderId="36" xfId="0" applyFont="1" applyFill="1" applyBorder="1" applyAlignment="1">
      <alignment horizontal="center" vertical="center" wrapText="1"/>
    </xf>
    <xf numFmtId="0" fontId="17" fillId="0" borderId="26" xfId="0" applyFont="1" applyBorder="1" applyAlignment="1">
      <alignment horizontal="center" vertical="center" wrapText="1"/>
    </xf>
    <xf numFmtId="0" fontId="17" fillId="9" borderId="26" xfId="0" applyFont="1" applyFill="1" applyBorder="1" applyAlignment="1">
      <alignment horizontal="center" vertical="center"/>
    </xf>
    <xf numFmtId="0" fontId="18" fillId="6" borderId="26" xfId="0" applyFont="1" applyFill="1" applyBorder="1" applyAlignment="1">
      <alignment horizontal="center" vertical="center"/>
    </xf>
    <xf numFmtId="0" fontId="17" fillId="10" borderId="4" xfId="0" applyFont="1" applyFill="1" applyBorder="1" applyAlignment="1">
      <alignment horizontal="center" vertical="center"/>
    </xf>
    <xf numFmtId="0" fontId="17" fillId="10" borderId="11" xfId="0" applyFont="1" applyFill="1" applyBorder="1" applyAlignment="1">
      <alignment horizontal="center" vertical="center"/>
    </xf>
    <xf numFmtId="0" fontId="17" fillId="8" borderId="26" xfId="0" applyFont="1" applyFill="1" applyBorder="1" applyAlignment="1">
      <alignment horizontal="center" vertical="center"/>
    </xf>
    <xf numFmtId="0" fontId="18" fillId="6" borderId="37" xfId="0" applyFont="1" applyFill="1" applyBorder="1" applyAlignment="1">
      <alignment horizontal="center" vertical="center" wrapText="1"/>
    </xf>
    <xf numFmtId="0" fontId="18" fillId="6" borderId="38" xfId="0" applyFont="1" applyFill="1" applyBorder="1" applyAlignment="1">
      <alignment horizontal="center" vertical="center" wrapText="1"/>
    </xf>
    <xf numFmtId="0" fontId="18" fillId="6" borderId="39" xfId="0" applyFont="1" applyFill="1" applyBorder="1" applyAlignment="1">
      <alignment horizontal="center" vertical="center" wrapText="1"/>
    </xf>
    <xf numFmtId="0" fontId="18" fillId="6" borderId="40"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8" fillId="6" borderId="41" xfId="0" applyFont="1" applyFill="1" applyBorder="1" applyAlignment="1">
      <alignment horizontal="center" vertical="center" wrapText="1"/>
    </xf>
    <xf numFmtId="0" fontId="18" fillId="6" borderId="29" xfId="0" applyFont="1" applyFill="1" applyBorder="1" applyAlignment="1">
      <alignment horizontal="center" vertical="center" wrapText="1"/>
    </xf>
    <xf numFmtId="0" fontId="18" fillId="6" borderId="12" xfId="0" applyFont="1" applyFill="1" applyBorder="1" applyAlignment="1">
      <alignment horizontal="center" vertical="center" wrapText="1"/>
    </xf>
    <xf numFmtId="0" fontId="17" fillId="7" borderId="26" xfId="0" applyFont="1" applyFill="1" applyBorder="1" applyAlignment="1">
      <alignment horizontal="center" vertical="center"/>
    </xf>
    <xf numFmtId="0" fontId="17" fillId="6" borderId="26" xfId="0" applyFont="1" applyFill="1" applyBorder="1" applyAlignment="1">
      <alignment horizontal="center"/>
    </xf>
    <xf numFmtId="0" fontId="17" fillId="7" borderId="42" xfId="0" applyFont="1" applyFill="1" applyBorder="1" applyAlignment="1">
      <alignment horizontal="center" vertical="center"/>
    </xf>
    <xf numFmtId="0" fontId="17" fillId="7" borderId="43" xfId="0" applyFont="1" applyFill="1" applyBorder="1" applyAlignment="1">
      <alignment horizontal="center" vertical="center"/>
    </xf>
    <xf numFmtId="0" fontId="17" fillId="0" borderId="3" xfId="0" applyFont="1" applyBorder="1" applyAlignment="1">
      <alignment horizontal="center"/>
    </xf>
    <xf numFmtId="0" fontId="19" fillId="4" borderId="3" xfId="0" applyFont="1" applyFill="1" applyBorder="1" applyAlignment="1">
      <alignment horizontal="center" vertical="center" wrapText="1"/>
    </xf>
    <xf numFmtId="0" fontId="18" fillId="0" borderId="37" xfId="0" applyFont="1" applyBorder="1" applyAlignment="1">
      <alignment horizontal="center" vertical="center"/>
    </xf>
    <xf numFmtId="0" fontId="18" fillId="0" borderId="38" xfId="0" applyFont="1" applyBorder="1" applyAlignment="1">
      <alignment horizontal="center" vertical="center"/>
    </xf>
    <xf numFmtId="0" fontId="18" fillId="0" borderId="39" xfId="0" applyFont="1" applyBorder="1" applyAlignment="1">
      <alignment horizontal="center" vertical="center"/>
    </xf>
    <xf numFmtId="0" fontId="18" fillId="0" borderId="45" xfId="0" applyFont="1" applyBorder="1" applyAlignment="1">
      <alignment horizontal="center" vertical="center"/>
    </xf>
    <xf numFmtId="0" fontId="18" fillId="0" borderId="0" xfId="0" applyFont="1" applyAlignment="1">
      <alignment horizontal="center" vertical="center"/>
    </xf>
    <xf numFmtId="0" fontId="18" fillId="0" borderId="44" xfId="0" applyFont="1" applyBorder="1" applyAlignment="1">
      <alignment horizontal="center" vertical="center"/>
    </xf>
    <xf numFmtId="0" fontId="18" fillId="0" borderId="40" xfId="0" applyFont="1" applyBorder="1" applyAlignment="1">
      <alignment horizontal="center" vertical="center"/>
    </xf>
    <xf numFmtId="0" fontId="18" fillId="0" borderId="33" xfId="0" applyFont="1" applyBorder="1" applyAlignment="1">
      <alignment horizontal="center" vertical="center"/>
    </xf>
    <xf numFmtId="0" fontId="18" fillId="0" borderId="41" xfId="0" applyFont="1" applyBorder="1" applyAlignment="1">
      <alignment horizontal="center" vertical="center"/>
    </xf>
    <xf numFmtId="0" fontId="18" fillId="2" borderId="33" xfId="0" applyFont="1" applyFill="1" applyBorder="1" applyAlignment="1">
      <alignment horizontal="center"/>
    </xf>
    <xf numFmtId="0" fontId="18" fillId="0" borderId="34" xfId="0" applyFont="1" applyBorder="1" applyAlignment="1">
      <alignment horizontal="right" vertical="center" textRotation="90"/>
    </xf>
    <xf numFmtId="0" fontId="18" fillId="6" borderId="26" xfId="0" applyFont="1" applyFill="1" applyBorder="1" applyAlignment="1">
      <alignment horizontal="center" vertical="center" wrapText="1"/>
    </xf>
    <xf numFmtId="0" fontId="17" fillId="0" borderId="37" xfId="0" applyFont="1" applyBorder="1" applyAlignment="1">
      <alignment horizontal="left" vertical="center" wrapText="1"/>
    </xf>
    <xf numFmtId="0" fontId="17" fillId="0" borderId="39" xfId="0" applyFont="1" applyBorder="1" applyAlignment="1">
      <alignment horizontal="left" vertical="center" wrapText="1"/>
    </xf>
    <xf numFmtId="0" fontId="17" fillId="0" borderId="45" xfId="0" applyFont="1" applyBorder="1" applyAlignment="1">
      <alignment horizontal="left" vertical="center" wrapText="1"/>
    </xf>
    <xf numFmtId="0" fontId="17" fillId="0" borderId="44" xfId="0" applyFont="1" applyBorder="1" applyAlignment="1">
      <alignment horizontal="left" vertical="center" wrapText="1"/>
    </xf>
    <xf numFmtId="0" fontId="17" fillId="0" borderId="40" xfId="0" applyFont="1" applyBorder="1" applyAlignment="1">
      <alignment horizontal="left" vertical="center" wrapText="1"/>
    </xf>
    <xf numFmtId="0" fontId="17" fillId="0" borderId="41" xfId="0" applyFont="1" applyBorder="1" applyAlignment="1">
      <alignment horizontal="left" vertical="center" wrapText="1"/>
    </xf>
    <xf numFmtId="0" fontId="18" fillId="0" borderId="1" xfId="0" applyFont="1" applyBorder="1" applyAlignment="1">
      <alignment vertical="center" wrapText="1"/>
    </xf>
    <xf numFmtId="0" fontId="18" fillId="0" borderId="0" xfId="0" applyFont="1" applyAlignment="1">
      <alignment vertical="center" wrapText="1"/>
    </xf>
    <xf numFmtId="0" fontId="18" fillId="0" borderId="1" xfId="0" applyFont="1" applyBorder="1"/>
    <xf numFmtId="0" fontId="18" fillId="0" borderId="0" xfId="0" applyFont="1"/>
    <xf numFmtId="0" fontId="18" fillId="2" borderId="30" xfId="0" applyFont="1" applyFill="1" applyBorder="1" applyAlignment="1">
      <alignment horizontal="left" vertical="top" wrapText="1" readingOrder="1"/>
    </xf>
    <xf numFmtId="0" fontId="18" fillId="2" borderId="31" xfId="0" applyFont="1" applyFill="1" applyBorder="1" applyAlignment="1">
      <alignment horizontal="left" vertical="top" wrapText="1" readingOrder="1"/>
    </xf>
    <xf numFmtId="0" fontId="18" fillId="2" borderId="32" xfId="0" applyFont="1" applyFill="1" applyBorder="1" applyAlignment="1">
      <alignment horizontal="left" vertical="top" wrapText="1" readingOrder="1"/>
    </xf>
    <xf numFmtId="0" fontId="18" fillId="0" borderId="1" xfId="0" applyFont="1" applyBorder="1" applyAlignment="1">
      <alignment horizontal="center" vertical="center"/>
    </xf>
    <xf numFmtId="0" fontId="18" fillId="0" borderId="2" xfId="0" applyFont="1" applyBorder="1" applyAlignment="1">
      <alignment horizontal="center" vertical="center"/>
    </xf>
  </cellXfs>
  <cellStyles count="2">
    <cellStyle name="Normal" xfId="0" builtinId="0"/>
    <cellStyle name="Normal 2" xfId="1" xr:uid="{00000000-0005-0000-0000-00000100000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5</xdr:row>
      <xdr:rowOff>150718</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4</xdr:row>
      <xdr:rowOff>22146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135031</xdr:colOff>
      <xdr:row>0</xdr:row>
      <xdr:rowOff>0</xdr:rowOff>
    </xdr:from>
    <xdr:to>
      <xdr:col>1</xdr:col>
      <xdr:colOff>2573431</xdr:colOff>
      <xdr:row>4</xdr:row>
      <xdr:rowOff>42022</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08174" y="0"/>
          <a:ext cx="2438400" cy="6863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136073</xdr:colOff>
      <xdr:row>0</xdr:row>
      <xdr:rowOff>108857</xdr:rowOff>
    </xdr:from>
    <xdr:to>
      <xdr:col>2</xdr:col>
      <xdr:colOff>2272394</xdr:colOff>
      <xdr:row>4</xdr:row>
      <xdr:rowOff>27214</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073" y="108857"/>
          <a:ext cx="3061607" cy="1074964"/>
        </a:xfrm>
        <a:prstGeom prst="rect">
          <a:avLst/>
        </a:prstGeom>
      </xdr:spPr>
    </xdr:pic>
    <xdr:clientData/>
  </xdr:twoCellAnchor>
  <xdr:twoCellAnchor>
    <xdr:from>
      <xdr:col>4</xdr:col>
      <xdr:colOff>447675</xdr:colOff>
      <xdr:row>36</xdr:row>
      <xdr:rowOff>455839</xdr:rowOff>
    </xdr:from>
    <xdr:to>
      <xdr:col>4</xdr:col>
      <xdr:colOff>1095375</xdr:colOff>
      <xdr:row>36</xdr:row>
      <xdr:rowOff>703489</xdr:rowOff>
    </xdr:to>
    <xdr:pic>
      <xdr:nvPicPr>
        <xdr:cNvPr id="3" name="Imagen 1">
          <a:extLst>
            <a:ext uri="{FF2B5EF4-FFF2-40B4-BE49-F238E27FC236}">
              <a16:creationId xmlns:a16="http://schemas.microsoft.com/office/drawing/2014/main" id="{B237F15F-E5AA-92AF-FD5B-2D0889D25E2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60"/>
        <a:stretch>
          <a:fillRect/>
        </a:stretch>
      </xdr:blipFill>
      <xdr:spPr bwMode="auto">
        <a:xfrm>
          <a:off x="5359854" y="43155053"/>
          <a:ext cx="647700"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27214</xdr:colOff>
      <xdr:row>36</xdr:row>
      <xdr:rowOff>1619250</xdr:rowOff>
    </xdr:from>
    <xdr:to>
      <xdr:col>4</xdr:col>
      <xdr:colOff>725260</xdr:colOff>
      <xdr:row>36</xdr:row>
      <xdr:rowOff>1913164</xdr:rowOff>
    </xdr:to>
    <xdr:pic>
      <xdr:nvPicPr>
        <xdr:cNvPr id="4" name="Imagen 3">
          <a:extLst>
            <a:ext uri="{FF2B5EF4-FFF2-40B4-BE49-F238E27FC236}">
              <a16:creationId xmlns:a16="http://schemas.microsoft.com/office/drawing/2014/main" id="{5CC11440-C24C-C5F0-F0E2-F3D1E74D6A8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939393" y="44318464"/>
          <a:ext cx="698046" cy="2939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ELIANA ROMERO STEVENSON" id="{B8DAB74A-0BED-4E05-805E-5D0293598034}" userId="ELIANA ROMERO STEVENSON" providerId="None"/>
  <person displayName="Vivian Lorena Prieto Trujillo" id="{E0002ED4-9694-458C-A5AF-89BF3AA34B48}" userId="S::vlprieto@shd.gov.co::65a3086e-cd11-4cb7-afeb-d4017543f07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17" dT="2026-08-19T21:19:51.84" personId="{B8DAB74A-0BED-4E05-805E-5D0293598034}" id="{A2716965-FBC9-48E5-B758-44E3138026BA}">
    <text xml:space="preserve">Es un error técnico del archivo y debe corregirse porque la matriz final no está consolidando correctamente la información proveniente de las hojas anteriores. Ajustar en riesgos 15, 16, 17, 18, 19 y 20. 
</text>
  </threadedComment>
  <threadedComment ref="C18" dT="2026-09-03T22:51:32.33" personId="{E0002ED4-9694-458C-A5AF-89BF3AA34B48}" id="{8D734DCE-00DB-4861-BE0A-5C97BDC06523}">
    <text xml:space="preserve">Pero cual es el riesgo, la redacción no es clara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22" zoomScale="85" zoomScaleNormal="85" zoomScalePageLayoutView="40" workbookViewId="0">
      <selection activeCell="B11" sqref="B11:F11"/>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26.25" customHeight="1" x14ac:dyDescent="0.2">
      <c r="B2" s="160"/>
      <c r="C2" s="168" t="s">
        <v>87</v>
      </c>
      <c r="D2" s="169"/>
      <c r="E2" s="170"/>
      <c r="F2" s="177" t="s">
        <v>127</v>
      </c>
    </row>
    <row r="3" spans="2:6" ht="42.75" customHeight="1" x14ac:dyDescent="0.2">
      <c r="B3" s="160"/>
      <c r="C3" s="171"/>
      <c r="D3" s="172"/>
      <c r="E3" s="173"/>
      <c r="F3" s="178"/>
    </row>
    <row r="4" spans="2:6" ht="2.25" customHeight="1" x14ac:dyDescent="0.2">
      <c r="B4" s="160"/>
      <c r="C4" s="174"/>
      <c r="D4" s="175"/>
      <c r="E4" s="176"/>
      <c r="F4" s="166"/>
    </row>
    <row r="5" spans="2:6" ht="13.5" customHeight="1" thickBot="1" x14ac:dyDescent="0.25">
      <c r="B5" s="4"/>
      <c r="C5" s="5"/>
      <c r="D5" s="5"/>
      <c r="E5" s="5"/>
      <c r="F5" s="5"/>
    </row>
    <row r="6" spans="2:6" ht="21" customHeight="1" thickBot="1" x14ac:dyDescent="0.3">
      <c r="B6" s="161" t="s">
        <v>79</v>
      </c>
      <c r="C6" s="162"/>
      <c r="D6" s="162"/>
      <c r="E6" s="162"/>
      <c r="F6" s="163"/>
    </row>
    <row r="7" spans="2:6" ht="78.75" customHeight="1" x14ac:dyDescent="0.2">
      <c r="B7" s="165" t="s">
        <v>88</v>
      </c>
      <c r="C7" s="166"/>
      <c r="D7" s="166"/>
      <c r="E7" s="166"/>
      <c r="F7" s="167"/>
    </row>
    <row r="8" spans="2:6" ht="36" customHeight="1" x14ac:dyDescent="0.2">
      <c r="B8" s="164" t="s">
        <v>135</v>
      </c>
      <c r="C8" s="155"/>
      <c r="D8" s="155"/>
      <c r="E8" s="155"/>
      <c r="F8" s="156"/>
    </row>
    <row r="9" spans="2:6" ht="34.5" customHeight="1" x14ac:dyDescent="0.2">
      <c r="B9" s="151" t="s">
        <v>89</v>
      </c>
      <c r="C9" s="152"/>
      <c r="D9" s="152"/>
      <c r="E9" s="152"/>
      <c r="F9" s="153"/>
    </row>
    <row r="10" spans="2:6" ht="36" customHeight="1" x14ac:dyDescent="0.2">
      <c r="B10" s="151" t="s">
        <v>90</v>
      </c>
      <c r="C10" s="152"/>
      <c r="D10" s="152"/>
      <c r="E10" s="152"/>
      <c r="F10" s="153"/>
    </row>
    <row r="11" spans="2:6" ht="72" customHeight="1" x14ac:dyDescent="0.2">
      <c r="B11" s="151" t="s">
        <v>96</v>
      </c>
      <c r="C11" s="152"/>
      <c r="D11" s="152"/>
      <c r="E11" s="152"/>
      <c r="F11" s="153"/>
    </row>
    <row r="12" spans="2:6" ht="34.5" customHeight="1" x14ac:dyDescent="0.2">
      <c r="B12" s="151" t="s">
        <v>129</v>
      </c>
      <c r="C12" s="152"/>
      <c r="D12" s="152"/>
      <c r="E12" s="152"/>
      <c r="F12" s="153"/>
    </row>
    <row r="13" spans="2:6" ht="44.25" customHeight="1" x14ac:dyDescent="0.2">
      <c r="B13" s="151" t="s">
        <v>91</v>
      </c>
      <c r="C13" s="152"/>
      <c r="D13" s="152"/>
      <c r="E13" s="152"/>
      <c r="F13" s="153"/>
    </row>
    <row r="14" spans="2:6" ht="26.25" customHeight="1" x14ac:dyDescent="0.2">
      <c r="B14" s="151" t="s">
        <v>92</v>
      </c>
      <c r="C14" s="152"/>
      <c r="D14" s="152"/>
      <c r="E14" s="152"/>
      <c r="F14" s="153"/>
    </row>
    <row r="15" spans="2:6" ht="22.5" customHeight="1" x14ac:dyDescent="0.2">
      <c r="B15" s="151" t="s">
        <v>93</v>
      </c>
      <c r="C15" s="152"/>
      <c r="D15" s="152"/>
      <c r="E15" s="152"/>
      <c r="F15" s="153"/>
    </row>
    <row r="16" spans="2:6" ht="66" customHeight="1" x14ac:dyDescent="0.2">
      <c r="B16" s="148" t="s">
        <v>130</v>
      </c>
      <c r="C16" s="149"/>
      <c r="D16" s="149"/>
      <c r="E16" s="149"/>
      <c r="F16" s="150"/>
    </row>
    <row r="17" spans="2:6" ht="36.75" customHeight="1" x14ac:dyDescent="0.2">
      <c r="B17" s="151" t="s">
        <v>131</v>
      </c>
      <c r="C17" s="152"/>
      <c r="D17" s="152"/>
      <c r="E17" s="152"/>
      <c r="F17" s="153"/>
    </row>
    <row r="18" spans="2:6" ht="68.25" customHeight="1" x14ac:dyDescent="0.2">
      <c r="B18" s="154" t="s">
        <v>132</v>
      </c>
      <c r="C18" s="155"/>
      <c r="D18" s="155"/>
      <c r="E18" s="155"/>
      <c r="F18" s="156"/>
    </row>
    <row r="19" spans="2:6" ht="78" customHeight="1" thickBot="1" x14ac:dyDescent="0.25">
      <c r="B19" s="157" t="s">
        <v>133</v>
      </c>
      <c r="C19" s="158"/>
      <c r="D19" s="158"/>
      <c r="E19" s="158"/>
      <c r="F19" s="159"/>
    </row>
    <row r="20" spans="2:6" ht="14.25" customHeight="1" x14ac:dyDescent="0.2">
      <c r="B20" s="2"/>
    </row>
    <row r="21" spans="2:6" x14ac:dyDescent="0.2">
      <c r="B21" s="3"/>
    </row>
    <row r="22" spans="2:6" ht="17.25" customHeight="1" x14ac:dyDescent="0.2">
      <c r="B22" s="147"/>
      <c r="C22" s="147"/>
      <c r="D22" s="147"/>
      <c r="E22" s="147"/>
      <c r="F22" s="147"/>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46"/>
  <sheetViews>
    <sheetView showGridLines="0" zoomScale="80" zoomScaleNormal="80" zoomScalePageLayoutView="85" workbookViewId="0">
      <selection activeCell="B7" sqref="B7:F14"/>
    </sheetView>
  </sheetViews>
  <sheetFormatPr baseColWidth="10" defaultColWidth="11.42578125" defaultRowHeight="20.25" x14ac:dyDescent="0.3"/>
  <cols>
    <col min="1" max="1" width="5.28515625" style="94" customWidth="1"/>
    <col min="2" max="2" width="57.85546875" style="94" customWidth="1"/>
    <col min="3" max="3" width="105.28515625" style="94" customWidth="1"/>
    <col min="4" max="4" width="20" style="94" customWidth="1"/>
    <col min="5" max="5" width="23.42578125" style="94" customWidth="1"/>
    <col min="6" max="6" width="31" style="94" customWidth="1"/>
    <col min="7" max="16384" width="11.42578125" style="94"/>
  </cols>
  <sheetData>
    <row r="2" spans="1:6" ht="78" customHeight="1" x14ac:dyDescent="0.3">
      <c r="A2" s="97"/>
      <c r="B2" s="181"/>
      <c r="C2" s="179" t="s">
        <v>86</v>
      </c>
      <c r="D2" s="179"/>
      <c r="E2" s="179"/>
      <c r="F2" s="180" t="s">
        <v>127</v>
      </c>
    </row>
    <row r="3" spans="1:6" ht="17.25" customHeight="1" x14ac:dyDescent="0.3">
      <c r="A3" s="97"/>
      <c r="B3" s="181"/>
      <c r="C3" s="179"/>
      <c r="D3" s="179"/>
      <c r="E3" s="179"/>
      <c r="F3" s="180"/>
    </row>
    <row r="4" spans="1:6" ht="28.5" customHeight="1" x14ac:dyDescent="0.3">
      <c r="A4" s="97"/>
      <c r="B4" s="181"/>
      <c r="C4" s="179"/>
      <c r="D4" s="179"/>
      <c r="E4" s="179"/>
      <c r="F4" s="180"/>
    </row>
    <row r="5" spans="1:6" ht="24.75" customHeight="1" x14ac:dyDescent="0.3">
      <c r="A5" s="97"/>
      <c r="B5" s="97"/>
      <c r="C5" s="98"/>
      <c r="D5" s="98"/>
      <c r="E5" s="98"/>
      <c r="F5" s="98"/>
    </row>
    <row r="6" spans="1:6" ht="17.25" customHeight="1" x14ac:dyDescent="0.3">
      <c r="A6" s="97"/>
      <c r="B6" s="179" t="s">
        <v>6</v>
      </c>
      <c r="C6" s="179"/>
      <c r="D6" s="179"/>
      <c r="E6" s="179"/>
      <c r="F6" s="179"/>
    </row>
    <row r="7" spans="1:6" ht="68.25" customHeight="1" x14ac:dyDescent="0.3">
      <c r="A7" s="97"/>
      <c r="B7" s="185" t="s">
        <v>152</v>
      </c>
      <c r="C7" s="185"/>
      <c r="D7" s="185"/>
      <c r="E7" s="185"/>
      <c r="F7" s="185"/>
    </row>
    <row r="8" spans="1:6" ht="63" customHeight="1" x14ac:dyDescent="0.3">
      <c r="A8" s="97"/>
      <c r="B8" s="185"/>
      <c r="C8" s="185"/>
      <c r="D8" s="185"/>
      <c r="E8" s="185"/>
      <c r="F8" s="185"/>
    </row>
    <row r="9" spans="1:6" ht="37.5" customHeight="1" x14ac:dyDescent="0.3">
      <c r="A9" s="97"/>
      <c r="B9" s="185"/>
      <c r="C9" s="185"/>
      <c r="D9" s="185"/>
      <c r="E9" s="185"/>
      <c r="F9" s="185"/>
    </row>
    <row r="10" spans="1:6" ht="43.5" customHeight="1" x14ac:dyDescent="0.3">
      <c r="A10" s="97"/>
      <c r="B10" s="185"/>
      <c r="C10" s="185"/>
      <c r="D10" s="185"/>
      <c r="E10" s="185"/>
      <c r="F10" s="185"/>
    </row>
    <row r="11" spans="1:6" ht="58.5" customHeight="1" x14ac:dyDescent="0.3">
      <c r="A11" s="97"/>
      <c r="B11" s="185"/>
      <c r="C11" s="185"/>
      <c r="D11" s="185"/>
      <c r="E11" s="185"/>
      <c r="F11" s="185"/>
    </row>
    <row r="12" spans="1:6" ht="46.5" customHeight="1" x14ac:dyDescent="0.3">
      <c r="A12" s="97"/>
      <c r="B12" s="185"/>
      <c r="C12" s="185"/>
      <c r="D12" s="185"/>
      <c r="E12" s="185"/>
      <c r="F12" s="185"/>
    </row>
    <row r="13" spans="1:6" ht="47.25" customHeight="1" x14ac:dyDescent="0.3">
      <c r="A13" s="97"/>
      <c r="B13" s="185"/>
      <c r="C13" s="185"/>
      <c r="D13" s="185"/>
      <c r="E13" s="185"/>
      <c r="F13" s="185"/>
    </row>
    <row r="14" spans="1:6" ht="22.5" customHeight="1" x14ac:dyDescent="0.3">
      <c r="A14" s="97"/>
      <c r="B14" s="185"/>
      <c r="C14" s="185"/>
      <c r="D14" s="185"/>
      <c r="E14" s="185"/>
      <c r="F14" s="185"/>
    </row>
    <row r="15" spans="1:6" ht="16.5" customHeight="1" x14ac:dyDescent="0.3">
      <c r="A15" s="97"/>
      <c r="B15" s="183" t="s">
        <v>62</v>
      </c>
      <c r="C15" s="183"/>
      <c r="D15" s="183"/>
      <c r="E15" s="183"/>
      <c r="F15" s="183"/>
    </row>
    <row r="16" spans="1:6" ht="26.25" customHeight="1" x14ac:dyDescent="0.3">
      <c r="A16" s="97"/>
      <c r="B16" s="186"/>
      <c r="C16" s="186"/>
      <c r="D16" s="186"/>
      <c r="E16" s="186"/>
      <c r="F16" s="186"/>
    </row>
    <row r="17" spans="1:6" ht="19.5" customHeight="1" x14ac:dyDescent="0.3">
      <c r="A17" s="97"/>
      <c r="B17" s="99"/>
      <c r="C17" s="100" t="s">
        <v>34</v>
      </c>
      <c r="D17" s="182" t="s">
        <v>32</v>
      </c>
      <c r="E17" s="182" t="s">
        <v>33</v>
      </c>
      <c r="F17" s="182" t="s">
        <v>31</v>
      </c>
    </row>
    <row r="18" spans="1:6" ht="21" customHeight="1" x14ac:dyDescent="0.3">
      <c r="A18" s="97"/>
      <c r="B18" s="99"/>
      <c r="C18" s="100" t="s">
        <v>38</v>
      </c>
      <c r="D18" s="182"/>
      <c r="E18" s="182"/>
      <c r="F18" s="182"/>
    </row>
    <row r="19" spans="1:6" ht="18.75" customHeight="1" x14ac:dyDescent="0.35">
      <c r="A19" s="97">
        <v>1</v>
      </c>
      <c r="B19" s="101" t="s">
        <v>145</v>
      </c>
      <c r="C19" s="101"/>
      <c r="D19" s="95" t="s">
        <v>41</v>
      </c>
      <c r="E19" s="102" t="s">
        <v>42</v>
      </c>
      <c r="F19" s="95" t="s">
        <v>30</v>
      </c>
    </row>
    <row r="20" spans="1:6" ht="18.75" customHeight="1" x14ac:dyDescent="0.35">
      <c r="A20" s="97">
        <v>2</v>
      </c>
      <c r="B20" s="101" t="s">
        <v>138</v>
      </c>
      <c r="C20" s="101"/>
      <c r="D20" s="95" t="s">
        <v>41</v>
      </c>
      <c r="E20" s="102" t="s">
        <v>42</v>
      </c>
      <c r="F20" s="95" t="s">
        <v>30</v>
      </c>
    </row>
    <row r="21" spans="1:6" ht="18.75" customHeight="1" x14ac:dyDescent="0.3">
      <c r="A21" s="97">
        <v>3</v>
      </c>
      <c r="B21" s="101" t="s">
        <v>134</v>
      </c>
      <c r="C21" s="101"/>
      <c r="D21" s="188" t="s">
        <v>40</v>
      </c>
      <c r="E21" s="187" t="s">
        <v>42</v>
      </c>
      <c r="F21" s="189" t="s">
        <v>30</v>
      </c>
    </row>
    <row r="22" spans="1:6" ht="27.75" customHeight="1" x14ac:dyDescent="0.3">
      <c r="A22" s="97"/>
      <c r="B22" s="101"/>
      <c r="C22" s="101"/>
      <c r="D22" s="188"/>
      <c r="E22" s="187"/>
      <c r="F22" s="189"/>
    </row>
    <row r="23" spans="1:6" ht="18.75" customHeight="1" x14ac:dyDescent="0.35">
      <c r="A23" s="97"/>
      <c r="B23" s="101"/>
      <c r="C23" s="101"/>
      <c r="D23" s="95"/>
      <c r="E23" s="102"/>
      <c r="F23" s="95"/>
    </row>
    <row r="24" spans="1:6" ht="24" customHeight="1" x14ac:dyDescent="0.3">
      <c r="A24" s="97"/>
      <c r="B24" s="99"/>
      <c r="C24" s="100" t="s">
        <v>35</v>
      </c>
      <c r="D24" s="95"/>
      <c r="E24" s="95"/>
      <c r="F24" s="95"/>
    </row>
    <row r="25" spans="1:6" ht="19.5" customHeight="1" x14ac:dyDescent="0.35">
      <c r="A25" s="97">
        <v>4</v>
      </c>
      <c r="B25" s="103" t="s">
        <v>139</v>
      </c>
      <c r="C25" s="101"/>
      <c r="D25" s="95" t="s">
        <v>41</v>
      </c>
      <c r="E25" s="102" t="s">
        <v>42</v>
      </c>
      <c r="F25" s="95" t="s">
        <v>30</v>
      </c>
    </row>
    <row r="26" spans="1:6" ht="19.5" customHeight="1" x14ac:dyDescent="0.35">
      <c r="A26" s="97">
        <v>5</v>
      </c>
      <c r="B26" s="184" t="s">
        <v>142</v>
      </c>
      <c r="C26" s="184"/>
      <c r="D26" s="95" t="s">
        <v>40</v>
      </c>
      <c r="E26" s="102" t="s">
        <v>43</v>
      </c>
      <c r="F26" s="95" t="s">
        <v>30</v>
      </c>
    </row>
    <row r="27" spans="1:6" ht="19.5" customHeight="1" x14ac:dyDescent="0.35">
      <c r="A27" s="97"/>
      <c r="B27" s="184"/>
      <c r="C27" s="184"/>
      <c r="D27" s="95"/>
      <c r="E27" s="102"/>
      <c r="F27" s="95"/>
    </row>
    <row r="28" spans="1:6" ht="23.25" customHeight="1" x14ac:dyDescent="0.3">
      <c r="A28" s="97"/>
      <c r="B28" s="99"/>
      <c r="C28" s="100" t="s">
        <v>36</v>
      </c>
      <c r="D28" s="95"/>
      <c r="E28" s="95"/>
      <c r="F28" s="95"/>
    </row>
    <row r="29" spans="1:6" ht="19.5" customHeight="1" x14ac:dyDescent="0.35">
      <c r="A29" s="97">
        <v>6</v>
      </c>
      <c r="B29" s="184" t="s">
        <v>100</v>
      </c>
      <c r="C29" s="184"/>
      <c r="D29" s="95" t="s">
        <v>41</v>
      </c>
      <c r="E29" s="102" t="s">
        <v>42</v>
      </c>
      <c r="F29" s="95" t="s">
        <v>30</v>
      </c>
    </row>
    <row r="30" spans="1:6" ht="19.5" customHeight="1" x14ac:dyDescent="0.35">
      <c r="A30" s="97">
        <v>7</v>
      </c>
      <c r="B30" s="184" t="s">
        <v>102</v>
      </c>
      <c r="C30" s="184"/>
      <c r="D30" s="95" t="s">
        <v>40</v>
      </c>
      <c r="E30" s="102" t="s">
        <v>42</v>
      </c>
      <c r="F30" s="95" t="s">
        <v>30</v>
      </c>
    </row>
    <row r="31" spans="1:6" ht="19.5" customHeight="1" x14ac:dyDescent="0.35">
      <c r="A31" s="97"/>
      <c r="B31" s="184"/>
      <c r="C31" s="184"/>
      <c r="D31" s="95"/>
      <c r="E31" s="102"/>
      <c r="F31" s="95"/>
    </row>
    <row r="32" spans="1:6" ht="23.25" customHeight="1" x14ac:dyDescent="0.3">
      <c r="A32" s="97"/>
      <c r="B32" s="99"/>
      <c r="C32" s="100" t="s">
        <v>37</v>
      </c>
      <c r="D32" s="104"/>
      <c r="E32" s="104"/>
      <c r="F32" s="104"/>
    </row>
    <row r="33" spans="1:6" ht="19.5" customHeight="1" x14ac:dyDescent="0.35">
      <c r="A33" s="97">
        <v>8</v>
      </c>
      <c r="B33" s="184" t="s">
        <v>149</v>
      </c>
      <c r="C33" s="184"/>
      <c r="D33" s="95" t="s">
        <v>41</v>
      </c>
      <c r="E33" s="102" t="s">
        <v>43</v>
      </c>
      <c r="F33" s="104" t="s">
        <v>29</v>
      </c>
    </row>
    <row r="34" spans="1:6" ht="19.5" customHeight="1" x14ac:dyDescent="0.35">
      <c r="A34" s="97">
        <v>9</v>
      </c>
      <c r="B34" s="184" t="s">
        <v>148</v>
      </c>
      <c r="C34" s="184"/>
      <c r="D34" s="95" t="s">
        <v>41</v>
      </c>
      <c r="E34" s="102" t="s">
        <v>42</v>
      </c>
      <c r="F34" s="104" t="s">
        <v>98</v>
      </c>
    </row>
    <row r="35" spans="1:6" ht="19.5" customHeight="1" x14ac:dyDescent="0.35">
      <c r="A35" s="97">
        <v>10</v>
      </c>
      <c r="B35" s="187" t="s">
        <v>106</v>
      </c>
      <c r="C35" s="187"/>
      <c r="D35" s="95" t="s">
        <v>40</v>
      </c>
      <c r="E35" s="102" t="s">
        <v>43</v>
      </c>
      <c r="F35" s="104" t="s">
        <v>98</v>
      </c>
    </row>
    <row r="36" spans="1:6" ht="19.5" customHeight="1" x14ac:dyDescent="0.35">
      <c r="A36" s="97">
        <v>12</v>
      </c>
      <c r="B36" s="184"/>
      <c r="C36" s="184"/>
      <c r="D36" s="95"/>
      <c r="E36" s="102"/>
      <c r="F36" s="104"/>
    </row>
    <row r="41" spans="1:6" hidden="1" x14ac:dyDescent="0.3">
      <c r="B41" s="96" t="s">
        <v>41</v>
      </c>
    </row>
    <row r="42" spans="1:6" hidden="1" x14ac:dyDescent="0.3">
      <c r="B42" s="94" t="s">
        <v>39</v>
      </c>
    </row>
    <row r="43" spans="1:6" hidden="1" x14ac:dyDescent="0.3">
      <c r="B43" s="94" t="s">
        <v>40</v>
      </c>
    </row>
    <row r="44" spans="1:6" hidden="1" x14ac:dyDescent="0.3"/>
    <row r="45" spans="1:6" hidden="1" x14ac:dyDescent="0.3">
      <c r="B45" s="94" t="s">
        <v>42</v>
      </c>
    </row>
    <row r="46" spans="1:6" hidden="1" x14ac:dyDescent="0.3">
      <c r="B46" s="94" t="s">
        <v>43</v>
      </c>
    </row>
  </sheetData>
  <mergeCells count="22">
    <mergeCell ref="B36:C36"/>
    <mergeCell ref="B6:F6"/>
    <mergeCell ref="B7:F14"/>
    <mergeCell ref="B16:F16"/>
    <mergeCell ref="B29:C29"/>
    <mergeCell ref="B26:C26"/>
    <mergeCell ref="B27:C27"/>
    <mergeCell ref="B33:C33"/>
    <mergeCell ref="B34:C34"/>
    <mergeCell ref="B31:C31"/>
    <mergeCell ref="B30:C30"/>
    <mergeCell ref="B35:C35"/>
    <mergeCell ref="D21:D22"/>
    <mergeCell ref="E21:E22"/>
    <mergeCell ref="F21:F22"/>
    <mergeCell ref="C2:E4"/>
    <mergeCell ref="F2:F4"/>
    <mergeCell ref="B2:B4"/>
    <mergeCell ref="F17:F18"/>
    <mergeCell ref="E17:E18"/>
    <mergeCell ref="D17:D18"/>
    <mergeCell ref="B15:F15"/>
  </mergeCells>
  <phoneticPr fontId="1" type="noConversion"/>
  <dataValidations count="2">
    <dataValidation type="list" allowBlank="1" showInputMessage="1" showErrorMessage="1" sqref="D33:D36 D25:D27 D19:D21 D29:D31 D23" xr:uid="{00000000-0002-0000-0100-000000000000}">
      <formula1>$B$41:$B$43</formula1>
    </dataValidation>
    <dataValidation type="list" allowBlank="1" showInputMessage="1" showErrorMessage="1" sqref="E33:E36 E25:E27 E19:E21 E29:E31 E23" xr:uid="{00000000-0002-0000-0100-000001000000}">
      <formula1>$B$45:$B$46</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3"/>
  <sheetViews>
    <sheetView showGridLines="0" topLeftCell="A12" zoomScale="136" zoomScaleNormal="136" zoomScalePageLayoutView="70" workbookViewId="0">
      <selection activeCell="C22" sqref="C22"/>
    </sheetView>
  </sheetViews>
  <sheetFormatPr baseColWidth="10" defaultColWidth="11.42578125" defaultRowHeight="12.75" x14ac:dyDescent="0.2"/>
  <cols>
    <col min="1" max="1" width="4.140625" style="3" customWidth="1"/>
    <col min="2" max="2" width="41.42578125" style="3" customWidth="1"/>
    <col min="3" max="3" width="25.140625" style="3" customWidth="1"/>
    <col min="4" max="4" width="14.7109375" style="3" customWidth="1"/>
    <col min="5" max="5" width="12.42578125" style="3" customWidth="1"/>
    <col min="6" max="6" width="18.28515625" style="3" customWidth="1"/>
    <col min="7" max="7" width="24.85546875" style="3" customWidth="1"/>
    <col min="8" max="8" width="31.42578125" style="3" customWidth="1"/>
    <col min="9" max="9" width="14.7109375" style="3" customWidth="1"/>
    <col min="10" max="10" width="11.85546875" style="3" customWidth="1"/>
    <col min="11" max="11" width="14" style="3" customWidth="1"/>
    <col min="12" max="12" width="15.28515625" style="34" customWidth="1"/>
    <col min="13" max="13" width="4.85546875" style="3" customWidth="1"/>
    <col min="14" max="16384" width="11.42578125" style="3"/>
  </cols>
  <sheetData>
    <row r="1" spans="2:17" x14ac:dyDescent="0.2">
      <c r="L1" s="3"/>
    </row>
    <row r="2" spans="2:17" x14ac:dyDescent="0.2">
      <c r="B2" s="215"/>
      <c r="C2" s="219" t="s">
        <v>86</v>
      </c>
      <c r="D2" s="220"/>
      <c r="E2" s="220"/>
      <c r="F2" s="220"/>
      <c r="G2" s="220"/>
      <c r="H2" s="220"/>
      <c r="I2" s="220"/>
      <c r="J2" s="221"/>
      <c r="K2" s="228" t="s">
        <v>97</v>
      </c>
      <c r="L2" s="229"/>
    </row>
    <row r="3" spans="2:17" x14ac:dyDescent="0.2">
      <c r="B3" s="215"/>
      <c r="C3" s="222"/>
      <c r="D3" s="223"/>
      <c r="E3" s="223"/>
      <c r="F3" s="223"/>
      <c r="G3" s="223"/>
      <c r="H3" s="223"/>
      <c r="I3" s="223"/>
      <c r="J3" s="224"/>
      <c r="K3" s="230"/>
      <c r="L3" s="231"/>
    </row>
    <row r="4" spans="2:17" x14ac:dyDescent="0.2">
      <c r="B4" s="215"/>
      <c r="C4" s="225"/>
      <c r="D4" s="226"/>
      <c r="E4" s="226"/>
      <c r="F4" s="226"/>
      <c r="G4" s="226"/>
      <c r="H4" s="226"/>
      <c r="I4" s="226"/>
      <c r="J4" s="227"/>
      <c r="K4" s="232"/>
      <c r="L4" s="233"/>
    </row>
    <row r="5" spans="2:17" ht="24.75" customHeight="1" thickBot="1" x14ac:dyDescent="0.25">
      <c r="D5" s="35"/>
      <c r="E5" s="35"/>
      <c r="F5" s="35"/>
      <c r="G5" s="35"/>
      <c r="L5" s="3"/>
    </row>
    <row r="6" spans="2:17" ht="27.75" customHeight="1" thickBot="1" x14ac:dyDescent="0.25">
      <c r="B6" s="212" t="s">
        <v>136</v>
      </c>
      <c r="C6" s="213"/>
      <c r="D6" s="213"/>
      <c r="E6" s="213"/>
      <c r="F6" s="213"/>
      <c r="G6" s="213"/>
      <c r="H6" s="213"/>
      <c r="I6" s="213"/>
      <c r="J6" s="213"/>
      <c r="K6" s="213"/>
      <c r="L6" s="214"/>
      <c r="M6" s="1"/>
      <c r="N6" s="1"/>
      <c r="O6" s="1"/>
      <c r="P6" s="1"/>
      <c r="Q6" s="1"/>
    </row>
    <row r="7" spans="2:17" ht="19.5" customHeight="1" x14ac:dyDescent="0.2">
      <c r="B7" s="216" t="s">
        <v>62</v>
      </c>
      <c r="C7" s="217"/>
      <c r="D7" s="217"/>
      <c r="E7" s="217"/>
      <c r="F7" s="217"/>
      <c r="G7" s="217"/>
      <c r="H7" s="217"/>
      <c r="I7" s="217"/>
      <c r="J7" s="217"/>
      <c r="K7" s="217"/>
      <c r="L7" s="218"/>
    </row>
    <row r="8" spans="2:17" ht="4.5" customHeight="1" x14ac:dyDescent="0.2">
      <c r="B8" s="36"/>
      <c r="C8" s="37"/>
      <c r="D8" s="37"/>
      <c r="E8" s="37"/>
      <c r="F8" s="37"/>
      <c r="G8" s="37"/>
      <c r="H8" s="37"/>
      <c r="I8" s="37"/>
      <c r="J8" s="37"/>
      <c r="K8" s="37"/>
      <c r="L8" s="38"/>
    </row>
    <row r="9" spans="2:17" ht="7.5" customHeight="1" thickBot="1" x14ac:dyDescent="0.25">
      <c r="B9" s="6"/>
      <c r="C9" s="7"/>
      <c r="D9" s="7"/>
      <c r="E9" s="7"/>
      <c r="F9" s="7"/>
      <c r="G9" s="7"/>
      <c r="H9" s="7"/>
      <c r="I9" s="7"/>
      <c r="J9" s="7"/>
      <c r="K9" s="7"/>
      <c r="L9" s="8"/>
    </row>
    <row r="10" spans="2:17" ht="33.75" customHeight="1" thickBot="1" x14ac:dyDescent="0.25">
      <c r="B10" s="238" t="s">
        <v>78</v>
      </c>
      <c r="C10" s="239"/>
      <c r="D10" s="239"/>
      <c r="E10" s="239"/>
      <c r="F10" s="239"/>
      <c r="G10" s="240"/>
      <c r="H10" s="235" t="s">
        <v>76</v>
      </c>
      <c r="I10" s="236"/>
      <c r="J10" s="236"/>
      <c r="K10" s="236"/>
      <c r="L10" s="237"/>
    </row>
    <row r="11" spans="2:17" ht="40.5" customHeight="1" thickBot="1" x14ac:dyDescent="0.25">
      <c r="B11" s="39" t="s">
        <v>44</v>
      </c>
      <c r="C11" s="234" t="s">
        <v>49</v>
      </c>
      <c r="D11" s="234"/>
      <c r="E11" s="234"/>
      <c r="F11" s="234"/>
      <c r="G11" s="234"/>
      <c r="H11" s="9" t="s">
        <v>50</v>
      </c>
      <c r="I11" s="10" t="s">
        <v>5</v>
      </c>
      <c r="J11" s="10" t="s">
        <v>3</v>
      </c>
      <c r="K11" s="10" t="s">
        <v>55</v>
      </c>
      <c r="L11" s="11" t="s">
        <v>52</v>
      </c>
    </row>
    <row r="12" spans="2:17" ht="51" x14ac:dyDescent="0.2">
      <c r="B12" s="40" t="s">
        <v>38</v>
      </c>
      <c r="C12" s="208" t="s">
        <v>145</v>
      </c>
      <c r="D12" s="208"/>
      <c r="E12" s="208"/>
      <c r="F12" s="208"/>
      <c r="G12" s="208"/>
      <c r="H12" s="41" t="s">
        <v>137</v>
      </c>
      <c r="I12" s="42">
        <v>1</v>
      </c>
      <c r="J12" s="43">
        <v>1</v>
      </c>
      <c r="K12" s="43">
        <f>I12+J12</f>
        <v>2</v>
      </c>
      <c r="L12" s="44" t="str">
        <f t="shared" ref="L12" si="0">IF(K12&lt;=4,"BAJO",IF(K12=5,"MEDIO",IF(K12=6,"ALTO",IF(K12=7,"ALTO","EXTREMO"))))</f>
        <v>BAJO</v>
      </c>
    </row>
    <row r="13" spans="2:17" ht="38.25" x14ac:dyDescent="0.2">
      <c r="B13" s="45" t="s">
        <v>38</v>
      </c>
      <c r="C13" s="208" t="s">
        <v>138</v>
      </c>
      <c r="D13" s="208"/>
      <c r="E13" s="208"/>
      <c r="F13" s="208"/>
      <c r="G13" s="208"/>
      <c r="H13" s="41" t="s">
        <v>140</v>
      </c>
      <c r="I13" s="42">
        <v>1</v>
      </c>
      <c r="J13" s="43">
        <v>2</v>
      </c>
      <c r="K13" s="43">
        <f t="shared" ref="K13:K21" si="1">+I13+J13</f>
        <v>3</v>
      </c>
      <c r="L13" s="23" t="str">
        <f t="shared" ref="L13:L21" si="2">IF(K13&lt;=4,"BAJO",IF(K13=5,"MEDIO",IF(K13=6,"ALTO",IF(K13=7,"ALTO","EXTREMO"))))</f>
        <v>BAJO</v>
      </c>
    </row>
    <row r="14" spans="2:17" ht="60" customHeight="1" x14ac:dyDescent="0.2">
      <c r="B14" s="45" t="s">
        <v>35</v>
      </c>
      <c r="C14" s="208" t="s">
        <v>134</v>
      </c>
      <c r="D14" s="208"/>
      <c r="E14" s="208"/>
      <c r="F14" s="208"/>
      <c r="G14" s="208"/>
      <c r="H14" s="46" t="s">
        <v>99</v>
      </c>
      <c r="I14" s="42">
        <v>2</v>
      </c>
      <c r="J14" s="43">
        <v>2</v>
      </c>
      <c r="K14" s="43">
        <f t="shared" si="1"/>
        <v>4</v>
      </c>
      <c r="L14" s="23" t="str">
        <f t="shared" si="2"/>
        <v>BAJO</v>
      </c>
    </row>
    <row r="15" spans="2:17" ht="46.5" customHeight="1" x14ac:dyDescent="0.2">
      <c r="B15" s="45" t="s">
        <v>35</v>
      </c>
      <c r="C15" s="208" t="s">
        <v>139</v>
      </c>
      <c r="D15" s="208"/>
      <c r="E15" s="208"/>
      <c r="F15" s="208"/>
      <c r="G15" s="208"/>
      <c r="H15" s="47" t="s">
        <v>147</v>
      </c>
      <c r="I15" s="42">
        <v>1</v>
      </c>
      <c r="J15" s="43">
        <v>3</v>
      </c>
      <c r="K15" s="43">
        <f t="shared" si="1"/>
        <v>4</v>
      </c>
      <c r="L15" s="23" t="str">
        <f t="shared" si="2"/>
        <v>BAJO</v>
      </c>
    </row>
    <row r="16" spans="2:17" ht="51.75" customHeight="1" x14ac:dyDescent="0.2">
      <c r="B16" s="45" t="s">
        <v>35</v>
      </c>
      <c r="C16" s="208" t="s">
        <v>142</v>
      </c>
      <c r="D16" s="208"/>
      <c r="E16" s="208"/>
      <c r="F16" s="208"/>
      <c r="G16" s="208"/>
      <c r="H16" s="47" t="s">
        <v>143</v>
      </c>
      <c r="I16" s="42">
        <v>2</v>
      </c>
      <c r="J16" s="43">
        <v>4</v>
      </c>
      <c r="K16" s="43">
        <f t="shared" si="1"/>
        <v>6</v>
      </c>
      <c r="L16" s="23" t="str">
        <f t="shared" si="2"/>
        <v>ALTO</v>
      </c>
    </row>
    <row r="17" spans="2:14" ht="51.75" thickBot="1" x14ac:dyDescent="0.25">
      <c r="B17" s="45" t="s">
        <v>36</v>
      </c>
      <c r="C17" s="210" t="s">
        <v>100</v>
      </c>
      <c r="D17" s="210"/>
      <c r="E17" s="210"/>
      <c r="F17" s="210"/>
      <c r="G17" s="210"/>
      <c r="H17" s="48" t="s">
        <v>101</v>
      </c>
      <c r="I17" s="19">
        <v>2</v>
      </c>
      <c r="J17" s="43">
        <v>3</v>
      </c>
      <c r="K17" s="43">
        <f t="shared" si="1"/>
        <v>5</v>
      </c>
      <c r="L17" s="23" t="str">
        <f t="shared" si="2"/>
        <v>MEDIO</v>
      </c>
    </row>
    <row r="18" spans="2:14" ht="81" customHeight="1" thickBot="1" x14ac:dyDescent="0.25">
      <c r="B18" s="45" t="s">
        <v>36</v>
      </c>
      <c r="C18" s="211" t="s">
        <v>102</v>
      </c>
      <c r="D18" s="211"/>
      <c r="E18" s="211"/>
      <c r="F18" s="211"/>
      <c r="G18" s="211"/>
      <c r="H18" s="49" t="s">
        <v>103</v>
      </c>
      <c r="I18" s="19">
        <v>1</v>
      </c>
      <c r="J18" s="43">
        <v>3</v>
      </c>
      <c r="K18" s="43">
        <f t="shared" si="1"/>
        <v>4</v>
      </c>
      <c r="L18" s="23" t="str">
        <f t="shared" si="2"/>
        <v>BAJO</v>
      </c>
    </row>
    <row r="19" spans="2:14" ht="48.75" customHeight="1" thickBot="1" x14ac:dyDescent="0.25">
      <c r="B19" s="45" t="s">
        <v>37</v>
      </c>
      <c r="C19" s="211" t="s">
        <v>149</v>
      </c>
      <c r="D19" s="211"/>
      <c r="E19" s="211"/>
      <c r="F19" s="211"/>
      <c r="G19" s="211"/>
      <c r="H19" s="49" t="s">
        <v>105</v>
      </c>
      <c r="I19" s="19">
        <v>3</v>
      </c>
      <c r="J19" s="43">
        <v>3</v>
      </c>
      <c r="K19" s="43">
        <f t="shared" si="1"/>
        <v>6</v>
      </c>
      <c r="L19" s="23" t="str">
        <f t="shared" si="2"/>
        <v>ALTO</v>
      </c>
    </row>
    <row r="20" spans="2:14" ht="76.5" customHeight="1" thickBot="1" x14ac:dyDescent="0.25">
      <c r="B20" s="45" t="s">
        <v>37</v>
      </c>
      <c r="C20" s="211" t="s">
        <v>148</v>
      </c>
      <c r="D20" s="211"/>
      <c r="E20" s="211"/>
      <c r="F20" s="211"/>
      <c r="G20" s="211"/>
      <c r="H20" s="49" t="s">
        <v>104</v>
      </c>
      <c r="I20" s="19">
        <v>2</v>
      </c>
      <c r="J20" s="43">
        <v>2</v>
      </c>
      <c r="K20" s="43">
        <f t="shared" si="1"/>
        <v>4</v>
      </c>
      <c r="L20" s="23" t="str">
        <f t="shared" si="2"/>
        <v>BAJO</v>
      </c>
    </row>
    <row r="21" spans="2:14" ht="34.5" customHeight="1" thickBot="1" x14ac:dyDescent="0.25">
      <c r="B21" s="45" t="s">
        <v>37</v>
      </c>
      <c r="C21" s="211" t="s">
        <v>106</v>
      </c>
      <c r="D21" s="211"/>
      <c r="E21" s="211"/>
      <c r="F21" s="211"/>
      <c r="G21" s="211"/>
      <c r="H21" s="49" t="s">
        <v>107</v>
      </c>
      <c r="I21" s="19">
        <v>3</v>
      </c>
      <c r="J21" s="43">
        <v>3</v>
      </c>
      <c r="K21" s="43">
        <f t="shared" si="1"/>
        <v>6</v>
      </c>
      <c r="L21" s="23" t="str">
        <f t="shared" si="2"/>
        <v>ALTO</v>
      </c>
    </row>
    <row r="22" spans="2:14" ht="12.75" customHeight="1" x14ac:dyDescent="0.2">
      <c r="B22" s="12"/>
      <c r="C22" s="13"/>
      <c r="D22" s="13"/>
      <c r="E22" s="13"/>
      <c r="F22" s="13"/>
      <c r="G22" s="13"/>
      <c r="H22" s="13"/>
      <c r="I22" s="13"/>
      <c r="J22" s="13"/>
      <c r="K22" s="13"/>
      <c r="L22" s="14"/>
    </row>
    <row r="23" spans="2:14" x14ac:dyDescent="0.2">
      <c r="B23" s="15"/>
      <c r="C23" s="200"/>
      <c r="D23" s="200"/>
      <c r="E23" s="200"/>
      <c r="H23" s="193"/>
      <c r="I23" s="193"/>
      <c r="L23" s="16"/>
    </row>
    <row r="24" spans="2:14" ht="19.5" customHeight="1" x14ac:dyDescent="0.2">
      <c r="B24" s="207" t="s">
        <v>2</v>
      </c>
      <c r="C24" s="191" t="s">
        <v>13</v>
      </c>
      <c r="D24" s="191"/>
      <c r="E24" s="18" t="s">
        <v>12</v>
      </c>
      <c r="G24" s="209" t="s">
        <v>3</v>
      </c>
      <c r="H24" s="17" t="s">
        <v>18</v>
      </c>
      <c r="I24" s="17" t="s">
        <v>12</v>
      </c>
      <c r="L24" s="16"/>
    </row>
    <row r="25" spans="2:14" ht="21" customHeight="1" x14ac:dyDescent="0.2">
      <c r="B25" s="207"/>
      <c r="C25" s="190" t="s">
        <v>7</v>
      </c>
      <c r="D25" s="190"/>
      <c r="E25" s="19">
        <v>1</v>
      </c>
      <c r="G25" s="209"/>
      <c r="H25" s="19" t="s">
        <v>15</v>
      </c>
      <c r="I25" s="20">
        <v>1</v>
      </c>
      <c r="L25" s="16"/>
    </row>
    <row r="26" spans="2:14" ht="15.75" customHeight="1" x14ac:dyDescent="0.2">
      <c r="B26" s="207"/>
      <c r="C26" s="190" t="s">
        <v>8</v>
      </c>
      <c r="D26" s="190"/>
      <c r="E26" s="19">
        <v>2</v>
      </c>
      <c r="G26" s="209"/>
      <c r="H26" s="19" t="s">
        <v>16</v>
      </c>
      <c r="I26" s="20">
        <v>2</v>
      </c>
      <c r="L26" s="16"/>
      <c r="N26" s="21"/>
    </row>
    <row r="27" spans="2:14" ht="24.75" customHeight="1" x14ac:dyDescent="0.2">
      <c r="B27" s="207"/>
      <c r="C27" s="190" t="s">
        <v>9</v>
      </c>
      <c r="D27" s="190"/>
      <c r="E27" s="19">
        <v>3</v>
      </c>
      <c r="G27" s="209"/>
      <c r="H27" s="19" t="s">
        <v>1</v>
      </c>
      <c r="I27" s="20">
        <v>3</v>
      </c>
      <c r="L27" s="16"/>
    </row>
    <row r="28" spans="2:14" ht="18" customHeight="1" x14ac:dyDescent="0.2">
      <c r="B28" s="207"/>
      <c r="C28" s="190" t="s">
        <v>10</v>
      </c>
      <c r="D28" s="190"/>
      <c r="E28" s="19">
        <v>4</v>
      </c>
      <c r="G28" s="209"/>
      <c r="H28" s="19" t="s">
        <v>17</v>
      </c>
      <c r="I28" s="20">
        <v>4</v>
      </c>
      <c r="L28" s="16"/>
    </row>
    <row r="29" spans="2:14" ht="29.25" customHeight="1" x14ac:dyDescent="0.2">
      <c r="B29" s="207"/>
      <c r="C29" s="190" t="s">
        <v>11</v>
      </c>
      <c r="D29" s="190"/>
      <c r="E29" s="19">
        <v>5</v>
      </c>
      <c r="G29" s="209"/>
      <c r="H29" s="19" t="s">
        <v>0</v>
      </c>
      <c r="I29" s="20">
        <v>5</v>
      </c>
      <c r="L29" s="16"/>
    </row>
    <row r="30" spans="2:14" ht="16.5" customHeight="1" x14ac:dyDescent="0.2">
      <c r="B30" s="50"/>
      <c r="C30" s="22"/>
      <c r="D30" s="22"/>
      <c r="E30" s="22"/>
      <c r="G30" s="22"/>
      <c r="H30" s="22"/>
      <c r="I30" s="22"/>
      <c r="J30" s="22"/>
      <c r="K30" s="22"/>
      <c r="L30" s="16"/>
    </row>
    <row r="31" spans="2:14" ht="16.5" customHeight="1" x14ac:dyDescent="0.2">
      <c r="B31" s="50"/>
      <c r="C31" s="193" t="s">
        <v>20</v>
      </c>
      <c r="D31" s="193"/>
      <c r="E31" s="193"/>
      <c r="F31" s="193"/>
      <c r="G31" s="193"/>
      <c r="H31" s="196"/>
      <c r="I31" s="196"/>
      <c r="J31" s="196"/>
      <c r="K31" s="196"/>
      <c r="L31" s="16"/>
    </row>
    <row r="32" spans="2:14" ht="69.75" customHeight="1" x14ac:dyDescent="0.2">
      <c r="B32" s="50"/>
      <c r="C32" s="190" t="s">
        <v>64</v>
      </c>
      <c r="D32" s="190"/>
      <c r="E32" s="190"/>
      <c r="F32" s="19" t="s">
        <v>66</v>
      </c>
      <c r="G32" s="19" t="s">
        <v>73</v>
      </c>
      <c r="H32" s="19" t="s">
        <v>71</v>
      </c>
      <c r="I32" s="190" t="s">
        <v>69</v>
      </c>
      <c r="J32" s="190"/>
      <c r="K32" s="190" t="s">
        <v>67</v>
      </c>
      <c r="L32" s="199"/>
    </row>
    <row r="33" spans="2:12" ht="69.75" customHeight="1" x14ac:dyDescent="0.2">
      <c r="B33" s="50"/>
      <c r="C33" s="190" t="s">
        <v>65</v>
      </c>
      <c r="D33" s="190"/>
      <c r="E33" s="190"/>
      <c r="F33" s="19" t="s">
        <v>75</v>
      </c>
      <c r="G33" s="19" t="s">
        <v>74</v>
      </c>
      <c r="H33" s="19" t="s">
        <v>72</v>
      </c>
      <c r="I33" s="190" t="s">
        <v>70</v>
      </c>
      <c r="J33" s="190"/>
      <c r="K33" s="190" t="s">
        <v>68</v>
      </c>
      <c r="L33" s="199"/>
    </row>
    <row r="34" spans="2:12" x14ac:dyDescent="0.2">
      <c r="B34" s="15"/>
      <c r="C34" s="191" t="s">
        <v>21</v>
      </c>
      <c r="D34" s="191"/>
      <c r="E34" s="191" t="s">
        <v>12</v>
      </c>
      <c r="F34" s="24" t="s">
        <v>15</v>
      </c>
      <c r="G34" s="24" t="s">
        <v>16</v>
      </c>
      <c r="H34" s="25" t="s">
        <v>1</v>
      </c>
      <c r="I34" s="202" t="s">
        <v>17</v>
      </c>
      <c r="J34" s="202"/>
      <c r="K34" s="191" t="s">
        <v>0</v>
      </c>
      <c r="L34" s="197"/>
    </row>
    <row r="35" spans="2:12" x14ac:dyDescent="0.2">
      <c r="B35" s="15"/>
      <c r="C35" s="191"/>
      <c r="D35" s="191"/>
      <c r="E35" s="191"/>
      <c r="F35" s="26">
        <v>1</v>
      </c>
      <c r="G35" s="26">
        <v>2</v>
      </c>
      <c r="H35" s="26">
        <v>3</v>
      </c>
      <c r="I35" s="192">
        <v>4</v>
      </c>
      <c r="J35" s="192"/>
      <c r="K35" s="192">
        <v>5</v>
      </c>
      <c r="L35" s="198"/>
    </row>
    <row r="36" spans="2:12" ht="19.5" customHeight="1" x14ac:dyDescent="0.2">
      <c r="B36" s="15"/>
      <c r="C36" s="190" t="s">
        <v>7</v>
      </c>
      <c r="D36" s="190"/>
      <c r="E36" s="27">
        <v>1</v>
      </c>
      <c r="F36" s="28">
        <v>2</v>
      </c>
      <c r="G36" s="28">
        <v>3</v>
      </c>
      <c r="H36" s="28">
        <v>4</v>
      </c>
      <c r="I36" s="194">
        <v>5</v>
      </c>
      <c r="J36" s="194"/>
      <c r="K36" s="195">
        <v>6</v>
      </c>
      <c r="L36" s="203"/>
    </row>
    <row r="37" spans="2:12" ht="21.75" customHeight="1" x14ac:dyDescent="0.2">
      <c r="B37" s="15"/>
      <c r="C37" s="190" t="s">
        <v>8</v>
      </c>
      <c r="D37" s="190"/>
      <c r="E37" s="27">
        <v>2</v>
      </c>
      <c r="F37" s="28">
        <v>3</v>
      </c>
      <c r="G37" s="28">
        <v>4</v>
      </c>
      <c r="H37" s="29">
        <v>5</v>
      </c>
      <c r="I37" s="195">
        <v>6</v>
      </c>
      <c r="J37" s="195"/>
      <c r="K37" s="204">
        <v>7</v>
      </c>
      <c r="L37" s="205"/>
    </row>
    <row r="38" spans="2:12" ht="26.25" customHeight="1" x14ac:dyDescent="0.2">
      <c r="B38" s="15"/>
      <c r="C38" s="190" t="s">
        <v>9</v>
      </c>
      <c r="D38" s="190"/>
      <c r="E38" s="27">
        <v>3</v>
      </c>
      <c r="F38" s="28">
        <v>4</v>
      </c>
      <c r="G38" s="29">
        <v>5</v>
      </c>
      <c r="H38" s="30">
        <v>6</v>
      </c>
      <c r="I38" s="195">
        <v>7</v>
      </c>
      <c r="J38" s="195"/>
      <c r="K38" s="201">
        <v>8</v>
      </c>
      <c r="L38" s="206"/>
    </row>
    <row r="39" spans="2:12" ht="21" customHeight="1" x14ac:dyDescent="0.2">
      <c r="B39" s="15"/>
      <c r="C39" s="190" t="s">
        <v>10</v>
      </c>
      <c r="D39" s="190"/>
      <c r="E39" s="27">
        <v>4</v>
      </c>
      <c r="F39" s="29">
        <v>5</v>
      </c>
      <c r="G39" s="30">
        <v>6</v>
      </c>
      <c r="H39" s="30">
        <v>7</v>
      </c>
      <c r="I39" s="201">
        <v>8</v>
      </c>
      <c r="J39" s="201"/>
      <c r="K39" s="201">
        <v>9</v>
      </c>
      <c r="L39" s="206"/>
    </row>
    <row r="40" spans="2:12" ht="27" customHeight="1" x14ac:dyDescent="0.2">
      <c r="B40" s="15"/>
      <c r="C40" s="190" t="s">
        <v>11</v>
      </c>
      <c r="D40" s="190"/>
      <c r="E40" s="27">
        <v>5</v>
      </c>
      <c r="F40" s="30">
        <v>6</v>
      </c>
      <c r="G40" s="30">
        <v>7</v>
      </c>
      <c r="H40" s="31">
        <v>8</v>
      </c>
      <c r="I40" s="201">
        <v>9</v>
      </c>
      <c r="J40" s="201"/>
      <c r="K40" s="201">
        <v>10</v>
      </c>
      <c r="L40" s="206"/>
    </row>
    <row r="41" spans="2:12" x14ac:dyDescent="0.2">
      <c r="B41" s="15"/>
      <c r="L41" s="16"/>
    </row>
    <row r="42" spans="2:12" ht="19.5" customHeight="1" x14ac:dyDescent="0.2">
      <c r="B42" s="15"/>
      <c r="G42" s="193" t="s">
        <v>14</v>
      </c>
      <c r="H42" s="193"/>
      <c r="L42" s="16"/>
    </row>
    <row r="43" spans="2:12" ht="18" customHeight="1" x14ac:dyDescent="0.2">
      <c r="B43" s="15"/>
      <c r="G43" s="24" t="s">
        <v>20</v>
      </c>
      <c r="H43" s="32" t="s">
        <v>21</v>
      </c>
      <c r="L43" s="16"/>
    </row>
    <row r="44" spans="2:12" ht="18" customHeight="1" x14ac:dyDescent="0.2">
      <c r="B44" s="15"/>
      <c r="G44" s="31" t="s">
        <v>22</v>
      </c>
      <c r="H44" s="33" t="s">
        <v>23</v>
      </c>
      <c r="L44" s="16"/>
    </row>
    <row r="45" spans="2:12" ht="18" customHeight="1" x14ac:dyDescent="0.2">
      <c r="B45" s="15"/>
      <c r="G45" s="30" t="s">
        <v>24</v>
      </c>
      <c r="H45" s="33" t="s">
        <v>25</v>
      </c>
      <c r="L45" s="16"/>
    </row>
    <row r="46" spans="2:12" ht="18" customHeight="1" x14ac:dyDescent="0.2">
      <c r="B46" s="15"/>
      <c r="G46" s="29">
        <v>5</v>
      </c>
      <c r="H46" s="33" t="s">
        <v>26</v>
      </c>
      <c r="L46" s="16"/>
    </row>
    <row r="47" spans="2:12" ht="18" customHeight="1" x14ac:dyDescent="0.2">
      <c r="B47" s="15"/>
      <c r="G47" s="28" t="s">
        <v>27</v>
      </c>
      <c r="H47" s="33" t="s">
        <v>28</v>
      </c>
      <c r="L47" s="16"/>
    </row>
    <row r="48" spans="2:12" ht="13.5" thickBot="1" x14ac:dyDescent="0.25">
      <c r="B48" s="6"/>
      <c r="C48" s="7"/>
      <c r="D48" s="7"/>
      <c r="E48" s="7"/>
      <c r="F48" s="7"/>
      <c r="G48" s="7"/>
      <c r="H48" s="7"/>
      <c r="I48" s="7"/>
      <c r="J48" s="7"/>
      <c r="K48" s="7"/>
      <c r="L48" s="8"/>
    </row>
    <row r="52" spans="2:2" hidden="1" x14ac:dyDescent="0.2">
      <c r="B52" s="3" t="s">
        <v>76</v>
      </c>
    </row>
    <row r="53" spans="2:2" hidden="1" x14ac:dyDescent="0.2">
      <c r="B53" s="3" t="s">
        <v>77</v>
      </c>
    </row>
  </sheetData>
  <mergeCells count="57">
    <mergeCell ref="C11:G11"/>
    <mergeCell ref="C13:G13"/>
    <mergeCell ref="C14:G14"/>
    <mergeCell ref="C15:G15"/>
    <mergeCell ref="H10:L10"/>
    <mergeCell ref="B10:G10"/>
    <mergeCell ref="B6:L6"/>
    <mergeCell ref="B2:B4"/>
    <mergeCell ref="B7:L7"/>
    <mergeCell ref="C2:J4"/>
    <mergeCell ref="K2:L4"/>
    <mergeCell ref="B24:B29"/>
    <mergeCell ref="C24:D24"/>
    <mergeCell ref="C25:D25"/>
    <mergeCell ref="C12:G12"/>
    <mergeCell ref="C26:D26"/>
    <mergeCell ref="C27:D27"/>
    <mergeCell ref="C28:D28"/>
    <mergeCell ref="G24:G29"/>
    <mergeCell ref="C16:G16"/>
    <mergeCell ref="C17:G17"/>
    <mergeCell ref="C20:G20"/>
    <mergeCell ref="C21:G21"/>
    <mergeCell ref="C19:G19"/>
    <mergeCell ref="C18:G18"/>
    <mergeCell ref="G42:H42"/>
    <mergeCell ref="C37:D37"/>
    <mergeCell ref="K32:L32"/>
    <mergeCell ref="C40:D40"/>
    <mergeCell ref="C39:D39"/>
    <mergeCell ref="I40:J40"/>
    <mergeCell ref="I34:J34"/>
    <mergeCell ref="I32:J32"/>
    <mergeCell ref="I33:J33"/>
    <mergeCell ref="K36:L36"/>
    <mergeCell ref="K37:L37"/>
    <mergeCell ref="K38:L38"/>
    <mergeCell ref="K39:L39"/>
    <mergeCell ref="K40:L40"/>
    <mergeCell ref="I39:J39"/>
    <mergeCell ref="I38:J38"/>
    <mergeCell ref="C38:D38"/>
    <mergeCell ref="C34:D35"/>
    <mergeCell ref="I35:J35"/>
    <mergeCell ref="H23:I23"/>
    <mergeCell ref="C33:E33"/>
    <mergeCell ref="C36:D36"/>
    <mergeCell ref="I36:J36"/>
    <mergeCell ref="C29:D29"/>
    <mergeCell ref="C32:E32"/>
    <mergeCell ref="I37:J37"/>
    <mergeCell ref="E34:E35"/>
    <mergeCell ref="C31:K31"/>
    <mergeCell ref="K34:L34"/>
    <mergeCell ref="K35:L35"/>
    <mergeCell ref="K33:L33"/>
    <mergeCell ref="C23:E23"/>
  </mergeCells>
  <phoneticPr fontId="1" type="noConversion"/>
  <conditionalFormatting sqref="J12:K21">
    <cfRule type="expression" dxfId="21" priority="5" stopIfTrue="1">
      <formula>"""bajo"""</formula>
    </cfRule>
  </conditionalFormatting>
  <conditionalFormatting sqref="L12:L21">
    <cfRule type="cellIs" dxfId="20" priority="1" stopIfTrue="1" operator="equal">
      <formula>"EXTREMO"</formula>
    </cfRule>
    <cfRule type="cellIs" dxfId="19" priority="2" stopIfTrue="1" operator="equal">
      <formula>"ALTO"</formula>
    </cfRule>
    <cfRule type="cellIs" dxfId="18" priority="3" stopIfTrue="1" operator="equal">
      <formula>"MEDIO"</formula>
    </cfRule>
    <cfRule type="cellIs" dxfId="17" priority="4" stopIfTrue="1" operator="equal">
      <formula>"BAJO"</formula>
    </cfRule>
  </conditionalFormatting>
  <dataValidations count="4">
    <dataValidation type="list" allowBlank="1" showInputMessage="1" showErrorMessage="1" sqref="H10" xr:uid="{00000000-0002-0000-0200-000000000000}">
      <formula1>$B$52:$B$53</formula1>
    </dataValidation>
    <dataValidation type="list" allowBlank="1" showInputMessage="1" showErrorMessage="1" sqref="I12:I21" xr:uid="{00000000-0002-0000-0200-000001000000}">
      <formula1>$E$25:$E$29</formula1>
    </dataValidation>
    <dataValidation type="list" allowBlank="1" showInputMessage="1" showErrorMessage="1" sqref="J12:J21" xr:uid="{00000000-0002-0000-0200-000002000000}">
      <formula1>$I$25:$I$29</formula1>
    </dataValidation>
    <dataValidation type="list" allowBlank="1" showInputMessage="1" showErrorMessage="1" sqref="B12:B21" xr:uid="{00000000-0002-0000-0200-000003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2"/>
  <sheetViews>
    <sheetView showGridLines="0" topLeftCell="A17" zoomScale="90" zoomScaleNormal="90" zoomScalePageLayoutView="70" workbookViewId="0">
      <selection activeCell="C20" sqref="C20:F20"/>
    </sheetView>
  </sheetViews>
  <sheetFormatPr baseColWidth="10" defaultColWidth="11.42578125" defaultRowHeight="18" x14ac:dyDescent="0.25"/>
  <cols>
    <col min="1" max="1" width="2.85546875" style="51" customWidth="1"/>
    <col min="2" max="2" width="41.7109375" style="51" customWidth="1"/>
    <col min="3" max="3" width="15.85546875" style="51" customWidth="1"/>
    <col min="4" max="4" width="13.140625" style="51" customWidth="1"/>
    <col min="5" max="5" width="16.42578125" style="51" customWidth="1"/>
    <col min="6" max="6" width="14.85546875" style="51" customWidth="1"/>
    <col min="7" max="7" width="17.42578125" style="51" customWidth="1"/>
    <col min="8" max="8" width="17.28515625" style="51" customWidth="1"/>
    <col min="9" max="9" width="15.85546875" style="51" customWidth="1"/>
    <col min="10" max="10" width="9.42578125" style="51" customWidth="1"/>
    <col min="11" max="13" width="14" style="51" customWidth="1"/>
    <col min="14" max="17" width="14" style="52" customWidth="1"/>
    <col min="18" max="18" width="20.85546875" style="52" customWidth="1"/>
    <col min="19" max="16384" width="11.42578125" style="51"/>
  </cols>
  <sheetData>
    <row r="2" spans="2:26" ht="48.75" customHeight="1" x14ac:dyDescent="0.25">
      <c r="B2" s="259"/>
      <c r="C2" s="261" t="s">
        <v>86</v>
      </c>
      <c r="D2" s="262"/>
      <c r="E2" s="262"/>
      <c r="F2" s="262"/>
      <c r="G2" s="262"/>
      <c r="H2" s="262"/>
      <c r="I2" s="262"/>
      <c r="J2" s="262"/>
      <c r="K2" s="262"/>
      <c r="L2" s="262"/>
      <c r="M2" s="262"/>
      <c r="N2" s="262"/>
      <c r="O2" s="262"/>
      <c r="P2" s="263"/>
      <c r="Q2" s="273" t="s">
        <v>97</v>
      </c>
      <c r="R2" s="274"/>
    </row>
    <row r="3" spans="2:26" ht="30" customHeight="1" x14ac:dyDescent="0.25">
      <c r="B3" s="259"/>
      <c r="C3" s="264"/>
      <c r="D3" s="265"/>
      <c r="E3" s="265"/>
      <c r="F3" s="265"/>
      <c r="G3" s="265"/>
      <c r="H3" s="265"/>
      <c r="I3" s="265"/>
      <c r="J3" s="265"/>
      <c r="K3" s="265"/>
      <c r="L3" s="265"/>
      <c r="M3" s="265"/>
      <c r="N3" s="265"/>
      <c r="O3" s="265"/>
      <c r="P3" s="266"/>
      <c r="Q3" s="275"/>
      <c r="R3" s="276"/>
    </row>
    <row r="4" spans="2:26" ht="39.75" customHeight="1" x14ac:dyDescent="0.25">
      <c r="B4" s="259"/>
      <c r="C4" s="267"/>
      <c r="D4" s="268"/>
      <c r="E4" s="268"/>
      <c r="F4" s="268"/>
      <c r="G4" s="268"/>
      <c r="H4" s="268"/>
      <c r="I4" s="268"/>
      <c r="J4" s="268"/>
      <c r="K4" s="268"/>
      <c r="L4" s="268"/>
      <c r="M4" s="268"/>
      <c r="N4" s="268"/>
      <c r="O4" s="268"/>
      <c r="P4" s="269"/>
      <c r="Q4" s="277"/>
      <c r="R4" s="278"/>
    </row>
    <row r="5" spans="2:26" ht="18.75" thickBot="1" x14ac:dyDescent="0.3"/>
    <row r="6" spans="2:26" ht="78.75" customHeight="1" thickBot="1" x14ac:dyDescent="0.3">
      <c r="B6" s="283" t="str">
        <f>+EVALUACION!B6</f>
        <v>Objeto Contractual: “PRESTAR EL SERVICIO DE MANTENIMIENTO Y RECARGA  DE EXTINTORES PARA LAS INSTALACIONES DE PROPIEDAD O BAJO TENENCIA DEL FONDO DE DESARROLLO LOCAL DE LA CANDELARIA”</v>
      </c>
      <c r="C6" s="284"/>
      <c r="D6" s="284"/>
      <c r="E6" s="284"/>
      <c r="F6" s="284"/>
      <c r="G6" s="284"/>
      <c r="H6" s="284"/>
      <c r="I6" s="284"/>
      <c r="J6" s="284"/>
      <c r="K6" s="284"/>
      <c r="L6" s="284"/>
      <c r="M6" s="284"/>
      <c r="N6" s="284"/>
      <c r="O6" s="284"/>
      <c r="P6" s="284"/>
      <c r="Q6" s="284"/>
      <c r="R6" s="285"/>
      <c r="S6" s="53"/>
      <c r="T6" s="53"/>
      <c r="U6" s="53"/>
      <c r="V6" s="53"/>
      <c r="W6" s="53"/>
      <c r="X6" s="53"/>
      <c r="Y6" s="53"/>
      <c r="Z6" s="53"/>
    </row>
    <row r="7" spans="2:26" ht="24.75" customHeight="1" x14ac:dyDescent="0.25">
      <c r="B7" s="286" t="s">
        <v>62</v>
      </c>
      <c r="C7" s="265"/>
      <c r="D7" s="265"/>
      <c r="E7" s="265"/>
      <c r="F7" s="265"/>
      <c r="G7" s="265"/>
      <c r="H7" s="265"/>
      <c r="I7" s="265"/>
      <c r="J7" s="265"/>
      <c r="K7" s="265"/>
      <c r="L7" s="265"/>
      <c r="M7" s="265"/>
      <c r="N7" s="265"/>
      <c r="O7" s="265"/>
      <c r="P7" s="265"/>
      <c r="Q7" s="265"/>
      <c r="R7" s="287"/>
    </row>
    <row r="8" spans="2:26" x14ac:dyDescent="0.25">
      <c r="B8" s="281" t="s">
        <v>63</v>
      </c>
      <c r="C8" s="282"/>
      <c r="D8" s="282"/>
      <c r="E8" s="282"/>
      <c r="F8" s="282"/>
      <c r="G8" s="282"/>
      <c r="H8" s="282"/>
      <c r="I8" s="282"/>
      <c r="J8" s="282"/>
      <c r="K8" s="282"/>
      <c r="L8" s="282"/>
      <c r="M8" s="282"/>
      <c r="N8" s="282"/>
      <c r="O8" s="282"/>
      <c r="P8" s="282"/>
      <c r="Q8" s="282"/>
      <c r="R8" s="282"/>
    </row>
    <row r="9" spans="2:26" ht="34.5" customHeight="1" x14ac:dyDescent="0.25">
      <c r="B9" s="279" t="s">
        <v>94</v>
      </c>
      <c r="C9" s="280"/>
      <c r="D9" s="280"/>
      <c r="E9" s="280"/>
      <c r="F9" s="280"/>
      <c r="G9" s="280"/>
      <c r="H9" s="280"/>
      <c r="I9" s="280"/>
      <c r="J9" s="280"/>
      <c r="K9" s="280"/>
      <c r="L9" s="280"/>
      <c r="M9" s="280"/>
      <c r="N9" s="280"/>
      <c r="O9" s="280"/>
      <c r="P9" s="280"/>
      <c r="Q9" s="280"/>
      <c r="R9" s="280"/>
    </row>
    <row r="10" spans="2:26" x14ac:dyDescent="0.25">
      <c r="B10" s="281" t="s">
        <v>95</v>
      </c>
      <c r="C10" s="282"/>
      <c r="D10" s="282"/>
      <c r="E10" s="282"/>
      <c r="F10" s="282"/>
      <c r="G10" s="282"/>
      <c r="H10" s="282"/>
      <c r="I10" s="282"/>
      <c r="J10" s="282"/>
      <c r="K10" s="282"/>
      <c r="L10" s="282"/>
      <c r="M10" s="282"/>
      <c r="N10" s="282"/>
      <c r="O10" s="282"/>
      <c r="P10" s="282"/>
      <c r="Q10" s="282"/>
      <c r="R10" s="282"/>
    </row>
    <row r="11" spans="2:26" ht="7.5" customHeight="1" x14ac:dyDescent="0.25">
      <c r="B11" s="55"/>
      <c r="R11" s="56"/>
    </row>
    <row r="12" spans="2:26" ht="121.5" customHeight="1" x14ac:dyDescent="0.25">
      <c r="B12" s="57" t="s">
        <v>44</v>
      </c>
      <c r="C12" s="260" t="s">
        <v>49</v>
      </c>
      <c r="D12" s="260"/>
      <c r="E12" s="260"/>
      <c r="F12" s="260"/>
      <c r="G12" s="260" t="s">
        <v>54</v>
      </c>
      <c r="H12" s="260"/>
      <c r="I12" s="57" t="s">
        <v>5</v>
      </c>
      <c r="J12" s="57" t="s">
        <v>3</v>
      </c>
      <c r="K12" s="57" t="s">
        <v>55</v>
      </c>
      <c r="L12" s="57" t="s">
        <v>52</v>
      </c>
      <c r="M12" s="57" t="s">
        <v>56</v>
      </c>
      <c r="N12" s="57" t="s">
        <v>57</v>
      </c>
      <c r="O12" s="58" t="s">
        <v>58</v>
      </c>
      <c r="P12" s="58" t="s">
        <v>59</v>
      </c>
      <c r="Q12" s="58" t="s">
        <v>82</v>
      </c>
      <c r="R12" s="58" t="s">
        <v>61</v>
      </c>
    </row>
    <row r="13" spans="2:26" s="60" customFormat="1" ht="130.5" customHeight="1" x14ac:dyDescent="0.25">
      <c r="B13" s="59" t="str">
        <f>+EVALUACION!B12</f>
        <v>PLANEACIÓN</v>
      </c>
      <c r="C13" s="113" t="str">
        <f>+EVALUACION!C12</f>
        <v xml:space="preserve">Retraso en la suscripción del contrato  </v>
      </c>
      <c r="D13" s="113"/>
      <c r="E13" s="113"/>
      <c r="F13" s="113"/>
      <c r="G13" s="113" t="s">
        <v>141</v>
      </c>
      <c r="H13" s="113"/>
      <c r="I13" s="59">
        <f>+EVALUACION!I12</f>
        <v>1</v>
      </c>
      <c r="J13" s="59">
        <f>+EVALUACION!J12</f>
        <v>1</v>
      </c>
      <c r="K13" s="59">
        <f>+I13+J13</f>
        <v>2</v>
      </c>
      <c r="L13" s="59" t="str">
        <f>IF(K13&lt;=4,"BAJO",IF(K13=5,"MEDIO",IF(K13=6,"ALTO",IF(K13=7,"ALTO","EXTREMO"))))</f>
        <v>BAJO</v>
      </c>
      <c r="M13" s="59" t="s">
        <v>116</v>
      </c>
      <c r="N13" s="59" t="s">
        <v>125</v>
      </c>
      <c r="O13" s="59" t="s">
        <v>108</v>
      </c>
      <c r="P13" s="59" t="s">
        <v>109</v>
      </c>
      <c r="Q13" s="59" t="s">
        <v>110</v>
      </c>
      <c r="R13" s="59" t="s">
        <v>126</v>
      </c>
    </row>
    <row r="14" spans="2:26" s="60" customFormat="1" ht="171.75" customHeight="1" x14ac:dyDescent="0.25">
      <c r="B14" s="59" t="str">
        <f>+EVALUACION!B13</f>
        <v>PLANEACIÓN</v>
      </c>
      <c r="C14" s="113" t="str">
        <f>+EVALUACION!C13</f>
        <v xml:space="preserve">Demoras en la ejecución del contrato </v>
      </c>
      <c r="D14" s="113"/>
      <c r="E14" s="113"/>
      <c r="F14" s="113"/>
      <c r="G14" s="113" t="s">
        <v>146</v>
      </c>
      <c r="H14" s="113"/>
      <c r="I14" s="59">
        <v>3</v>
      </c>
      <c r="J14" s="59">
        <v>1</v>
      </c>
      <c r="K14" s="59">
        <f>+I14+J14</f>
        <v>4</v>
      </c>
      <c r="L14" s="59" t="str">
        <f>IF(K14&lt;=4,"BAJO",IF(K14=5,"MEDIO",IF(K14=6,"ALTO",IF(K14=7,"ALTO","EXTREMO"))))</f>
        <v>BAJO</v>
      </c>
      <c r="M14" s="59" t="s">
        <v>45</v>
      </c>
      <c r="N14" s="59" t="s">
        <v>112</v>
      </c>
      <c r="O14" s="61" t="s">
        <v>108</v>
      </c>
      <c r="P14" s="61" t="s">
        <v>109</v>
      </c>
      <c r="Q14" s="61" t="s">
        <v>110</v>
      </c>
      <c r="R14" s="61" t="s">
        <v>111</v>
      </c>
    </row>
    <row r="15" spans="2:26" s="60" customFormat="1" ht="133.5" customHeight="1" x14ac:dyDescent="0.25">
      <c r="B15" s="59" t="str">
        <f>+EVALUACION!B14</f>
        <v>SELECCIÓN</v>
      </c>
      <c r="C15" s="113" t="str">
        <f>+EVALUACION!C14</f>
        <v>Inadecuada evaluación de las ofertas y/o verificación de requisitos habilitantesNo publicación de la documentación del proceso de selección en el SECOP</v>
      </c>
      <c r="D15" s="113"/>
      <c r="E15" s="113"/>
      <c r="F15" s="113"/>
      <c r="G15" s="113" t="s">
        <v>150</v>
      </c>
      <c r="H15" s="113"/>
      <c r="I15" s="59">
        <v>2</v>
      </c>
      <c r="J15" s="59">
        <v>2</v>
      </c>
      <c r="K15" s="59">
        <f t="shared" ref="K15:K21" si="0">+I15+J15</f>
        <v>4</v>
      </c>
      <c r="L15" s="59" t="str">
        <f t="shared" ref="L15:L21" si="1">IF(K15&lt;=4,"BAJO",IF(K15=5,"MEDIO",IF(K15=6,"ALTO",IF(K15=7,"ALTO","EXTREMO"))))</f>
        <v>BAJO</v>
      </c>
      <c r="M15" s="59" t="s">
        <v>45</v>
      </c>
      <c r="N15" s="59" t="s">
        <v>125</v>
      </c>
      <c r="O15" s="59" t="s">
        <v>108</v>
      </c>
      <c r="P15" s="59" t="s">
        <v>109</v>
      </c>
      <c r="Q15" s="59" t="s">
        <v>110</v>
      </c>
      <c r="R15" s="59" t="s">
        <v>115</v>
      </c>
    </row>
    <row r="16" spans="2:26" s="60" customFormat="1" ht="126.75" customHeight="1" x14ac:dyDescent="0.25">
      <c r="B16" s="59" t="str">
        <f>+EVALUACION!B15</f>
        <v>SELECCIÓN</v>
      </c>
      <c r="C16" s="113" t="str">
        <f>+EVALUACION!C15</f>
        <v>Alteraciones al orden público y condiciones climáticas</v>
      </c>
      <c r="D16" s="113"/>
      <c r="E16" s="113"/>
      <c r="F16" s="113"/>
      <c r="G16" s="113" t="s">
        <v>151</v>
      </c>
      <c r="H16" s="113"/>
      <c r="I16" s="59">
        <f>+EVALUACION!I15</f>
        <v>1</v>
      </c>
      <c r="J16" s="59">
        <v>2</v>
      </c>
      <c r="K16" s="59">
        <f t="shared" si="0"/>
        <v>3</v>
      </c>
      <c r="L16" s="59" t="str">
        <f t="shared" si="1"/>
        <v>BAJO</v>
      </c>
      <c r="M16" s="59" t="s">
        <v>45</v>
      </c>
      <c r="N16" s="59" t="s">
        <v>112</v>
      </c>
      <c r="O16" s="59" t="s">
        <v>108</v>
      </c>
      <c r="P16" s="59" t="s">
        <v>109</v>
      </c>
      <c r="Q16" s="59" t="s">
        <v>110</v>
      </c>
      <c r="R16" s="59" t="s">
        <v>115</v>
      </c>
    </row>
    <row r="17" spans="2:23" s="60" customFormat="1" ht="248.25" customHeight="1" x14ac:dyDescent="0.25">
      <c r="B17" s="59" t="str">
        <f>+EVALUACION!B16</f>
        <v>SELECCIÓN</v>
      </c>
      <c r="C17" s="113" t="str">
        <f>+EVALUACION!C16</f>
        <v xml:space="preserve">Existencia de condiciones climáticas, ambientales, adversas  y/o  precipitación  fuera de lo común que generen retraso, dificultad  o imposibilidad de ejecutar actividades en el marco del Contrato </v>
      </c>
      <c r="D17" s="113"/>
      <c r="E17" s="113"/>
      <c r="F17" s="113"/>
      <c r="G17" s="113" t="s">
        <v>144</v>
      </c>
      <c r="H17" s="113"/>
      <c r="I17" s="59">
        <v>1</v>
      </c>
      <c r="J17" s="59">
        <v>2</v>
      </c>
      <c r="K17" s="59">
        <f t="shared" si="0"/>
        <v>3</v>
      </c>
      <c r="L17" s="59" t="str">
        <f t="shared" si="1"/>
        <v>BAJO</v>
      </c>
      <c r="M17" s="59" t="s">
        <v>45</v>
      </c>
      <c r="N17" s="59" t="s">
        <v>128</v>
      </c>
      <c r="O17" s="59" t="s">
        <v>108</v>
      </c>
      <c r="P17" s="59" t="s">
        <v>109</v>
      </c>
      <c r="Q17" s="59" t="s">
        <v>110</v>
      </c>
      <c r="R17" s="59" t="s">
        <v>115</v>
      </c>
    </row>
    <row r="18" spans="2:23" s="60" customFormat="1" ht="120" customHeight="1" x14ac:dyDescent="0.25">
      <c r="B18" s="59" t="str">
        <f>+EVALUACION!B17</f>
        <v>CONTRATACIÓN</v>
      </c>
      <c r="C18" s="113" t="str">
        <f>+EVALUACION!C17</f>
        <v>Se presenta cuando el contratista Seleccionado no firma el contrato en el plazo establecido y/o se retrasa en la constitución y presentación de las garantías que amparan el cumplimiento del contrato.</v>
      </c>
      <c r="D18" s="113"/>
      <c r="E18" s="113"/>
      <c r="F18" s="113"/>
      <c r="G18" s="113" t="s">
        <v>122</v>
      </c>
      <c r="H18" s="113"/>
      <c r="I18" s="59">
        <v>2</v>
      </c>
      <c r="J18" s="59">
        <v>2</v>
      </c>
      <c r="K18" s="59">
        <f t="shared" si="0"/>
        <v>4</v>
      </c>
      <c r="L18" s="59" t="str">
        <f t="shared" si="1"/>
        <v>BAJO</v>
      </c>
      <c r="M18" s="59" t="s">
        <v>45</v>
      </c>
      <c r="N18" s="62" t="s">
        <v>113</v>
      </c>
      <c r="O18" s="59" t="s">
        <v>114</v>
      </c>
      <c r="P18" s="59" t="s">
        <v>123</v>
      </c>
      <c r="Q18" s="59" t="s">
        <v>110</v>
      </c>
      <c r="R18" s="59" t="s">
        <v>115</v>
      </c>
    </row>
    <row r="19" spans="2:23" s="60" customFormat="1" ht="160.5" customHeight="1" x14ac:dyDescent="0.25">
      <c r="B19" s="59" t="str">
        <f>+EVALUACION!B18</f>
        <v>CONTRATACIÓN</v>
      </c>
      <c r="C19" s="113" t="str">
        <f>+EVALUACION!C18</f>
        <v>Riesgo por existencias insuficientes de los componentes, partes  o equipos necesarios para dar cumplimiento al objeto contractual</v>
      </c>
      <c r="D19" s="113"/>
      <c r="E19" s="113"/>
      <c r="F19" s="113"/>
      <c r="G19" s="113" t="s">
        <v>117</v>
      </c>
      <c r="H19" s="113"/>
      <c r="I19" s="59">
        <v>1</v>
      </c>
      <c r="J19" s="59">
        <v>2</v>
      </c>
      <c r="K19" s="59">
        <f t="shared" si="0"/>
        <v>3</v>
      </c>
      <c r="L19" s="59" t="str">
        <f t="shared" si="1"/>
        <v>BAJO</v>
      </c>
      <c r="M19" s="59" t="s">
        <v>45</v>
      </c>
      <c r="N19" s="59" t="s">
        <v>113</v>
      </c>
      <c r="O19" s="59" t="s">
        <v>118</v>
      </c>
      <c r="P19" s="59" t="s">
        <v>119</v>
      </c>
      <c r="Q19" s="59" t="s">
        <v>110</v>
      </c>
      <c r="R19" s="59" t="s">
        <v>115</v>
      </c>
    </row>
    <row r="20" spans="2:23" s="60" customFormat="1" ht="144.75" customHeight="1" x14ac:dyDescent="0.25">
      <c r="B20" s="59" t="str">
        <f>+EVALUACION!B19</f>
        <v>EJECUCIÓN</v>
      </c>
      <c r="C20" s="113" t="str">
        <f>+EVALUACION!C19</f>
        <v>Cuando se presentan demoras por parte del contratista en las entregas de productos y/o informes.</v>
      </c>
      <c r="D20" s="113"/>
      <c r="E20" s="113"/>
      <c r="F20" s="113"/>
      <c r="G20" s="113" t="s">
        <v>120</v>
      </c>
      <c r="H20" s="113"/>
      <c r="I20" s="59">
        <v>2</v>
      </c>
      <c r="J20" s="59">
        <v>3</v>
      </c>
      <c r="K20" s="59">
        <f t="shared" si="0"/>
        <v>5</v>
      </c>
      <c r="L20" s="59" t="str">
        <f t="shared" si="1"/>
        <v>MEDIO</v>
      </c>
      <c r="M20" s="59" t="s">
        <v>45</v>
      </c>
      <c r="N20" s="59" t="s">
        <v>113</v>
      </c>
      <c r="O20" s="59" t="s">
        <v>114</v>
      </c>
      <c r="P20" s="59" t="s">
        <v>121</v>
      </c>
      <c r="Q20" s="59" t="s">
        <v>110</v>
      </c>
      <c r="R20" s="59" t="s">
        <v>115</v>
      </c>
    </row>
    <row r="21" spans="2:23" s="60" customFormat="1" ht="113.25" customHeight="1" x14ac:dyDescent="0.25">
      <c r="B21" s="59" t="str">
        <f>+EVALUACION!B20</f>
        <v>EJECUCIÓN</v>
      </c>
      <c r="C21" s="113" t="str">
        <f>+EVALUACION!C20</f>
        <v>Cuando se presentan demoras por parte de la Entidad en las aprobaciones previas de los productos y/o servicios desarrollados por el contratista.</v>
      </c>
      <c r="D21" s="113"/>
      <c r="E21" s="113"/>
      <c r="F21" s="113"/>
      <c r="G21" s="113" t="s">
        <v>122</v>
      </c>
      <c r="H21" s="113"/>
      <c r="I21" s="59">
        <v>2</v>
      </c>
      <c r="J21" s="59">
        <v>2</v>
      </c>
      <c r="K21" s="59">
        <f t="shared" si="0"/>
        <v>4</v>
      </c>
      <c r="L21" s="59" t="str">
        <f t="shared" si="1"/>
        <v>BAJO</v>
      </c>
      <c r="M21" s="59" t="s">
        <v>45</v>
      </c>
      <c r="N21" s="62" t="s">
        <v>113</v>
      </c>
      <c r="O21" s="59" t="s">
        <v>114</v>
      </c>
      <c r="P21" s="59" t="s">
        <v>123</v>
      </c>
      <c r="Q21" s="59" t="s">
        <v>110</v>
      </c>
      <c r="R21" s="59" t="s">
        <v>115</v>
      </c>
    </row>
    <row r="22" spans="2:23" s="60" customFormat="1" ht="207.75" customHeight="1" x14ac:dyDescent="0.25">
      <c r="B22" s="59" t="str">
        <f>+EVALUACION!B21</f>
        <v>EJECUCIÓN</v>
      </c>
      <c r="C22" s="113" t="str">
        <f>+EVALUACION!C21</f>
        <v>Riesgo por mala calidad de los bienes y servicios suministrados a la entidad para la ejecución del contrato</v>
      </c>
      <c r="D22" s="113"/>
      <c r="E22" s="113"/>
      <c r="F22" s="113"/>
      <c r="G22" s="113" t="s">
        <v>124</v>
      </c>
      <c r="H22" s="113"/>
      <c r="I22" s="59">
        <v>2</v>
      </c>
      <c r="J22" s="59">
        <f>+EVALUACION!J21</f>
        <v>3</v>
      </c>
      <c r="K22" s="59">
        <f t="shared" ref="K22" si="2">+I22+J22</f>
        <v>5</v>
      </c>
      <c r="L22" s="59" t="str">
        <f t="shared" ref="L22" si="3">IF(K22&lt;=4,"BAJO",IF(K22=5,"MEDIO",IF(K22=6,"ALTO",IF(K22=7,"ALTO","EXTREMO"))))</f>
        <v>MEDIO</v>
      </c>
      <c r="M22" s="59" t="s">
        <v>45</v>
      </c>
      <c r="N22" s="59" t="s">
        <v>113</v>
      </c>
      <c r="O22" s="59" t="s">
        <v>118</v>
      </c>
      <c r="P22" s="59" t="s">
        <v>119</v>
      </c>
      <c r="Q22" s="59" t="s">
        <v>110</v>
      </c>
      <c r="R22" s="59" t="s">
        <v>115</v>
      </c>
    </row>
    <row r="23" spans="2:23" ht="12.75" customHeight="1" x14ac:dyDescent="0.25">
      <c r="B23" s="55"/>
      <c r="R23" s="56"/>
    </row>
    <row r="24" spans="2:23" x14ac:dyDescent="0.25">
      <c r="B24" s="55"/>
      <c r="C24" s="270" t="s">
        <v>14</v>
      </c>
      <c r="D24" s="270"/>
      <c r="E24" s="270"/>
      <c r="F24" s="270"/>
      <c r="H24" s="127" t="s">
        <v>19</v>
      </c>
      <c r="I24" s="127"/>
      <c r="J24" s="127"/>
      <c r="K24" s="127"/>
      <c r="L24" s="63"/>
      <c r="M24" s="63"/>
      <c r="N24" s="63"/>
      <c r="O24" s="63"/>
      <c r="P24" s="63"/>
      <c r="Q24" s="63"/>
      <c r="R24" s="56"/>
    </row>
    <row r="25" spans="2:23" ht="19.5" customHeight="1" x14ac:dyDescent="0.25">
      <c r="B25" s="271" t="s">
        <v>2</v>
      </c>
      <c r="C25" s="123" t="s">
        <v>13</v>
      </c>
      <c r="D25" s="272"/>
      <c r="E25" s="124"/>
      <c r="F25" s="64" t="s">
        <v>12</v>
      </c>
      <c r="H25" s="123" t="s">
        <v>18</v>
      </c>
      <c r="I25" s="124"/>
      <c r="J25" s="123" t="s">
        <v>12</v>
      </c>
      <c r="K25" s="124"/>
      <c r="L25" s="65"/>
      <c r="M25" s="65"/>
      <c r="N25" s="127" t="s">
        <v>14</v>
      </c>
      <c r="O25" s="127"/>
      <c r="P25" s="127"/>
      <c r="Q25" s="65"/>
      <c r="R25" s="56"/>
    </row>
    <row r="26" spans="2:23" ht="21" customHeight="1" x14ac:dyDescent="0.25">
      <c r="B26" s="271"/>
      <c r="C26" s="125" t="s">
        <v>7</v>
      </c>
      <c r="D26" s="241"/>
      <c r="E26" s="126"/>
      <c r="F26" s="59">
        <v>1</v>
      </c>
      <c r="H26" s="125" t="s">
        <v>15</v>
      </c>
      <c r="I26" s="126"/>
      <c r="J26" s="125">
        <v>1</v>
      </c>
      <c r="K26" s="126"/>
      <c r="L26" s="65"/>
      <c r="M26" s="65"/>
      <c r="N26" s="145" t="s">
        <v>20</v>
      </c>
      <c r="O26" s="146"/>
      <c r="P26" s="67" t="s">
        <v>21</v>
      </c>
      <c r="Q26" s="65"/>
      <c r="R26" s="56"/>
    </row>
    <row r="27" spans="2:23" ht="15.75" customHeight="1" x14ac:dyDescent="0.25">
      <c r="B27" s="271"/>
      <c r="C27" s="125" t="s">
        <v>8</v>
      </c>
      <c r="D27" s="241"/>
      <c r="E27" s="126"/>
      <c r="F27" s="59">
        <v>2</v>
      </c>
      <c r="H27" s="125" t="s">
        <v>16</v>
      </c>
      <c r="I27" s="126"/>
      <c r="J27" s="125">
        <v>2</v>
      </c>
      <c r="K27" s="126"/>
      <c r="L27" s="65"/>
      <c r="M27" s="65"/>
      <c r="N27" s="244" t="s">
        <v>22</v>
      </c>
      <c r="O27" s="245"/>
      <c r="P27" s="68" t="s">
        <v>23</v>
      </c>
      <c r="Q27" s="65"/>
      <c r="R27" s="56"/>
      <c r="T27" s="69"/>
      <c r="U27" s="69"/>
      <c r="V27" s="69"/>
      <c r="W27" s="69"/>
    </row>
    <row r="28" spans="2:23" ht="24.75" customHeight="1" x14ac:dyDescent="0.25">
      <c r="B28" s="271"/>
      <c r="C28" s="125" t="s">
        <v>9</v>
      </c>
      <c r="D28" s="241"/>
      <c r="E28" s="126"/>
      <c r="F28" s="59">
        <v>3</v>
      </c>
      <c r="H28" s="125" t="s">
        <v>1</v>
      </c>
      <c r="I28" s="126"/>
      <c r="J28" s="125">
        <v>3</v>
      </c>
      <c r="K28" s="126"/>
      <c r="L28" s="65"/>
      <c r="M28" s="65"/>
      <c r="N28" s="116" t="s">
        <v>24</v>
      </c>
      <c r="O28" s="117"/>
      <c r="P28" s="68" t="s">
        <v>25</v>
      </c>
      <c r="Q28" s="65"/>
      <c r="R28" s="56"/>
    </row>
    <row r="29" spans="2:23" ht="18" customHeight="1" x14ac:dyDescent="0.25">
      <c r="B29" s="271"/>
      <c r="C29" s="125" t="s">
        <v>10</v>
      </c>
      <c r="D29" s="241"/>
      <c r="E29" s="126"/>
      <c r="F29" s="59">
        <v>4</v>
      </c>
      <c r="H29" s="125" t="s">
        <v>17</v>
      </c>
      <c r="I29" s="126"/>
      <c r="J29" s="125">
        <v>4</v>
      </c>
      <c r="K29" s="126"/>
      <c r="L29" s="65"/>
      <c r="M29" s="65"/>
      <c r="N29" s="136">
        <v>5</v>
      </c>
      <c r="O29" s="137"/>
      <c r="P29" s="68" t="s">
        <v>26</v>
      </c>
      <c r="Q29" s="65"/>
      <c r="R29" s="56"/>
    </row>
    <row r="30" spans="2:23" ht="21" customHeight="1" thickBot="1" x14ac:dyDescent="0.3">
      <c r="B30" s="271"/>
      <c r="C30" s="125" t="s">
        <v>11</v>
      </c>
      <c r="D30" s="241"/>
      <c r="E30" s="126"/>
      <c r="F30" s="59">
        <v>5</v>
      </c>
      <c r="H30" s="125" t="s">
        <v>0</v>
      </c>
      <c r="I30" s="126"/>
      <c r="J30" s="125">
        <v>5</v>
      </c>
      <c r="K30" s="126"/>
      <c r="L30" s="65"/>
      <c r="M30" s="65"/>
      <c r="N30" s="257" t="s">
        <v>27</v>
      </c>
      <c r="O30" s="258"/>
      <c r="P30" s="70" t="s">
        <v>28</v>
      </c>
      <c r="Q30" s="65"/>
      <c r="R30" s="56"/>
    </row>
    <row r="31" spans="2:23" x14ac:dyDescent="0.25">
      <c r="B31" s="55"/>
      <c r="R31" s="56"/>
    </row>
    <row r="32" spans="2:23" ht="18" customHeight="1" x14ac:dyDescent="0.25">
      <c r="B32" s="55"/>
      <c r="C32" s="127" t="s">
        <v>20</v>
      </c>
      <c r="D32" s="127"/>
      <c r="E32" s="127"/>
      <c r="F32" s="127"/>
      <c r="G32" s="127"/>
      <c r="H32" s="127"/>
      <c r="I32" s="127"/>
      <c r="J32" s="127"/>
      <c r="K32" s="127"/>
      <c r="L32" s="127"/>
      <c r="M32" s="127"/>
      <c r="N32" s="127"/>
      <c r="O32" s="127"/>
      <c r="P32" s="127"/>
      <c r="Q32" s="127"/>
      <c r="R32" s="56"/>
    </row>
    <row r="33" spans="2:18" ht="68.25" customHeight="1" x14ac:dyDescent="0.25">
      <c r="B33" s="55"/>
      <c r="C33" s="125" t="s">
        <v>64</v>
      </c>
      <c r="D33" s="241"/>
      <c r="E33" s="241"/>
      <c r="F33" s="126"/>
      <c r="G33" s="125" t="s">
        <v>66</v>
      </c>
      <c r="H33" s="126"/>
      <c r="I33" s="125" t="s">
        <v>73</v>
      </c>
      <c r="J33" s="241"/>
      <c r="K33" s="126"/>
      <c r="L33" s="125" t="s">
        <v>71</v>
      </c>
      <c r="M33" s="126"/>
      <c r="N33" s="125" t="s">
        <v>69</v>
      </c>
      <c r="O33" s="126"/>
      <c r="P33" s="125" t="s">
        <v>67</v>
      </c>
      <c r="Q33" s="126"/>
      <c r="R33" s="56"/>
    </row>
    <row r="34" spans="2:18" ht="60" customHeight="1" x14ac:dyDescent="0.25">
      <c r="B34" s="55"/>
      <c r="C34" s="125" t="s">
        <v>65</v>
      </c>
      <c r="D34" s="241"/>
      <c r="E34" s="241"/>
      <c r="F34" s="126"/>
      <c r="G34" s="125" t="s">
        <v>75</v>
      </c>
      <c r="H34" s="126"/>
      <c r="I34" s="125" t="s">
        <v>74</v>
      </c>
      <c r="J34" s="241"/>
      <c r="K34" s="126"/>
      <c r="L34" s="125" t="s">
        <v>72</v>
      </c>
      <c r="M34" s="126"/>
      <c r="N34" s="125" t="s">
        <v>70</v>
      </c>
      <c r="O34" s="126"/>
      <c r="P34" s="125" t="s">
        <v>68</v>
      </c>
      <c r="Q34" s="126"/>
      <c r="R34" s="56"/>
    </row>
    <row r="35" spans="2:18" x14ac:dyDescent="0.25">
      <c r="B35" s="55"/>
      <c r="C35" s="247" t="s">
        <v>13</v>
      </c>
      <c r="D35" s="248"/>
      <c r="E35" s="249"/>
      <c r="F35" s="253" t="s">
        <v>12</v>
      </c>
      <c r="G35" s="145" t="s">
        <v>15</v>
      </c>
      <c r="H35" s="146"/>
      <c r="I35" s="145" t="s">
        <v>16</v>
      </c>
      <c r="J35" s="243"/>
      <c r="K35" s="146"/>
      <c r="L35" s="145" t="s">
        <v>1</v>
      </c>
      <c r="M35" s="146"/>
      <c r="N35" s="145" t="s">
        <v>17</v>
      </c>
      <c r="O35" s="146"/>
      <c r="P35" s="123" t="s">
        <v>0</v>
      </c>
      <c r="Q35" s="124"/>
      <c r="R35" s="56"/>
    </row>
    <row r="36" spans="2:18" x14ac:dyDescent="0.25">
      <c r="B36" s="55"/>
      <c r="C36" s="250"/>
      <c r="D36" s="251"/>
      <c r="E36" s="252"/>
      <c r="F36" s="254"/>
      <c r="G36" s="131">
        <v>1</v>
      </c>
      <c r="H36" s="132"/>
      <c r="I36" s="131">
        <v>2</v>
      </c>
      <c r="J36" s="256"/>
      <c r="K36" s="132"/>
      <c r="L36" s="131">
        <v>3</v>
      </c>
      <c r="M36" s="132"/>
      <c r="N36" s="131">
        <v>4</v>
      </c>
      <c r="O36" s="132"/>
      <c r="P36" s="131">
        <v>5</v>
      </c>
      <c r="Q36" s="132"/>
      <c r="R36" s="56"/>
    </row>
    <row r="37" spans="2:18" ht="19.5" customHeight="1" x14ac:dyDescent="0.25">
      <c r="B37" s="55"/>
      <c r="C37" s="125" t="s">
        <v>7</v>
      </c>
      <c r="D37" s="241"/>
      <c r="E37" s="126"/>
      <c r="F37" s="66">
        <v>1</v>
      </c>
      <c r="G37" s="119">
        <v>2</v>
      </c>
      <c r="H37" s="120"/>
      <c r="I37" s="119">
        <v>3</v>
      </c>
      <c r="J37" s="255"/>
      <c r="K37" s="120"/>
      <c r="L37" s="119">
        <v>4</v>
      </c>
      <c r="M37" s="120"/>
      <c r="N37" s="136">
        <v>5</v>
      </c>
      <c r="O37" s="137"/>
      <c r="P37" s="116">
        <v>6</v>
      </c>
      <c r="Q37" s="117"/>
      <c r="R37" s="56"/>
    </row>
    <row r="38" spans="2:18" ht="21.75" customHeight="1" x14ac:dyDescent="0.25">
      <c r="B38" s="55"/>
      <c r="C38" s="125" t="s">
        <v>8</v>
      </c>
      <c r="D38" s="241"/>
      <c r="E38" s="126"/>
      <c r="F38" s="66">
        <v>2</v>
      </c>
      <c r="G38" s="119">
        <v>3</v>
      </c>
      <c r="H38" s="120"/>
      <c r="I38" s="119">
        <v>4</v>
      </c>
      <c r="J38" s="255"/>
      <c r="K38" s="120"/>
      <c r="L38" s="136">
        <v>5</v>
      </c>
      <c r="M38" s="137"/>
      <c r="N38" s="116">
        <v>6</v>
      </c>
      <c r="O38" s="117"/>
      <c r="P38" s="116">
        <v>7</v>
      </c>
      <c r="Q38" s="117"/>
      <c r="R38" s="56"/>
    </row>
    <row r="39" spans="2:18" ht="21" customHeight="1" x14ac:dyDescent="0.25">
      <c r="B39" s="55"/>
      <c r="C39" s="125" t="s">
        <v>9</v>
      </c>
      <c r="D39" s="241"/>
      <c r="E39" s="126"/>
      <c r="F39" s="66">
        <v>3</v>
      </c>
      <c r="G39" s="119">
        <v>4</v>
      </c>
      <c r="H39" s="120"/>
      <c r="I39" s="136">
        <v>5</v>
      </c>
      <c r="J39" s="246"/>
      <c r="K39" s="137"/>
      <c r="L39" s="116">
        <v>6</v>
      </c>
      <c r="M39" s="117"/>
      <c r="N39" s="116">
        <v>7</v>
      </c>
      <c r="O39" s="117"/>
      <c r="P39" s="244">
        <v>8</v>
      </c>
      <c r="Q39" s="245"/>
      <c r="R39" s="56"/>
    </row>
    <row r="40" spans="2:18" ht="21" customHeight="1" x14ac:dyDescent="0.25">
      <c r="B40" s="55"/>
      <c r="C40" s="125" t="s">
        <v>10</v>
      </c>
      <c r="D40" s="241"/>
      <c r="E40" s="126"/>
      <c r="F40" s="66">
        <v>4</v>
      </c>
      <c r="G40" s="136">
        <v>5</v>
      </c>
      <c r="H40" s="137"/>
      <c r="I40" s="116">
        <v>6</v>
      </c>
      <c r="J40" s="242"/>
      <c r="K40" s="117"/>
      <c r="L40" s="116">
        <v>7</v>
      </c>
      <c r="M40" s="117"/>
      <c r="N40" s="244">
        <v>8</v>
      </c>
      <c r="O40" s="245"/>
      <c r="P40" s="244">
        <v>9</v>
      </c>
      <c r="Q40" s="245"/>
      <c r="R40" s="56"/>
    </row>
    <row r="41" spans="2:18" ht="21" customHeight="1" x14ac:dyDescent="0.25">
      <c r="B41" s="55"/>
      <c r="C41" s="125" t="s">
        <v>11</v>
      </c>
      <c r="D41" s="241"/>
      <c r="E41" s="126"/>
      <c r="F41" s="66">
        <v>5</v>
      </c>
      <c r="G41" s="116">
        <v>6</v>
      </c>
      <c r="H41" s="117"/>
      <c r="I41" s="116">
        <v>7</v>
      </c>
      <c r="J41" s="242"/>
      <c r="K41" s="117"/>
      <c r="L41" s="244">
        <v>8</v>
      </c>
      <c r="M41" s="245"/>
      <c r="N41" s="244">
        <v>9</v>
      </c>
      <c r="O41" s="245"/>
      <c r="P41" s="244">
        <v>10</v>
      </c>
      <c r="Q41" s="245"/>
      <c r="R41" s="56"/>
    </row>
    <row r="42" spans="2:18" ht="18.75" thickBot="1" x14ac:dyDescent="0.3">
      <c r="B42" s="71"/>
      <c r="C42" s="72"/>
      <c r="D42" s="72"/>
      <c r="E42" s="72"/>
      <c r="F42" s="72"/>
      <c r="G42" s="72"/>
      <c r="H42" s="72"/>
      <c r="I42" s="72"/>
      <c r="J42" s="72"/>
      <c r="K42" s="72"/>
      <c r="L42" s="72"/>
      <c r="M42" s="72"/>
      <c r="N42" s="73"/>
      <c r="O42" s="73"/>
      <c r="P42" s="73"/>
      <c r="Q42" s="73"/>
      <c r="R42" s="74"/>
    </row>
  </sheetData>
  <mergeCells count="112">
    <mergeCell ref="J28:K28"/>
    <mergeCell ref="B25:B30"/>
    <mergeCell ref="C25:E25"/>
    <mergeCell ref="H25:I25"/>
    <mergeCell ref="J26:K26"/>
    <mergeCell ref="Q2:R4"/>
    <mergeCell ref="B9:R9"/>
    <mergeCell ref="B8:R8"/>
    <mergeCell ref="B10:R10"/>
    <mergeCell ref="C18:F18"/>
    <mergeCell ref="G18:H18"/>
    <mergeCell ref="C15:F15"/>
    <mergeCell ref="G15:H15"/>
    <mergeCell ref="B6:R6"/>
    <mergeCell ref="B7:R7"/>
    <mergeCell ref="G13:H13"/>
    <mergeCell ref="G12:H12"/>
    <mergeCell ref="C17:F17"/>
    <mergeCell ref="G17:H17"/>
    <mergeCell ref="P33:Q33"/>
    <mergeCell ref="P34:Q34"/>
    <mergeCell ref="L35:M35"/>
    <mergeCell ref="N35:O35"/>
    <mergeCell ref="P35:Q35"/>
    <mergeCell ref="J27:K27"/>
    <mergeCell ref="N28:O28"/>
    <mergeCell ref="N26:O26"/>
    <mergeCell ref="B2:B4"/>
    <mergeCell ref="C13:F13"/>
    <mergeCell ref="C16:F16"/>
    <mergeCell ref="G16:H16"/>
    <mergeCell ref="C14:F14"/>
    <mergeCell ref="G14:H14"/>
    <mergeCell ref="C12:F12"/>
    <mergeCell ref="C2:P4"/>
    <mergeCell ref="C20:F20"/>
    <mergeCell ref="H26:I26"/>
    <mergeCell ref="C24:F24"/>
    <mergeCell ref="H24:K24"/>
    <mergeCell ref="N25:P25"/>
    <mergeCell ref="N27:O27"/>
    <mergeCell ref="C28:E28"/>
    <mergeCell ref="H28:I28"/>
    <mergeCell ref="L39:M39"/>
    <mergeCell ref="L36:M36"/>
    <mergeCell ref="G41:H41"/>
    <mergeCell ref="N33:O33"/>
    <mergeCell ref="N34:O34"/>
    <mergeCell ref="L33:M33"/>
    <mergeCell ref="L34:M34"/>
    <mergeCell ref="N29:O29"/>
    <mergeCell ref="N30:O30"/>
    <mergeCell ref="I38:K38"/>
    <mergeCell ref="G36:H36"/>
    <mergeCell ref="G37:H37"/>
    <mergeCell ref="P41:Q41"/>
    <mergeCell ref="N41:O41"/>
    <mergeCell ref="G38:H38"/>
    <mergeCell ref="C40:E40"/>
    <mergeCell ref="G39:H39"/>
    <mergeCell ref="G40:H40"/>
    <mergeCell ref="L37:M37"/>
    <mergeCell ref="L38:M38"/>
    <mergeCell ref="I36:K36"/>
    <mergeCell ref="I37:K37"/>
    <mergeCell ref="I40:K40"/>
    <mergeCell ref="N36:O36"/>
    <mergeCell ref="N37:O37"/>
    <mergeCell ref="P38:Q38"/>
    <mergeCell ref="P39:Q39"/>
    <mergeCell ref="P40:Q40"/>
    <mergeCell ref="N38:O38"/>
    <mergeCell ref="C37:E37"/>
    <mergeCell ref="C38:E38"/>
    <mergeCell ref="C39:E39"/>
    <mergeCell ref="L41:M41"/>
    <mergeCell ref="C29:E29"/>
    <mergeCell ref="C30:E30"/>
    <mergeCell ref="H30:I30"/>
    <mergeCell ref="J30:K30"/>
    <mergeCell ref="C35:E36"/>
    <mergeCell ref="J29:K29"/>
    <mergeCell ref="F35:F36"/>
    <mergeCell ref="H29:I29"/>
    <mergeCell ref="G33:H33"/>
    <mergeCell ref="G34:H34"/>
    <mergeCell ref="I33:K33"/>
    <mergeCell ref="I34:K34"/>
    <mergeCell ref="C41:E41"/>
    <mergeCell ref="I41:K41"/>
    <mergeCell ref="G19:H19"/>
    <mergeCell ref="C32:Q32"/>
    <mergeCell ref="G35:H35"/>
    <mergeCell ref="P37:Q37"/>
    <mergeCell ref="I35:K35"/>
    <mergeCell ref="P36:Q36"/>
    <mergeCell ref="N39:O39"/>
    <mergeCell ref="N40:O40"/>
    <mergeCell ref="L40:M40"/>
    <mergeCell ref="C27:E27"/>
    <mergeCell ref="H27:I27"/>
    <mergeCell ref="J25:K25"/>
    <mergeCell ref="C26:E26"/>
    <mergeCell ref="C19:F19"/>
    <mergeCell ref="G20:H20"/>
    <mergeCell ref="C21:F21"/>
    <mergeCell ref="G21:H21"/>
    <mergeCell ref="C22:F22"/>
    <mergeCell ref="G22:H22"/>
    <mergeCell ref="C33:F33"/>
    <mergeCell ref="C34:F34"/>
    <mergeCell ref="I39:K39"/>
  </mergeCells>
  <conditionalFormatting sqref="L13:L22">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conditionalFormatting sqref="M13:M16 J13:K22 M19:N19">
    <cfRule type="expression" dxfId="12" priority="5" stopIfTrue="1">
      <formula>"""bajo"""</formula>
    </cfRule>
  </conditionalFormatting>
  <conditionalFormatting sqref="M21">
    <cfRule type="expression" dxfId="11" priority="15" stopIfTrue="1">
      <formula>"""bajo"""</formula>
    </cfRule>
  </conditionalFormatting>
  <conditionalFormatting sqref="M17:N17 M18">
    <cfRule type="expression" dxfId="10" priority="64" stopIfTrue="1">
      <formula>"""bajo"""</formula>
    </cfRule>
  </conditionalFormatting>
  <conditionalFormatting sqref="M22:N22">
    <cfRule type="expression" dxfId="9" priority="10" stopIfTrue="1">
      <formula>"""bajo"""</formula>
    </cfRule>
  </conditionalFormatting>
  <conditionalFormatting sqref="M20:P20">
    <cfRule type="expression" dxfId="8" priority="20"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4"/>
  <sheetViews>
    <sheetView showGridLines="0" tabSelected="1" topLeftCell="A35" zoomScale="70" zoomScaleNormal="70" zoomScaleSheetLayoutView="70" zoomScalePageLayoutView="70" workbookViewId="0">
      <selection activeCell="N39" sqref="N39"/>
    </sheetView>
  </sheetViews>
  <sheetFormatPr baseColWidth="10" defaultColWidth="11.42578125" defaultRowHeight="186" customHeight="1" x14ac:dyDescent="0.2"/>
  <cols>
    <col min="1" max="1" width="4.28515625" style="65" customWidth="1"/>
    <col min="2" max="2" width="9.5703125" style="65" customWidth="1"/>
    <col min="3" max="3" width="42" style="65" customWidth="1"/>
    <col min="4" max="4" width="17.7109375" style="65" customWidth="1"/>
    <col min="5" max="5" width="22.5703125" style="65" customWidth="1"/>
    <col min="6" max="6" width="15.140625" style="65" customWidth="1"/>
    <col min="7" max="7" width="34.28515625" style="65" customWidth="1"/>
    <col min="8" max="8" width="5.140625" style="65" customWidth="1"/>
    <col min="9" max="9" width="4.28515625" style="65" customWidth="1"/>
    <col min="10" max="10" width="5.85546875" style="65" customWidth="1"/>
    <col min="11" max="11" width="8" style="65" customWidth="1"/>
    <col min="12" max="12" width="14.140625" style="65" customWidth="1"/>
    <col min="13" max="13" width="5.28515625" style="65" customWidth="1"/>
    <col min="14" max="14" width="40.85546875" style="65" customWidth="1"/>
    <col min="15" max="15" width="5.7109375" style="65" customWidth="1"/>
    <col min="16" max="16" width="6.42578125" style="65" customWidth="1"/>
    <col min="17" max="17" width="8.42578125" style="65" customWidth="1"/>
    <col min="18" max="18" width="6" style="65" customWidth="1"/>
    <col min="19" max="19" width="9.7109375" style="65" customWidth="1"/>
    <col min="20" max="20" width="12.85546875" style="65" customWidth="1"/>
    <col min="21" max="21" width="14.7109375" style="65" customWidth="1"/>
    <col min="22" max="22" width="10.85546875" style="65" customWidth="1"/>
    <col min="23" max="23" width="15.7109375" style="65" customWidth="1"/>
    <col min="24" max="24" width="13.85546875" style="65" customWidth="1"/>
    <col min="25" max="16384" width="11.42578125" style="65"/>
  </cols>
  <sheetData>
    <row r="1" spans="2:24" s="51" customFormat="1" ht="36.75" customHeight="1" x14ac:dyDescent="0.25">
      <c r="S1" s="52"/>
    </row>
    <row r="2" spans="2:24" s="51" customFormat="1" ht="18" x14ac:dyDescent="0.25">
      <c r="B2" s="128"/>
      <c r="C2" s="129" t="s">
        <v>86</v>
      </c>
      <c r="D2" s="129"/>
      <c r="E2" s="129"/>
      <c r="F2" s="129"/>
      <c r="G2" s="129"/>
      <c r="H2" s="129"/>
      <c r="I2" s="129"/>
      <c r="J2" s="129"/>
      <c r="K2" s="129"/>
      <c r="L2" s="129"/>
      <c r="M2" s="129"/>
      <c r="N2" s="129"/>
      <c r="O2" s="129"/>
      <c r="P2" s="129"/>
      <c r="Q2" s="129"/>
      <c r="R2" s="129"/>
      <c r="S2" s="129"/>
      <c r="T2" s="129"/>
      <c r="U2" s="129"/>
      <c r="V2" s="129"/>
      <c r="W2" s="106" t="s">
        <v>97</v>
      </c>
      <c r="X2" s="107"/>
    </row>
    <row r="3" spans="2:24" s="51" customFormat="1" ht="18" x14ac:dyDescent="0.25">
      <c r="B3" s="128"/>
      <c r="C3" s="129"/>
      <c r="D3" s="129"/>
      <c r="E3" s="129"/>
      <c r="F3" s="129"/>
      <c r="G3" s="129"/>
      <c r="H3" s="129"/>
      <c r="I3" s="129"/>
      <c r="J3" s="129"/>
      <c r="K3" s="129"/>
      <c r="L3" s="129"/>
      <c r="M3" s="129"/>
      <c r="N3" s="129"/>
      <c r="O3" s="129"/>
      <c r="P3" s="129"/>
      <c r="Q3" s="129"/>
      <c r="R3" s="129"/>
      <c r="S3" s="129"/>
      <c r="T3" s="129"/>
      <c r="U3" s="129"/>
      <c r="V3" s="129"/>
      <c r="W3" s="108"/>
      <c r="X3" s="109"/>
    </row>
    <row r="4" spans="2:24" s="51" customFormat="1" ht="18" x14ac:dyDescent="0.25">
      <c r="B4" s="128"/>
      <c r="C4" s="129"/>
      <c r="D4" s="129"/>
      <c r="E4" s="129"/>
      <c r="F4" s="129"/>
      <c r="G4" s="129"/>
      <c r="H4" s="129"/>
      <c r="I4" s="129"/>
      <c r="J4" s="129"/>
      <c r="K4" s="129"/>
      <c r="L4" s="129"/>
      <c r="M4" s="129"/>
      <c r="N4" s="129"/>
      <c r="O4" s="129"/>
      <c r="P4" s="129"/>
      <c r="Q4" s="129"/>
      <c r="R4" s="129"/>
      <c r="S4" s="129"/>
      <c r="T4" s="129"/>
      <c r="U4" s="129"/>
      <c r="V4" s="129"/>
      <c r="W4" s="110"/>
      <c r="X4" s="111"/>
    </row>
    <row r="5" spans="2:24" s="51" customFormat="1" ht="18.75" thickBot="1" x14ac:dyDescent="0.3">
      <c r="B5" s="75"/>
      <c r="C5" s="75"/>
      <c r="D5" s="75"/>
      <c r="E5" s="75"/>
      <c r="F5" s="75"/>
      <c r="G5" s="75"/>
      <c r="H5" s="75"/>
      <c r="I5" s="75"/>
      <c r="J5" s="75"/>
      <c r="K5" s="75"/>
      <c r="L5" s="75"/>
      <c r="M5" s="75"/>
      <c r="N5" s="75"/>
      <c r="O5" s="75"/>
      <c r="P5" s="75"/>
      <c r="Q5" s="75"/>
      <c r="R5" s="75"/>
      <c r="S5" s="76"/>
      <c r="T5" s="75"/>
      <c r="U5" s="75"/>
      <c r="V5" s="75"/>
      <c r="W5" s="75"/>
      <c r="X5" s="75"/>
    </row>
    <row r="6" spans="2:24" ht="18.75" x14ac:dyDescent="0.2">
      <c r="B6" s="141" t="str">
        <f>+EVALUACION!B6</f>
        <v>Objeto Contractual: “PRESTAR EL SERVICIO DE MANTENIMIENTO Y RECARGA  DE EXTINTORES PARA LAS INSTALACIONES DE PROPIEDAD O BAJO TENENCIA DEL FONDO DE DESARROLLO LOCAL DE LA CANDELARIA”</v>
      </c>
      <c r="C6" s="142"/>
      <c r="D6" s="142"/>
      <c r="E6" s="142"/>
      <c r="F6" s="142"/>
      <c r="G6" s="142"/>
      <c r="H6" s="142"/>
      <c r="I6" s="142"/>
      <c r="J6" s="142"/>
      <c r="K6" s="142"/>
      <c r="L6" s="142"/>
      <c r="M6" s="142"/>
      <c r="N6" s="142"/>
      <c r="O6" s="142"/>
      <c r="P6" s="142"/>
      <c r="Q6" s="142"/>
      <c r="R6" s="142"/>
      <c r="S6" s="142"/>
      <c r="T6" s="142"/>
      <c r="U6" s="142"/>
      <c r="V6" s="142"/>
      <c r="W6" s="142"/>
      <c r="X6" s="143"/>
    </row>
    <row r="7" spans="2:24" ht="18" x14ac:dyDescent="0.2">
      <c r="B7" s="112" t="s">
        <v>81</v>
      </c>
      <c r="C7" s="113"/>
      <c r="D7" s="113"/>
      <c r="E7" s="113"/>
      <c r="F7" s="113"/>
      <c r="G7" s="113"/>
      <c r="H7" s="113"/>
      <c r="I7" s="113"/>
      <c r="J7" s="113"/>
      <c r="K7" s="113"/>
      <c r="L7" s="113"/>
      <c r="M7" s="113"/>
      <c r="N7" s="113"/>
      <c r="O7" s="113"/>
      <c r="P7" s="113"/>
      <c r="Q7" s="113"/>
      <c r="R7" s="113"/>
      <c r="S7" s="113"/>
      <c r="T7" s="113"/>
      <c r="U7" s="113"/>
      <c r="V7" s="113"/>
      <c r="W7" s="113"/>
      <c r="X7" s="114"/>
    </row>
    <row r="8" spans="2:24" ht="18" x14ac:dyDescent="0.2">
      <c r="B8" s="112"/>
      <c r="C8" s="113"/>
      <c r="D8" s="113"/>
      <c r="E8" s="113"/>
      <c r="F8" s="113"/>
      <c r="G8" s="113"/>
      <c r="H8" s="113"/>
      <c r="I8" s="113"/>
      <c r="J8" s="113"/>
      <c r="K8" s="113"/>
      <c r="L8" s="113"/>
      <c r="M8" s="113"/>
      <c r="N8" s="113"/>
      <c r="O8" s="113"/>
      <c r="P8" s="113"/>
      <c r="Q8" s="113"/>
      <c r="R8" s="113"/>
      <c r="S8" s="113"/>
      <c r="T8" s="113"/>
      <c r="U8" s="113"/>
      <c r="V8" s="113"/>
      <c r="W8" s="113"/>
      <c r="X8" s="114"/>
    </row>
    <row r="9" spans="2:24" ht="18.75" thickBot="1" x14ac:dyDescent="0.25">
      <c r="B9" s="139"/>
      <c r="C9" s="140"/>
      <c r="D9" s="140"/>
      <c r="E9" s="140"/>
      <c r="F9" s="140"/>
      <c r="G9" s="140"/>
      <c r="H9" s="140"/>
      <c r="I9" s="140"/>
      <c r="J9" s="140"/>
      <c r="K9" s="140"/>
      <c r="L9" s="140"/>
      <c r="M9" s="140"/>
      <c r="N9" s="140"/>
      <c r="O9" s="140"/>
      <c r="P9" s="140"/>
      <c r="Q9" s="140"/>
      <c r="R9" s="140"/>
      <c r="X9" s="77"/>
    </row>
    <row r="10" spans="2:24" ht="186" customHeight="1" x14ac:dyDescent="0.2">
      <c r="B10" s="78" t="s">
        <v>45</v>
      </c>
      <c r="C10" s="79" t="s">
        <v>49</v>
      </c>
      <c r="D10" s="80" t="s">
        <v>48</v>
      </c>
      <c r="E10" s="80" t="s">
        <v>46</v>
      </c>
      <c r="F10" s="80" t="s">
        <v>47</v>
      </c>
      <c r="G10" s="79" t="s">
        <v>50</v>
      </c>
      <c r="H10" s="80" t="s">
        <v>2</v>
      </c>
      <c r="I10" s="80" t="s">
        <v>3</v>
      </c>
      <c r="J10" s="80" t="s">
        <v>51</v>
      </c>
      <c r="K10" s="80" t="s">
        <v>52</v>
      </c>
      <c r="L10" s="80" t="s">
        <v>53</v>
      </c>
      <c r="M10" s="79" t="s">
        <v>4</v>
      </c>
      <c r="N10" s="79" t="s">
        <v>54</v>
      </c>
      <c r="O10" s="80" t="s">
        <v>2</v>
      </c>
      <c r="P10" s="80" t="s">
        <v>3</v>
      </c>
      <c r="Q10" s="80" t="s">
        <v>51</v>
      </c>
      <c r="R10" s="80" t="s">
        <v>52</v>
      </c>
      <c r="S10" s="79" t="s">
        <v>56</v>
      </c>
      <c r="T10" s="79" t="s">
        <v>57</v>
      </c>
      <c r="U10" s="79" t="s">
        <v>58</v>
      </c>
      <c r="V10" s="79" t="s">
        <v>59</v>
      </c>
      <c r="W10" s="79" t="s">
        <v>60</v>
      </c>
      <c r="X10" s="81" t="s">
        <v>61</v>
      </c>
    </row>
    <row r="11" spans="2:24" ht="103.5" customHeight="1" x14ac:dyDescent="0.2">
      <c r="B11" s="59">
        <v>1</v>
      </c>
      <c r="C11" s="59" t="str">
        <f>+'EVALUACION CON CONTROLES'!C13:F13</f>
        <v xml:space="preserve">Retraso en la suscripción del contrato  </v>
      </c>
      <c r="D11" s="82" t="str">
        <f>+'EVALUACION CON CONTROLES'!B13</f>
        <v>PLANEACIÓN</v>
      </c>
      <c r="E11" s="82" t="str">
        <f>VLOOKUP(B11,'IDENTIFICACION Y ANALISIS'!$A$19:$F$36,4,FALSE)</f>
        <v>General</v>
      </c>
      <c r="F11" s="82" t="str">
        <f>VLOOKUP(B11,'IDENTIFICACION Y ANALISIS'!$A$19:$F$36,5,FALSE)</f>
        <v>Interno</v>
      </c>
      <c r="G11" s="59" t="str">
        <f>+EVALUACION!H12</f>
        <v>Demora en la suscripción y legalización del contrato, así como la afectación en la ejecución de las actividades.</v>
      </c>
      <c r="H11" s="59">
        <f>+EVALUACION!I12</f>
        <v>1</v>
      </c>
      <c r="I11" s="59">
        <f>+EVALUACION!J12</f>
        <v>1</v>
      </c>
      <c r="J11" s="59">
        <f>+EVALUACION!K12</f>
        <v>2</v>
      </c>
      <c r="K11" s="82" t="str">
        <f>+EVALUACION!L12</f>
        <v>BAJO</v>
      </c>
      <c r="L11" s="59" t="s">
        <v>83</v>
      </c>
      <c r="M11" s="82"/>
      <c r="N11" s="59" t="str">
        <f>+'EVALUACION CON CONTROLES'!G13</f>
        <v>ETAPA PLANEACIÓN:Aplicación de los procedimientos de contratación y construir agenda oportuna para la revisión de los mismos y aclaración de dudas.</v>
      </c>
      <c r="O11" s="59">
        <f>+'EVALUACION CON CONTROLES'!I13</f>
        <v>1</v>
      </c>
      <c r="P11" s="59">
        <f>+'EVALUACION CON CONTROLES'!J13</f>
        <v>1</v>
      </c>
      <c r="Q11" s="59">
        <f>+'EVALUACION CON CONTROLES'!K13</f>
        <v>2</v>
      </c>
      <c r="R11" s="82" t="str">
        <f>+'EVALUACION CON CONTROLES'!L13</f>
        <v>BAJO</v>
      </c>
      <c r="S11" s="59" t="str">
        <f>+'EVALUACION CON CONTROLES'!M13</f>
        <v>Eventualmente</v>
      </c>
      <c r="T11" s="59" t="str">
        <f>+'EVALUACION CON CONTROLES'!N13</f>
        <v>Grupo Formulación</v>
      </c>
      <c r="U11" s="59" t="str">
        <f>+'EVALUACION CON CONTROLES'!O13</f>
        <v>Inicio etapa precontractual</v>
      </c>
      <c r="V11" s="59" t="str">
        <f>+'EVALUACION CON CONTROLES'!P13</f>
        <v>Finalización etapa precontractual</v>
      </c>
      <c r="W11" s="59" t="str">
        <f>+'EVALUACION CON CONTROLES'!Q13</f>
        <v>Registro en la lista de verificación</v>
      </c>
      <c r="X11" s="59" t="str">
        <f>+'EVALUACION CON CONTROLES'!R13</f>
        <v>Finalizada la etapa de planeación</v>
      </c>
    </row>
    <row r="12" spans="2:24" ht="148.5" customHeight="1" x14ac:dyDescent="0.2">
      <c r="B12" s="59">
        <v>2</v>
      </c>
      <c r="C12" s="59" t="str">
        <f>+'EVALUACION CON CONTROLES'!C14:F14</f>
        <v xml:space="preserve">Demoras en la ejecución del contrato </v>
      </c>
      <c r="D12" s="82" t="str">
        <f>+'EVALUACION CON CONTROLES'!B14</f>
        <v>PLANEACIÓN</v>
      </c>
      <c r="E12" s="82" t="str">
        <f>VLOOKUP(B12,'IDENTIFICACION Y ANALISIS'!$A$19:$F$36,4,FALSE)</f>
        <v>General</v>
      </c>
      <c r="F12" s="82" t="str">
        <f>VLOOKUP(B12,'IDENTIFICACION Y ANALISIS'!$A$19:$F$36,5,FALSE)</f>
        <v>Interno</v>
      </c>
      <c r="G12" s="59" t="str">
        <f>+EVALUACION!H13</f>
        <v xml:space="preserve">Atraso en la ejecución de las actividades asociadas al contrato 
Reprocesos para la entidad     </v>
      </c>
      <c r="H12" s="59">
        <f>+EVALUACION!I13</f>
        <v>1</v>
      </c>
      <c r="I12" s="59">
        <f>+EVALUACION!J13</f>
        <v>2</v>
      </c>
      <c r="J12" s="59">
        <f>+EVALUACION!K13</f>
        <v>3</v>
      </c>
      <c r="K12" s="82" t="str">
        <f>+EVALUACION!L13</f>
        <v>BAJO</v>
      </c>
      <c r="L12" s="59" t="s">
        <v>83</v>
      </c>
      <c r="M12" s="82"/>
      <c r="N12" s="59" t="str">
        <f>+'EVALUACION CON CONTROLES'!G14</f>
        <v xml:space="preserve">ETAPA PLANEACION:  Verificación y seguimiento a las actividades relacionadas con la ejecución del contrato. . 
Conocimiento de los procesos, aplicativos y funciones de la dependencia.        </v>
      </c>
      <c r="O12" s="59">
        <f>+'EVALUACION CON CONTROLES'!I14</f>
        <v>3</v>
      </c>
      <c r="P12" s="59">
        <f>+'EVALUACION CON CONTROLES'!J14</f>
        <v>1</v>
      </c>
      <c r="Q12" s="59">
        <f>+'EVALUACION CON CONTROLES'!K14</f>
        <v>4</v>
      </c>
      <c r="R12" s="82" t="str">
        <f>+'EVALUACION CON CONTROLES'!L14</f>
        <v>BAJO</v>
      </c>
      <c r="S12" s="59" t="str">
        <f>+'EVALUACION CON CONTROLES'!M14</f>
        <v>No</v>
      </c>
      <c r="T12" s="59" t="str">
        <f>+'EVALUACION CON CONTROLES'!N14</f>
        <v xml:space="preserve">Grupo de Contratos </v>
      </c>
      <c r="U12" s="59" t="str">
        <f>+'EVALUACION CON CONTROLES'!O14</f>
        <v>Inicio etapa precontractual</v>
      </c>
      <c r="V12" s="59" t="str">
        <f>+'EVALUACION CON CONTROLES'!P14</f>
        <v>Finalización etapa precontractual</v>
      </c>
      <c r="W12" s="59" t="str">
        <f>+'EVALUACION CON CONTROLES'!Q14</f>
        <v>Registro en la lista de verificación</v>
      </c>
      <c r="X12" s="59" t="str">
        <f>+'EVALUACION CON CONTROLES'!R14</f>
        <v>Finalizada la etapa de contratación</v>
      </c>
    </row>
    <row r="13" spans="2:24" ht="124.5" customHeight="1" x14ac:dyDescent="0.2">
      <c r="B13" s="59">
        <v>3</v>
      </c>
      <c r="C13" s="59" t="str">
        <f>+'EVALUACION CON CONTROLES'!C15:F15</f>
        <v>Inadecuada evaluación de las ofertas y/o verificación de requisitos habilitantesNo publicación de la documentación del proceso de selección en el SECOP</v>
      </c>
      <c r="D13" s="82" t="str">
        <f>+'EVALUACION CON CONTROLES'!B15</f>
        <v>SELECCIÓN</v>
      </c>
      <c r="E13" s="82" t="str">
        <f>VLOOKUP(B13,'IDENTIFICACION Y ANALISIS'!$A$19:$F$36,4,FALSE)</f>
        <v>Especifico</v>
      </c>
      <c r="F13" s="82" t="str">
        <f>VLOOKUP(B13,'IDENTIFICACION Y ANALISIS'!$A$19:$F$36,5,FALSE)</f>
        <v>Interno</v>
      </c>
      <c r="G13" s="59" t="str">
        <f>+EVALUACION!H14</f>
        <v>Retraso o incumplimiento de los plazos legales para la publicación de los actos y/o documentos derivados de los procesos contractuales</v>
      </c>
      <c r="H13" s="59">
        <f>+EVALUACION!I14</f>
        <v>2</v>
      </c>
      <c r="I13" s="59">
        <f>+EVALUACION!J14</f>
        <v>2</v>
      </c>
      <c r="J13" s="59">
        <f>+EVALUACION!K14</f>
        <v>4</v>
      </c>
      <c r="K13" s="82" t="str">
        <f>+EVALUACION!L14</f>
        <v>BAJO</v>
      </c>
      <c r="L13" s="59" t="s">
        <v>83</v>
      </c>
      <c r="M13" s="82"/>
      <c r="N13" s="59" t="str">
        <f>+'EVALUACION CON CONTROLES'!G15</f>
        <v>ETAPA SELECCION: hacer   seguimiento a la publicación de los documentos de forma efectiva y en tiempos</v>
      </c>
      <c r="O13" s="59">
        <f>+'EVALUACION CON CONTROLES'!I15</f>
        <v>2</v>
      </c>
      <c r="P13" s="59">
        <f>+'EVALUACION CON CONTROLES'!J15</f>
        <v>2</v>
      </c>
      <c r="Q13" s="59">
        <f>+'EVALUACION CON CONTROLES'!K15</f>
        <v>4</v>
      </c>
      <c r="R13" s="82" t="str">
        <f>+'EVALUACION CON CONTROLES'!L15</f>
        <v>BAJO</v>
      </c>
      <c r="S13" s="59" t="str">
        <f>+'EVALUACION CON CONTROLES'!M15</f>
        <v>No</v>
      </c>
      <c r="T13" s="59" t="str">
        <f>+'EVALUACION CON CONTROLES'!N15</f>
        <v>Grupo Formulación</v>
      </c>
      <c r="U13" s="59" t="str">
        <f>+'EVALUACION CON CONTROLES'!O15</f>
        <v>Inicio etapa precontractual</v>
      </c>
      <c r="V13" s="59" t="str">
        <f>+'EVALUACION CON CONTROLES'!P15</f>
        <v>Finalización etapa precontractual</v>
      </c>
      <c r="W13" s="59" t="str">
        <f>+'EVALUACION CON CONTROLES'!Q15</f>
        <v>Registro en la lista de verificación</v>
      </c>
      <c r="X13" s="59" t="str">
        <f>+'EVALUACION CON CONTROLES'!R15</f>
        <v>Finalizada la etapa de ejecución</v>
      </c>
    </row>
    <row r="14" spans="2:24" ht="135.75" customHeight="1" x14ac:dyDescent="0.2">
      <c r="B14" s="59">
        <v>4</v>
      </c>
      <c r="C14" s="59" t="str">
        <f>+'EVALUACION CON CONTROLES'!C16:F16</f>
        <v>Alteraciones al orden público y condiciones climáticas</v>
      </c>
      <c r="D14" s="82" t="str">
        <f>+'EVALUACION CON CONTROLES'!B16</f>
        <v>SELECCIÓN</v>
      </c>
      <c r="E14" s="82" t="str">
        <f>VLOOKUP(B14,'IDENTIFICACION Y ANALISIS'!$A$19:$F$36,4,FALSE)</f>
        <v>General</v>
      </c>
      <c r="F14" s="82" t="str">
        <f>VLOOKUP(B14,'IDENTIFICACION Y ANALISIS'!$A$19:$F$36,5,FALSE)</f>
        <v>Interno</v>
      </c>
      <c r="G14" s="59" t="str">
        <f>+EVALUACION!H15</f>
        <v>Demoras en el cumplimiento de las obligaciones del contrato o cancelación de los eventos</v>
      </c>
      <c r="H14" s="59">
        <f>+EVALUACION!I15</f>
        <v>1</v>
      </c>
      <c r="I14" s="59">
        <f>+EVALUACION!J15</f>
        <v>3</v>
      </c>
      <c r="J14" s="59">
        <f>+EVALUACION!K15</f>
        <v>4</v>
      </c>
      <c r="K14" s="82" t="str">
        <f>+EVALUACION!L15</f>
        <v>BAJO</v>
      </c>
      <c r="L14" s="59" t="s">
        <v>83</v>
      </c>
      <c r="M14" s="82"/>
      <c r="N14" s="59" t="str">
        <f>+'EVALUACION CON CONTROLES'!G16</f>
        <v>ETAPA SELECCIÓN:  Acordar las medidas con el Supervisor para implementar  acciones y  las estrategias con el fin de que se ejecuten las actividades exigidas</v>
      </c>
      <c r="O14" s="59">
        <f>+'EVALUACION CON CONTROLES'!I16</f>
        <v>1</v>
      </c>
      <c r="P14" s="59">
        <f>+'EVALUACION CON CONTROLES'!J16</f>
        <v>2</v>
      </c>
      <c r="Q14" s="59">
        <f>+'EVALUACION CON CONTROLES'!K16</f>
        <v>3</v>
      </c>
      <c r="R14" s="82" t="str">
        <f>+'EVALUACION CON CONTROLES'!L16</f>
        <v>BAJO</v>
      </c>
      <c r="S14" s="59" t="str">
        <f>+'EVALUACION CON CONTROLES'!M16</f>
        <v>No</v>
      </c>
      <c r="T14" s="59" t="str">
        <f>+'EVALUACION CON CONTROLES'!N16</f>
        <v xml:space="preserve">Grupo de Contratos </v>
      </c>
      <c r="U14" s="59" t="str">
        <f>+'EVALUACION CON CONTROLES'!O16</f>
        <v>Inicio etapa precontractual</v>
      </c>
      <c r="V14" s="59" t="str">
        <f>+'EVALUACION CON CONTROLES'!P16</f>
        <v>Finalización etapa precontractual</v>
      </c>
      <c r="W14" s="59" t="str">
        <f>+'EVALUACION CON CONTROLES'!Q16</f>
        <v>Registro en la lista de verificación</v>
      </c>
      <c r="X14" s="59" t="str">
        <f>+'EVALUACION CON CONTROLES'!R16</f>
        <v>Finalizada la etapa de ejecución</v>
      </c>
    </row>
    <row r="15" spans="2:24" ht="221.25" customHeight="1" x14ac:dyDescent="0.2">
      <c r="B15" s="59">
        <v>5</v>
      </c>
      <c r="C15" s="59" t="s">
        <v>142</v>
      </c>
      <c r="D15" s="82" t="str">
        <f>+'EVALUACION CON CONTROLES'!B17</f>
        <v>SELECCIÓN</v>
      </c>
      <c r="E15" s="82" t="str">
        <f>VLOOKUP(B15,'IDENTIFICACION Y ANALISIS'!$A$19:$F$36,4,FALSE)</f>
        <v>Especifico</v>
      </c>
      <c r="F15" s="82" t="str">
        <f>VLOOKUP(B15,'IDENTIFICACION Y ANALISIS'!$A$19:$F$36,5,FALSE)</f>
        <v>Externo</v>
      </c>
      <c r="G15" s="83" t="s">
        <v>143</v>
      </c>
      <c r="H15" s="59">
        <f>+EVALUACION!I16</f>
        <v>2</v>
      </c>
      <c r="I15" s="59">
        <f>+EVALUACION!J16</f>
        <v>4</v>
      </c>
      <c r="J15" s="59">
        <f>+EVALUACION!K16</f>
        <v>6</v>
      </c>
      <c r="K15" s="82" t="str">
        <f>+EVALUACION!L16</f>
        <v>ALTO</v>
      </c>
      <c r="L15" s="59" t="s">
        <v>85</v>
      </c>
      <c r="M15" s="82"/>
      <c r="N15" s="59" t="str">
        <f>+'EVALUACION CON CONTROLES'!G17</f>
        <v>ETAPA SELECCIÓN Reprogramación o suspensiones en el evento de imposibilidad de la Ejecución.
Implementación de carpas o elementos o sistemas cubiertos que permitan y garanticen la ejecución de actividades bajo "techo", sin que ello genere mayores costos</v>
      </c>
      <c r="O15" s="59">
        <f>+'EVALUACION CON CONTROLES'!I17</f>
        <v>1</v>
      </c>
      <c r="P15" s="59">
        <f>+'EVALUACION CON CONTROLES'!J17</f>
        <v>2</v>
      </c>
      <c r="Q15" s="59">
        <f>+'EVALUACION CON CONTROLES'!K17</f>
        <v>3</v>
      </c>
      <c r="R15" s="82" t="str">
        <f>+'EVALUACION CON CONTROLES'!L17</f>
        <v>BAJO</v>
      </c>
      <c r="S15" s="59" t="str">
        <f>+'EVALUACION CON CONTROLES'!M17</f>
        <v>No</v>
      </c>
      <c r="T15" s="59" t="str">
        <f>+'EVALUACION CON CONTROLES'!N17</f>
        <v>Grupo Contratos</v>
      </c>
      <c r="U15" s="59" t="str">
        <f>+'EVALUACION CON CONTROLES'!O17</f>
        <v>Inicio etapa precontractual</v>
      </c>
      <c r="V15" s="59" t="str">
        <f>+'EVALUACION CON CONTROLES'!P17</f>
        <v>Finalización etapa precontractual</v>
      </c>
      <c r="W15" s="59" t="str">
        <f>+'EVALUACION CON CONTROLES'!Q17</f>
        <v>Registro en la lista de verificación</v>
      </c>
      <c r="X15" s="59" t="str">
        <f>+'EVALUACION CON CONTROLES'!R17</f>
        <v>Finalizada la etapa de ejecución</v>
      </c>
    </row>
    <row r="16" spans="2:24" ht="150.75" customHeight="1" x14ac:dyDescent="0.2">
      <c r="B16" s="59">
        <v>6</v>
      </c>
      <c r="C16" s="59" t="str">
        <f>+'EVALUACION CON CONTROLES'!C18:F18</f>
        <v>Se presenta cuando el contratista Seleccionado no firma el contrato en el plazo establecido y/o se retrasa en la constitución y presentación de las garantías que amparan el cumplimiento del contrato.</v>
      </c>
      <c r="D16" s="82" t="str">
        <f>+'EVALUACION CON CONTROLES'!B18</f>
        <v>CONTRATACIÓN</v>
      </c>
      <c r="E16" s="82" t="str">
        <f>VLOOKUP(B16,'IDENTIFICACION Y ANALISIS'!$A$19:$F$36,4,FALSE)</f>
        <v>General</v>
      </c>
      <c r="F16" s="82" t="str">
        <f>VLOOKUP(B16,'IDENTIFICACION Y ANALISIS'!$A$19:$F$36,5,FALSE)</f>
        <v>Interno</v>
      </c>
      <c r="G16" s="59" t="str">
        <f>+EVALUACION!H17</f>
        <v>Retraso en el inicio de la ejecución del contrato y afectación en el logro de los objetivos y satisfacción de la necesidad propuesta.</v>
      </c>
      <c r="H16" s="59">
        <f>+EVALUACION!I17</f>
        <v>2</v>
      </c>
      <c r="I16" s="59">
        <f>+EVALUACION!J17</f>
        <v>3</v>
      </c>
      <c r="J16" s="59">
        <f>+EVALUACION!K17</f>
        <v>5</v>
      </c>
      <c r="K16" s="82" t="str">
        <f>+EVALUACION!L17</f>
        <v>MEDIO</v>
      </c>
      <c r="L16" s="59" t="s">
        <v>83</v>
      </c>
      <c r="M16" s="82"/>
      <c r="N16" s="59" t="str">
        <f>+'EVALUACION CON CONTROLES'!G18</f>
        <v>ETAPA EJECUCIÓN: Revisión y aprobación oportuna de la documentación inherente a los productos e informes del contrato.</v>
      </c>
      <c r="O16" s="59">
        <f>+'EVALUACION CON CONTROLES'!I18</f>
        <v>2</v>
      </c>
      <c r="P16" s="59">
        <f>+'EVALUACION CON CONTROLES'!J18</f>
        <v>2</v>
      </c>
      <c r="Q16" s="59">
        <f>+'EVALUACION CON CONTROLES'!K18</f>
        <v>4</v>
      </c>
      <c r="R16" s="82" t="str">
        <f>+'EVALUACION CON CONTROLES'!L18</f>
        <v>BAJO</v>
      </c>
      <c r="S16" s="59" t="str">
        <f>+'EVALUACION CON CONTROLES'!M18</f>
        <v>No</v>
      </c>
      <c r="T16" s="59" t="str">
        <f>+'EVALUACION CON CONTROLES'!N18</f>
        <v>Supervisor del contrato</v>
      </c>
      <c r="U16" s="59" t="str">
        <f>+'EVALUACION CON CONTROLES'!O18</f>
        <v>Ejecución contractual</v>
      </c>
      <c r="V16" s="59" t="str">
        <f>+'EVALUACION CON CONTROLES'!P18</f>
        <v>Finalización etapa ejecución</v>
      </c>
      <c r="W16" s="59" t="str">
        <f>+'EVALUACION CON CONTROLES'!Q18</f>
        <v>Registro en la lista de verificación</v>
      </c>
      <c r="X16" s="59" t="str">
        <f>+'EVALUACION CON CONTROLES'!R18</f>
        <v>Finalizada la etapa de ejecución</v>
      </c>
    </row>
    <row r="17" spans="2:24" ht="186" customHeight="1" x14ac:dyDescent="0.2">
      <c r="B17" s="59">
        <v>7</v>
      </c>
      <c r="C17" s="59" t="str">
        <f>+'EVALUACION CON CONTROLES'!C19:F19</f>
        <v>Riesgo por existencias insuficientes de los componentes, partes  o equipos necesarios para dar cumplimiento al objeto contractual</v>
      </c>
      <c r="D17" s="82" t="str">
        <f>+'EVALUACION CON CONTROLES'!B19</f>
        <v>CONTRATACIÓN</v>
      </c>
      <c r="E17" s="82" t="str">
        <f>VLOOKUP(C17,'IDENTIFICACION Y ANALISIS'!$B$19:$F$36,3,FALSE)</f>
        <v>Especifico</v>
      </c>
      <c r="F17" s="82" t="str">
        <f>VLOOKUP(B17,'IDENTIFICACION Y ANALISIS'!$A$19:$F$36,5,FALSE)</f>
        <v>Interno</v>
      </c>
      <c r="G17" s="59" t="str">
        <f>+EVALUACION!H18</f>
        <v>Afecta el cumplimiento de las obligaciones del contratista que puede generar una prórroga, que dada la naturaleza del contrato a celebrar es poco probable pues se requieren insumos de bastante oferta en el mercado</v>
      </c>
      <c r="H17" s="59">
        <f>+EVALUACION!I18</f>
        <v>1</v>
      </c>
      <c r="I17" s="59">
        <f>+EVALUACION!J18</f>
        <v>3</v>
      </c>
      <c r="J17" s="59">
        <f>+EVALUACION!K18</f>
        <v>4</v>
      </c>
      <c r="K17" s="82" t="str">
        <f>+EVALUACION!L18</f>
        <v>BAJO</v>
      </c>
      <c r="L17" s="59" t="s">
        <v>84</v>
      </c>
      <c r="M17" s="82"/>
      <c r="N17" s="59" t="str">
        <f>+'EVALUACION CON CONTROLES'!G19</f>
        <v xml:space="preserve">ETAPA CONTRATACION: Aplicación de controles, el supervisor del contrato verificará al inicio de la ejecución contractual que el contratista cuente con los elementos requeridos para la ejecución del contrato.  </v>
      </c>
      <c r="O17" s="59">
        <f>+'EVALUACION CON CONTROLES'!I19</f>
        <v>1</v>
      </c>
      <c r="P17" s="59">
        <f>+'EVALUACION CON CONTROLES'!J19</f>
        <v>2</v>
      </c>
      <c r="Q17" s="59">
        <f>+'EVALUACION CON CONTROLES'!K19</f>
        <v>3</v>
      </c>
      <c r="R17" s="82" t="str">
        <f>+'EVALUACION CON CONTROLES'!L19</f>
        <v>BAJO</v>
      </c>
      <c r="S17" s="59" t="str">
        <f>+'EVALUACION CON CONTROLES'!M19</f>
        <v>No</v>
      </c>
      <c r="T17" s="59" t="str">
        <f>+'EVALUACION CON CONTROLES'!N19</f>
        <v>Supervisor del contrato</v>
      </c>
      <c r="U17" s="59" t="str">
        <f>+'EVALUACION CON CONTROLES'!O19</f>
        <v>Ejecución Contractual</v>
      </c>
      <c r="V17" s="59" t="str">
        <f>+'EVALUACION CON CONTROLES'!P19</f>
        <v>Liquidación del contrato</v>
      </c>
      <c r="W17" s="59" t="str">
        <f>+'EVALUACION CON CONTROLES'!Q19</f>
        <v>Registro en la lista de verificación</v>
      </c>
      <c r="X17" s="59" t="str">
        <f>+'EVALUACION CON CONTROLES'!R19</f>
        <v>Finalizada la etapa de ejecución</v>
      </c>
    </row>
    <row r="18" spans="2:24" ht="132.75" customHeight="1" x14ac:dyDescent="0.2">
      <c r="B18" s="59">
        <v>8</v>
      </c>
      <c r="C18" s="59" t="str">
        <f>+'EVALUACION CON CONTROLES'!C20:F20</f>
        <v>Cuando se presentan demoras por parte del contratista en las entregas de productos y/o informes.</v>
      </c>
      <c r="D18" s="82" t="str">
        <f>+'EVALUACION CON CONTROLES'!B20</f>
        <v>EJECUCIÓN</v>
      </c>
      <c r="E18" s="82" t="str">
        <f>VLOOKUP(C18,'IDENTIFICACION Y ANALISIS'!$B$19:$F$36,3,FALSE)</f>
        <v>General</v>
      </c>
      <c r="F18" s="82" t="str">
        <f>VLOOKUP(B18,'IDENTIFICACION Y ANALISIS'!$A$19:$F$36,5,FALSE)</f>
        <v>Externo</v>
      </c>
      <c r="G18" s="59" t="str">
        <f>+EVALUACION!H19</f>
        <v>Afecta el cumplimiento de las obligaciones del contratista. Puede generar sanciones y prórrogas</v>
      </c>
      <c r="H18" s="59">
        <f>+EVALUACION!I19</f>
        <v>3</v>
      </c>
      <c r="I18" s="59">
        <f>+EVALUACION!J19</f>
        <v>3</v>
      </c>
      <c r="J18" s="59">
        <f>+EVALUACION!K19</f>
        <v>6</v>
      </c>
      <c r="K18" s="82" t="str">
        <f>+EVALUACION!L19</f>
        <v>ALTO</v>
      </c>
      <c r="L18" s="59" t="s">
        <v>84</v>
      </c>
      <c r="M18" s="82"/>
      <c r="N18" s="59" t="str">
        <f>+'EVALUACION CON CONTROLES'!G20</f>
        <v xml:space="preserve">ETAPA EJECUCION: Aplicación inmediata de los procedimientos para evitar la paralización del contrato y en caso de ser procedente la aplicación de las sanciones correspondientes </v>
      </c>
      <c r="O18" s="59">
        <f>+'EVALUACION CON CONTROLES'!I20</f>
        <v>2</v>
      </c>
      <c r="P18" s="59">
        <f>+'EVALUACION CON CONTROLES'!J20</f>
        <v>3</v>
      </c>
      <c r="Q18" s="59">
        <f>+'EVALUACION CON CONTROLES'!K20</f>
        <v>5</v>
      </c>
      <c r="R18" s="82" t="str">
        <f>+'EVALUACION CON CONTROLES'!L20</f>
        <v>MEDIO</v>
      </c>
      <c r="S18" s="59" t="str">
        <f>+'EVALUACION CON CONTROLES'!M20</f>
        <v>No</v>
      </c>
      <c r="T18" s="59" t="str">
        <f>+'EVALUACION CON CONTROLES'!N20</f>
        <v>Supervisor del contrato</v>
      </c>
      <c r="U18" s="59" t="str">
        <f>+'EVALUACION CON CONTROLES'!O20</f>
        <v>Ejecución contractual</v>
      </c>
      <c r="V18" s="59" t="str">
        <f>+'EVALUACION CON CONTROLES'!P20</f>
        <v>Finalización etapa de ejecución</v>
      </c>
      <c r="W18" s="59" t="str">
        <f>+'EVALUACION CON CONTROLES'!Q20</f>
        <v>Registro en la lista de verificación</v>
      </c>
      <c r="X18" s="59" t="str">
        <f>+'EVALUACION CON CONTROLES'!R20</f>
        <v>Finalizada la etapa de ejecución</v>
      </c>
    </row>
    <row r="19" spans="2:24" ht="153" customHeight="1" x14ac:dyDescent="0.2">
      <c r="B19" s="59">
        <v>9</v>
      </c>
      <c r="C19" s="59" t="str">
        <f>+'EVALUACION CON CONTROLES'!C21:F21</f>
        <v>Cuando se presentan demoras por parte de la Entidad en las aprobaciones previas de los productos y/o servicios desarrollados por el contratista.</v>
      </c>
      <c r="D19" s="82" t="str">
        <f>+'EVALUACION CON CONTROLES'!B21</f>
        <v>EJECUCIÓN</v>
      </c>
      <c r="E19" s="82" t="str">
        <f>VLOOKUP(C19,'IDENTIFICACION Y ANALISIS'!$B$19:$F$36,3,FALSE)</f>
        <v>General</v>
      </c>
      <c r="F19" s="82" t="str">
        <f>VLOOKUP(B19,'IDENTIFICACION Y ANALISIS'!$A$19:$F$36,5,FALSE)</f>
        <v>Interno</v>
      </c>
      <c r="G19" s="59" t="str">
        <f>+EVALUACION!H20</f>
        <v>Afecta el cumplimiento de las obligaciones del contratante a cargo del Supervisor del contrato, relacionadas con la aprobación de productos y/o informes. Puede generar prórrogas</v>
      </c>
      <c r="H19" s="59">
        <f>+EVALUACION!I20</f>
        <v>2</v>
      </c>
      <c r="I19" s="59">
        <f>+EVALUACION!J20</f>
        <v>2</v>
      </c>
      <c r="J19" s="59">
        <f>+EVALUACION!K20</f>
        <v>4</v>
      </c>
      <c r="K19" s="82" t="str">
        <f>+EVALUACION!L20</f>
        <v>BAJO</v>
      </c>
      <c r="L19" s="59" t="s">
        <v>83</v>
      </c>
      <c r="M19" s="82"/>
      <c r="N19" s="59" t="str">
        <f>+'EVALUACION CON CONTROLES'!G21</f>
        <v>ETAPA EJECUCIÓN: Revisión y aprobación oportuna de la documentación inherente a los productos e informes del contrato.</v>
      </c>
      <c r="O19" s="59">
        <f>+'EVALUACION CON CONTROLES'!I21</f>
        <v>2</v>
      </c>
      <c r="P19" s="59">
        <f>+'EVALUACION CON CONTROLES'!J21</f>
        <v>2</v>
      </c>
      <c r="Q19" s="59">
        <f>+'EVALUACION CON CONTROLES'!K21</f>
        <v>4</v>
      </c>
      <c r="R19" s="82" t="str">
        <f>+'EVALUACION CON CONTROLES'!L21</f>
        <v>BAJO</v>
      </c>
      <c r="S19" s="59" t="str">
        <f>+'EVALUACION CON CONTROLES'!M21</f>
        <v>No</v>
      </c>
      <c r="T19" s="59" t="str">
        <f>+'EVALUACION CON CONTROLES'!N21</f>
        <v>Supervisor del contrato</v>
      </c>
      <c r="U19" s="59" t="str">
        <f>+'EVALUACION CON CONTROLES'!O21</f>
        <v>Ejecución contractual</v>
      </c>
      <c r="V19" s="59" t="str">
        <f>+'EVALUACION CON CONTROLES'!P21</f>
        <v>Finalización etapa ejecución</v>
      </c>
      <c r="W19" s="59" t="str">
        <f>+'EVALUACION CON CONTROLES'!Q21</f>
        <v>Registro en la lista de verificación</v>
      </c>
      <c r="X19" s="59" t="str">
        <f>+'EVALUACION CON CONTROLES'!R21</f>
        <v>Finalizada la etapa de ejecución</v>
      </c>
    </row>
    <row r="20" spans="2:24" ht="165.75" customHeight="1" x14ac:dyDescent="0.2">
      <c r="B20" s="59">
        <v>10</v>
      </c>
      <c r="C20" s="59" t="str">
        <f>+'EVALUACION CON CONTROLES'!C22:F22</f>
        <v>Riesgo por mala calidad de los bienes y servicios suministrados a la entidad para la ejecución del contrato</v>
      </c>
      <c r="D20" s="82" t="str">
        <f>+'EVALUACION CON CONTROLES'!B22</f>
        <v>EJECUCIÓN</v>
      </c>
      <c r="E20" s="82" t="str">
        <f>VLOOKUP(C20,'IDENTIFICACION Y ANALISIS'!$B$19:$F$36,3,FALSE)</f>
        <v>Especifico</v>
      </c>
      <c r="F20" s="82" t="str">
        <f>VLOOKUP(C20,'IDENTIFICACION Y ANALISIS'!$B$19:$F$36,4,FALSE)</f>
        <v>Externo</v>
      </c>
      <c r="G20" s="59" t="str">
        <f>+EVALUACION!H21</f>
        <v>Afecta el cumplimiento del fin de la contratación.</v>
      </c>
      <c r="H20" s="59">
        <f>+EVALUACION!I21</f>
        <v>3</v>
      </c>
      <c r="I20" s="59">
        <f>+EVALUACION!J21</f>
        <v>3</v>
      </c>
      <c r="J20" s="59">
        <f>+EVALUACION!K21</f>
        <v>6</v>
      </c>
      <c r="K20" s="82" t="str">
        <f>+EVALUACION!L21</f>
        <v>ALTO</v>
      </c>
      <c r="L20" s="59" t="s">
        <v>84</v>
      </c>
      <c r="M20" s="82"/>
      <c r="N20" s="59" t="str">
        <f>+'EVALUACION CON CONTROLES'!G22</f>
        <v>ETAPA CONTRATACION: Aplicación de control por el supervisor durante la ejecución del contrato, para verificar la calidad y certificado del quimico original. Verificar que el contratista deberá realizar bajo las normas Técnicas NFPA 10 y la norma Técnica Colombiana NTC.</v>
      </c>
      <c r="O20" s="59">
        <f>+'EVALUACION CON CONTROLES'!I22</f>
        <v>2</v>
      </c>
      <c r="P20" s="59">
        <f>+'EVALUACION CON CONTROLES'!J22</f>
        <v>3</v>
      </c>
      <c r="Q20" s="59">
        <f>+'EVALUACION CON CONTROLES'!K22</f>
        <v>5</v>
      </c>
      <c r="R20" s="82" t="str">
        <f>+'EVALUACION CON CONTROLES'!L22</f>
        <v>MEDIO</v>
      </c>
      <c r="S20" s="59" t="str">
        <f>+'EVALUACION CON CONTROLES'!M22</f>
        <v>No</v>
      </c>
      <c r="T20" s="59" t="str">
        <f>+'EVALUACION CON CONTROLES'!N22</f>
        <v>Supervisor del contrato</v>
      </c>
      <c r="U20" s="59" t="str">
        <f>+'EVALUACION CON CONTROLES'!O22</f>
        <v>Ejecución Contractual</v>
      </c>
      <c r="V20" s="59" t="str">
        <f>+'EVALUACION CON CONTROLES'!P22</f>
        <v>Liquidación del contrato</v>
      </c>
      <c r="W20" s="59" t="str">
        <f>+'EVALUACION CON CONTROLES'!Q22</f>
        <v>Registro en la lista de verificación</v>
      </c>
      <c r="X20" s="59" t="str">
        <f>+'EVALUACION CON CONTROLES'!R22</f>
        <v>Finalizada la etapa de ejecución</v>
      </c>
    </row>
    <row r="21" spans="2:24" ht="53.25" customHeight="1" x14ac:dyDescent="0.25">
      <c r="B21" s="84"/>
      <c r="E21" s="51"/>
      <c r="F21" s="144" t="s">
        <v>80</v>
      </c>
      <c r="G21" s="144"/>
      <c r="H21" s="51"/>
      <c r="I21" s="51"/>
      <c r="J21" s="127" t="s">
        <v>19</v>
      </c>
      <c r="K21" s="127"/>
      <c r="L21" s="127"/>
      <c r="M21" s="127"/>
      <c r="X21" s="77"/>
    </row>
    <row r="22" spans="2:24" ht="116.25" customHeight="1" x14ac:dyDescent="0.25">
      <c r="B22" s="84"/>
      <c r="E22" s="134" t="s">
        <v>2</v>
      </c>
      <c r="F22" s="85" t="s">
        <v>13</v>
      </c>
      <c r="G22" s="85" t="s">
        <v>12</v>
      </c>
      <c r="H22" s="51"/>
      <c r="I22" s="51"/>
      <c r="J22" s="123" t="s">
        <v>18</v>
      </c>
      <c r="K22" s="124"/>
      <c r="L22" s="123" t="s">
        <v>12</v>
      </c>
      <c r="M22" s="124"/>
      <c r="X22" s="77"/>
    </row>
    <row r="23" spans="2:24" ht="108.75" customHeight="1" x14ac:dyDescent="0.25">
      <c r="B23" s="84"/>
      <c r="E23" s="134"/>
      <c r="F23" s="59" t="s">
        <v>7</v>
      </c>
      <c r="G23" s="59">
        <v>1</v>
      </c>
      <c r="H23" s="51"/>
      <c r="I23" s="51"/>
      <c r="J23" s="125" t="s">
        <v>15</v>
      </c>
      <c r="K23" s="126"/>
      <c r="L23" s="113">
        <v>1</v>
      </c>
      <c r="M23" s="113"/>
      <c r="X23" s="77"/>
    </row>
    <row r="24" spans="2:24" ht="125.25" customHeight="1" x14ac:dyDescent="0.25">
      <c r="B24" s="84"/>
      <c r="E24" s="134"/>
      <c r="F24" s="59" t="s">
        <v>8</v>
      </c>
      <c r="G24" s="59">
        <v>2</v>
      </c>
      <c r="H24" s="51"/>
      <c r="I24" s="51"/>
      <c r="J24" s="125" t="s">
        <v>16</v>
      </c>
      <c r="K24" s="126"/>
      <c r="L24" s="113">
        <v>2</v>
      </c>
      <c r="M24" s="113"/>
      <c r="X24" s="77"/>
    </row>
    <row r="25" spans="2:24" ht="126" customHeight="1" x14ac:dyDescent="0.25">
      <c r="B25" s="84"/>
      <c r="E25" s="134"/>
      <c r="F25" s="59" t="s">
        <v>9</v>
      </c>
      <c r="G25" s="59">
        <v>3</v>
      </c>
      <c r="H25" s="51"/>
      <c r="I25" s="51"/>
      <c r="J25" s="125" t="s">
        <v>1</v>
      </c>
      <c r="K25" s="126"/>
      <c r="L25" s="113">
        <v>3</v>
      </c>
      <c r="M25" s="113"/>
      <c r="X25" s="77"/>
    </row>
    <row r="26" spans="2:24" ht="107.25" customHeight="1" x14ac:dyDescent="0.25">
      <c r="B26" s="84"/>
      <c r="E26" s="134"/>
      <c r="F26" s="59" t="s">
        <v>10</v>
      </c>
      <c r="G26" s="59">
        <v>4</v>
      </c>
      <c r="H26" s="51"/>
      <c r="I26" s="51"/>
      <c r="J26" s="125" t="s">
        <v>17</v>
      </c>
      <c r="K26" s="126"/>
      <c r="L26" s="113">
        <v>4</v>
      </c>
      <c r="M26" s="113"/>
      <c r="X26" s="77"/>
    </row>
    <row r="27" spans="2:24" ht="121.5" customHeight="1" x14ac:dyDescent="0.25">
      <c r="B27" s="84"/>
      <c r="E27" s="134"/>
      <c r="F27" s="59" t="s">
        <v>11</v>
      </c>
      <c r="G27" s="59">
        <v>5</v>
      </c>
      <c r="H27" s="51"/>
      <c r="I27" s="51"/>
      <c r="J27" s="125" t="s">
        <v>0</v>
      </c>
      <c r="K27" s="126"/>
      <c r="L27" s="113">
        <v>5</v>
      </c>
      <c r="M27" s="113"/>
      <c r="X27" s="77"/>
    </row>
    <row r="28" spans="2:24" ht="73.5" customHeight="1" x14ac:dyDescent="0.25">
      <c r="B28" s="84"/>
      <c r="D28" s="127" t="s">
        <v>20</v>
      </c>
      <c r="E28" s="127"/>
      <c r="F28" s="127"/>
      <c r="G28" s="127"/>
      <c r="H28" s="127"/>
      <c r="I28" s="127"/>
      <c r="J28" s="127"/>
      <c r="K28" s="127"/>
      <c r="X28" s="77"/>
    </row>
    <row r="29" spans="2:24" ht="110.25" customHeight="1" x14ac:dyDescent="0.25">
      <c r="B29" s="84"/>
      <c r="D29" s="130" t="s">
        <v>13</v>
      </c>
      <c r="E29" s="130" t="s">
        <v>12</v>
      </c>
      <c r="F29" s="118" t="s">
        <v>15</v>
      </c>
      <c r="G29" s="118"/>
      <c r="H29" s="145" t="s">
        <v>16</v>
      </c>
      <c r="I29" s="146"/>
      <c r="J29" s="67" t="s">
        <v>1</v>
      </c>
      <c r="K29" s="67" t="s">
        <v>17</v>
      </c>
      <c r="L29" s="85" t="s">
        <v>0</v>
      </c>
      <c r="P29" s="127" t="s">
        <v>14</v>
      </c>
      <c r="Q29" s="127"/>
      <c r="R29" s="127"/>
      <c r="S29" s="127"/>
      <c r="T29" s="127"/>
      <c r="X29" s="77"/>
    </row>
    <row r="30" spans="2:24" ht="57.75" customHeight="1" x14ac:dyDescent="0.25">
      <c r="B30" s="84"/>
      <c r="D30" s="130"/>
      <c r="E30" s="130"/>
      <c r="F30" s="133">
        <v>1</v>
      </c>
      <c r="G30" s="133"/>
      <c r="H30" s="131">
        <v>2</v>
      </c>
      <c r="I30" s="132"/>
      <c r="J30" s="86">
        <v>3</v>
      </c>
      <c r="K30" s="86">
        <v>4</v>
      </c>
      <c r="L30" s="86">
        <v>5</v>
      </c>
      <c r="P30" s="118" t="s">
        <v>20</v>
      </c>
      <c r="Q30" s="118"/>
      <c r="R30" s="118"/>
      <c r="S30" s="118" t="s">
        <v>21</v>
      </c>
      <c r="T30" s="118"/>
      <c r="X30" s="77"/>
    </row>
    <row r="31" spans="2:24" ht="81" customHeight="1" x14ac:dyDescent="0.2">
      <c r="B31" s="84"/>
      <c r="D31" s="59" t="s">
        <v>7</v>
      </c>
      <c r="E31" s="66">
        <v>1</v>
      </c>
      <c r="F31" s="121">
        <v>2</v>
      </c>
      <c r="G31" s="121"/>
      <c r="H31" s="119">
        <v>3</v>
      </c>
      <c r="I31" s="120"/>
      <c r="J31" s="87">
        <v>4</v>
      </c>
      <c r="K31" s="88">
        <v>5</v>
      </c>
      <c r="L31" s="89">
        <v>6</v>
      </c>
      <c r="P31" s="138" t="s">
        <v>22</v>
      </c>
      <c r="Q31" s="138"/>
      <c r="R31" s="138"/>
      <c r="S31" s="135" t="s">
        <v>23</v>
      </c>
      <c r="T31" s="135"/>
      <c r="X31" s="77"/>
    </row>
    <row r="32" spans="2:24" ht="84" customHeight="1" x14ac:dyDescent="0.2">
      <c r="B32" s="84"/>
      <c r="D32" s="59" t="s">
        <v>8</v>
      </c>
      <c r="E32" s="66">
        <v>2</v>
      </c>
      <c r="F32" s="121">
        <v>3</v>
      </c>
      <c r="G32" s="121"/>
      <c r="H32" s="119">
        <v>4</v>
      </c>
      <c r="I32" s="120"/>
      <c r="J32" s="88">
        <v>5</v>
      </c>
      <c r="K32" s="89">
        <v>6</v>
      </c>
      <c r="L32" s="89">
        <v>7</v>
      </c>
      <c r="P32" s="115" t="s">
        <v>24</v>
      </c>
      <c r="Q32" s="115"/>
      <c r="R32" s="115"/>
      <c r="S32" s="135" t="s">
        <v>25</v>
      </c>
      <c r="T32" s="135"/>
      <c r="X32" s="77"/>
    </row>
    <row r="33" spans="2:24" ht="84" customHeight="1" x14ac:dyDescent="0.2">
      <c r="B33" s="84"/>
      <c r="D33" s="59" t="s">
        <v>9</v>
      </c>
      <c r="E33" s="66">
        <v>3</v>
      </c>
      <c r="F33" s="121">
        <v>4</v>
      </c>
      <c r="G33" s="121"/>
      <c r="H33" s="136">
        <v>5</v>
      </c>
      <c r="I33" s="137"/>
      <c r="J33" s="89">
        <v>6</v>
      </c>
      <c r="K33" s="89">
        <v>7</v>
      </c>
      <c r="L33" s="90">
        <v>8</v>
      </c>
      <c r="P33" s="122">
        <v>5</v>
      </c>
      <c r="Q33" s="122"/>
      <c r="R33" s="122"/>
      <c r="S33" s="135" t="s">
        <v>26</v>
      </c>
      <c r="T33" s="135"/>
      <c r="X33" s="77"/>
    </row>
    <row r="34" spans="2:24" ht="83.25" customHeight="1" x14ac:dyDescent="0.2">
      <c r="B34" s="84"/>
      <c r="D34" s="59" t="s">
        <v>10</v>
      </c>
      <c r="E34" s="66">
        <v>4</v>
      </c>
      <c r="F34" s="122">
        <v>5</v>
      </c>
      <c r="G34" s="122"/>
      <c r="H34" s="116">
        <v>6</v>
      </c>
      <c r="I34" s="117"/>
      <c r="J34" s="89">
        <v>7</v>
      </c>
      <c r="K34" s="90">
        <v>8</v>
      </c>
      <c r="L34" s="90">
        <v>9</v>
      </c>
      <c r="P34" s="121" t="s">
        <v>27</v>
      </c>
      <c r="Q34" s="121"/>
      <c r="R34" s="121"/>
      <c r="S34" s="135" t="s">
        <v>28</v>
      </c>
      <c r="T34" s="135"/>
      <c r="X34" s="77"/>
    </row>
    <row r="35" spans="2:24" ht="113.25" customHeight="1" x14ac:dyDescent="0.2">
      <c r="B35" s="84"/>
      <c r="D35" s="59" t="s">
        <v>11</v>
      </c>
      <c r="E35" s="66">
        <v>5</v>
      </c>
      <c r="F35" s="115">
        <v>6</v>
      </c>
      <c r="G35" s="115"/>
      <c r="H35" s="116">
        <v>7</v>
      </c>
      <c r="I35" s="117"/>
      <c r="J35" s="90">
        <v>8</v>
      </c>
      <c r="K35" s="90">
        <v>9</v>
      </c>
      <c r="L35" s="90">
        <v>10</v>
      </c>
      <c r="X35" s="77"/>
    </row>
    <row r="36" spans="2:24" ht="18" customHeight="1" thickBot="1" x14ac:dyDescent="0.3">
      <c r="B36" s="91"/>
      <c r="C36" s="92"/>
      <c r="D36" s="72"/>
      <c r="E36" s="72"/>
      <c r="F36" s="72"/>
      <c r="G36" s="72"/>
      <c r="H36" s="72"/>
      <c r="I36" s="72"/>
      <c r="J36" s="72"/>
      <c r="K36" s="72"/>
      <c r="L36" s="72"/>
      <c r="M36" s="72"/>
      <c r="N36" s="92"/>
      <c r="O36" s="92"/>
      <c r="P36" s="92"/>
      <c r="Q36" s="92"/>
      <c r="R36" s="92"/>
      <c r="S36" s="92"/>
      <c r="T36" s="92"/>
      <c r="U36" s="92"/>
      <c r="V36" s="92"/>
      <c r="W36" s="92"/>
      <c r="X36" s="93"/>
    </row>
    <row r="37" spans="2:24" ht="186" customHeight="1" x14ac:dyDescent="0.25">
      <c r="B37" s="105" t="s">
        <v>153</v>
      </c>
      <c r="C37" s="105"/>
      <c r="D37" s="105"/>
      <c r="F37" s="51"/>
      <c r="G37" s="51"/>
      <c r="H37" s="51"/>
      <c r="I37" s="51"/>
      <c r="J37" s="51"/>
      <c r="K37" s="51"/>
      <c r="L37" s="51"/>
      <c r="M37" s="51"/>
      <c r="N37" s="51"/>
      <c r="O37" s="51"/>
      <c r="P37" s="51"/>
      <c r="Q37" s="51"/>
      <c r="R37" s="51"/>
    </row>
    <row r="38" spans="2:24" ht="186" customHeight="1" x14ac:dyDescent="0.25">
      <c r="D38" s="54"/>
      <c r="F38" s="51"/>
      <c r="G38" s="54"/>
      <c r="H38" s="54"/>
      <c r="I38" s="54"/>
      <c r="J38" s="54"/>
      <c r="K38" s="54"/>
      <c r="L38" s="54"/>
      <c r="M38" s="54"/>
      <c r="N38" s="54"/>
      <c r="O38" s="54"/>
      <c r="P38" s="54"/>
      <c r="Q38" s="54"/>
      <c r="R38" s="54"/>
    </row>
    <row r="39" spans="2:24" ht="186" customHeight="1" x14ac:dyDescent="0.25">
      <c r="D39" s="51"/>
      <c r="F39" s="51"/>
      <c r="G39" s="51"/>
      <c r="H39" s="51"/>
      <c r="I39" s="51"/>
      <c r="J39" s="51"/>
      <c r="K39" s="51"/>
      <c r="L39" s="51"/>
      <c r="M39" s="51"/>
      <c r="N39" s="51"/>
      <c r="O39" s="51"/>
      <c r="P39" s="51"/>
      <c r="Q39" s="51"/>
      <c r="R39" s="51"/>
    </row>
    <row r="40" spans="2:24" ht="186" customHeight="1" x14ac:dyDescent="0.25">
      <c r="D40" s="51"/>
      <c r="F40" s="51"/>
      <c r="G40" s="51"/>
      <c r="H40" s="51"/>
      <c r="I40" s="51"/>
      <c r="J40" s="51"/>
      <c r="K40" s="51"/>
      <c r="L40" s="51"/>
      <c r="M40" s="51"/>
      <c r="N40" s="51"/>
      <c r="O40" s="51"/>
      <c r="P40" s="51"/>
      <c r="Q40" s="51"/>
      <c r="R40" s="51"/>
    </row>
    <row r="41" spans="2:24" ht="186" customHeight="1" x14ac:dyDescent="0.25">
      <c r="D41" s="51"/>
      <c r="F41" s="51"/>
      <c r="G41" s="51"/>
      <c r="H41" s="51"/>
      <c r="I41" s="51"/>
      <c r="J41" s="51"/>
      <c r="K41" s="51"/>
      <c r="L41" s="51"/>
      <c r="M41" s="51"/>
      <c r="N41" s="51"/>
      <c r="O41" s="51"/>
      <c r="P41" s="51"/>
      <c r="Q41" s="51"/>
      <c r="R41" s="51"/>
    </row>
    <row r="42" spans="2:24" ht="186" customHeight="1" x14ac:dyDescent="0.25">
      <c r="D42" s="51"/>
      <c r="F42" s="51"/>
      <c r="G42" s="51"/>
      <c r="H42" s="51"/>
      <c r="I42" s="51"/>
      <c r="J42" s="51"/>
      <c r="K42" s="51"/>
      <c r="L42" s="51"/>
      <c r="M42" s="51"/>
      <c r="N42" s="51"/>
      <c r="O42" s="51"/>
      <c r="P42" s="51"/>
      <c r="Q42" s="51"/>
      <c r="R42" s="51"/>
    </row>
    <row r="43" spans="2:24" ht="186" customHeight="1" x14ac:dyDescent="0.25">
      <c r="D43" s="51"/>
    </row>
    <row r="44" spans="2:24" ht="186" customHeight="1" x14ac:dyDescent="0.25">
      <c r="D44" s="51"/>
    </row>
  </sheetData>
  <mergeCells count="50">
    <mergeCell ref="S34:T34"/>
    <mergeCell ref="P34:R34"/>
    <mergeCell ref="P31:R31"/>
    <mergeCell ref="B9:R9"/>
    <mergeCell ref="B6:X6"/>
    <mergeCell ref="F21:G21"/>
    <mergeCell ref="J21:M21"/>
    <mergeCell ref="H29:I29"/>
    <mergeCell ref="J23:K23"/>
    <mergeCell ref="J24:K24"/>
    <mergeCell ref="L25:M25"/>
    <mergeCell ref="L26:M26"/>
    <mergeCell ref="D28:K28"/>
    <mergeCell ref="F29:G29"/>
    <mergeCell ref="L23:M23"/>
    <mergeCell ref="L24:M24"/>
    <mergeCell ref="S31:T31"/>
    <mergeCell ref="F31:G31"/>
    <mergeCell ref="S32:T32"/>
    <mergeCell ref="S33:T33"/>
    <mergeCell ref="H33:I33"/>
    <mergeCell ref="F32:G32"/>
    <mergeCell ref="S30:T30"/>
    <mergeCell ref="J26:K26"/>
    <mergeCell ref="P29:T29"/>
    <mergeCell ref="B2:B4"/>
    <mergeCell ref="C2:V4"/>
    <mergeCell ref="E29:E30"/>
    <mergeCell ref="H30:I30"/>
    <mergeCell ref="J27:K27"/>
    <mergeCell ref="L27:M27"/>
    <mergeCell ref="D29:D30"/>
    <mergeCell ref="F30:G30"/>
    <mergeCell ref="E22:E27"/>
    <mergeCell ref="B37:D37"/>
    <mergeCell ref="W2:X4"/>
    <mergeCell ref="B7:X8"/>
    <mergeCell ref="F35:G35"/>
    <mergeCell ref="H35:I35"/>
    <mergeCell ref="P30:R30"/>
    <mergeCell ref="H32:I32"/>
    <mergeCell ref="H31:I31"/>
    <mergeCell ref="F33:G33"/>
    <mergeCell ref="F34:G34"/>
    <mergeCell ref="P33:R33"/>
    <mergeCell ref="H34:I34"/>
    <mergeCell ref="P32:R32"/>
    <mergeCell ref="L22:M22"/>
    <mergeCell ref="J22:K22"/>
    <mergeCell ref="J25:K25"/>
  </mergeCells>
  <phoneticPr fontId="1" type="noConversion"/>
  <conditionalFormatting sqref="K11:K2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0" xr:uid="{00000000-0002-0000-0400-000000000000}">
      <formula1>OPCIONES</formula1>
    </dataValidation>
  </dataValidations>
  <printOptions horizontalCentered="1" verticalCentered="1"/>
  <pageMargins left="0.25" right="0.25" top="0.75" bottom="0.75" header="0.3" footer="0.3"/>
  <pageSetup scale="33" orientation="landscape" verticalDpi="4294967295"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Luis Alfredo Zamudio Pulido</cp:lastModifiedBy>
  <cp:lastPrinted>2023-03-10T00:13:50Z</cp:lastPrinted>
  <dcterms:created xsi:type="dcterms:W3CDTF">2007-06-14T01:55:06Z</dcterms:created>
  <dcterms:modified xsi:type="dcterms:W3CDTF">2026-09-21T20:34:28Z</dcterms:modified>
</cp:coreProperties>
</file>