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epe\Documents\"/>
    </mc:Choice>
  </mc:AlternateContent>
  <xr:revisionPtr revIDLastSave="0" documentId="13_ncr:1_{4482E99A-CA5A-4788-A3DE-DB6072627F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1" l="1"/>
  <c r="I6" i="1" l="1"/>
  <c r="I7" i="1"/>
  <c r="I8" i="1"/>
  <c r="I9" i="1"/>
  <c r="I10" i="1"/>
  <c r="O7" i="1" l="1"/>
  <c r="O8" i="1"/>
  <c r="O9" i="1"/>
  <c r="O10" i="1"/>
  <c r="O6" i="1"/>
  <c r="L8" i="1" l="1"/>
  <c r="P8" i="1" s="1"/>
  <c r="L6" i="1"/>
  <c r="P6" i="1" s="1"/>
  <c r="L7" i="1"/>
  <c r="P7" i="1" s="1"/>
  <c r="L10" i="1" l="1"/>
  <c r="P10" i="1" s="1"/>
  <c r="L9" i="1"/>
  <c r="P9" i="1" s="1"/>
  <c r="Q8" i="1" l="1"/>
  <c r="Q10" i="1"/>
  <c r="Q7" i="1"/>
  <c r="Q6" i="1"/>
  <c r="Q9" i="1" l="1"/>
  <c r="N1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tc={CB1F1F6A-37D6-4B4C-A287-1B6D4C5C6161}</author>
    <author>tc={DF0A1521-1444-4240-BD7D-85B65A64A4C2}</author>
  </authors>
  <commentList>
    <comment ref="B3" authorId="0" shapeId="0" xr:uid="{CB1F1F6A-37D6-4B4C-A287-1B6D4C5C6161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objeto incluye “COMPRA DE EXTINTORES” El encabezado del Excel señala: “INSPECCIÓN, MANTENIMIENTO, RECARGA Y COMPRA DE EXTINTORES...”
pero el objeto de los estudios previos no contempla compra. Debe unificarse.
</t>
      </text>
    </comment>
    <comment ref="F5" authorId="1" shapeId="0" xr:uid="{DF0A1521-1444-4240-BD7D-85B65A64A4C2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Verificar cantidades.
Respuesta:
    Dado que el estudio previo permite aumentar o disminuir cantidades durante la ejecución, el estudio de mercado debería identificar expresamente la columna “cantidad” como cantidad estimada o proyectada, no como cantidad contractual fija. Esto es importante para que sea coherente con la modalidad de monto agotable.
</t>
      </text>
    </comment>
  </commentList>
</comments>
</file>

<file path=xl/sharedStrings.xml><?xml version="1.0" encoding="utf-8"?>
<sst xmlns="http://schemas.openxmlformats.org/spreadsheetml/2006/main" count="35" uniqueCount="26">
  <si>
    <t>ITEM</t>
  </si>
  <si>
    <t>COMPONENTE Y/O ACTIVIDAD</t>
  </si>
  <si>
    <t>DESCRIPCION</t>
  </si>
  <si>
    <t>CANTIDAD</t>
  </si>
  <si>
    <t>UND</t>
  </si>
  <si>
    <t>,</t>
  </si>
  <si>
    <t>VALOR UNITARIO (SIN IVA)</t>
  </si>
  <si>
    <t xml:space="preserve"> IVA</t>
  </si>
  <si>
    <t>VALOR TOTAL INCLUIDO IVA</t>
  </si>
  <si>
    <t xml:space="preserve">TOTAL </t>
  </si>
  <si>
    <t>Tipo ABC. Multipropósito. Color Amarillo. 10 Libras</t>
  </si>
  <si>
    <t>Tipo ABC. Multipropósito. Color Amarillo. 20 Libras</t>
  </si>
  <si>
    <t xml:space="preserve">Tipo CO2. Color Rojo 10 Libras </t>
  </si>
  <si>
    <t>Tipo ABC. Multipropósito. Color Amarillo. 30 Libras</t>
  </si>
  <si>
    <t xml:space="preserve">Tipo CO2. Color Rojo 20 Libras </t>
  </si>
  <si>
    <t xml:space="preserve">Recarga Mantenimiento de Extintores </t>
  </si>
  <si>
    <t>ESTUDIO DE MERCADO 
PROCESO: MÍNIMA CUANTÍA
FONDO DE DESARROLLO LOCAL LA CANDELARIA</t>
  </si>
  <si>
    <t xml:space="preserve">VALOR IVA </t>
  </si>
  <si>
    <t xml:space="preserve">SERVICADD EXTINTORES </t>
  </si>
  <si>
    <t xml:space="preserve">UNIDAD DE MEDIDA
</t>
  </si>
  <si>
    <t xml:space="preserve">Vr. TOTAL </t>
  </si>
  <si>
    <t>INDUSTRIAS TIPS S.A.S</t>
  </si>
  <si>
    <t xml:space="preserve">Vr. Promedio </t>
  </si>
  <si>
    <t>INTEGRIA SEGURIDAD INDUSTRIA SAS</t>
  </si>
  <si>
    <t xml:space="preserve"> </t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</si>
  <si>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“PRESTAR EL SERVICIO DE  MANTENIMIENTO Y RECARGA  DE LOS EXTINTORES PARA LAS INSTALACIONES DE PROPIEDAD O BAJO TENENCIA DEL FONDO DE DESARROLLO LOCAL DE LA CANDELARIA”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</si>
</sst>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42" fontId="0" fillId="0" borderId="7" xfId="1" applyNumberFormat="1" applyFont="1" applyFill="1" applyBorder="1" applyAlignment="1">
      <alignment horizontal="center" vertical="center" wrapText="1"/>
    </xf>
    <xf numFmtId="42" fontId="3" fillId="5" borderId="8" xfId="1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2" fontId="0" fillId="0" borderId="10" xfId="1" applyNumberFormat="1" applyFont="1" applyFill="1" applyBorder="1" applyAlignment="1">
      <alignment horizontal="center" vertical="center" wrapText="1"/>
    </xf>
    <xf numFmtId="42" fontId="3" fillId="5" borderId="11" xfId="1" applyNumberFormat="1" applyFont="1" applyFill="1" applyBorder="1" applyAlignment="1">
      <alignment horizontal="center" vertical="center" wrapText="1"/>
    </xf>
    <xf numFmtId="42" fontId="3" fillId="4" borderId="1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165" fontId="0" fillId="0" borderId="0" xfId="1" applyNumberFormat="1" applyFont="1" applyFill="1" applyAlignment="1">
      <alignment horizontal="center" vertical="center" wrapText="1"/>
    </xf>
    <xf numFmtId="165" fontId="3" fillId="0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/>
    </xf>
    <xf numFmtId="42" fontId="3" fillId="0" borderId="8" xfId="1" applyNumberFormat="1" applyFont="1" applyFill="1" applyBorder="1" applyAlignment="1">
      <alignment horizontal="center" vertical="center" wrapText="1"/>
    </xf>
    <xf numFmtId="42" fontId="3" fillId="6" borderId="14" xfId="1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justify" vertical="justify" wrapText="1"/>
    </xf>
    <xf numFmtId="0" fontId="4" fillId="2" borderId="10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justify" vertical="justify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164" fontId="3" fillId="4" borderId="18" xfId="1" applyNumberFormat="1" applyFont="1" applyFill="1" applyBorder="1" applyAlignment="1">
      <alignment horizontal="center" vertical="center" wrapText="1"/>
    </xf>
    <xf numFmtId="164" fontId="3" fillId="4" borderId="19" xfId="1" applyNumberFormat="1" applyFont="1" applyFill="1" applyBorder="1" applyAlignment="1">
      <alignment horizontal="center" vertical="center" wrapText="1"/>
    </xf>
    <xf numFmtId="164" fontId="3" fillId="6" borderId="19" xfId="1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44" fontId="0" fillId="0" borderId="0" xfId="2" applyFont="1"/>
    <xf numFmtId="0" fontId="3" fillId="4" borderId="20" xfId="0" applyFont="1" applyFill="1" applyBorder="1" applyAlignment="1">
      <alignment vertical="center"/>
    </xf>
    <xf numFmtId="42" fontId="3" fillId="5" borderId="22" xfId="1" applyNumberFormat="1" applyFont="1" applyFill="1" applyBorder="1" applyAlignment="1">
      <alignment horizontal="center" vertical="center" wrapText="1"/>
    </xf>
    <xf numFmtId="42" fontId="3" fillId="5" borderId="23" xfId="1" applyNumberFormat="1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4" fontId="0" fillId="0" borderId="0" xfId="0" applyNumberFormat="1"/>
    <xf numFmtId="42" fontId="0" fillId="0" borderId="0" xfId="0" applyNumberFormat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4" fontId="7" fillId="2" borderId="0" xfId="1" applyNumberFormat="1" applyFont="1" applyFill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7000874</xdr:colOff>
      <xdr:row>1</xdr:row>
      <xdr:rowOff>47625</xdr:rowOff>
    </xdr:from>
    <xdr:to>
      <xdr:col>4</xdr:col>
      <xdr:colOff>7711635</xdr:colOff>
      <xdr:row>1</xdr:row>
      <xdr:rowOff>695325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2F5BA2F8-E1A6-4AA1-ACBF-0892D879F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4" y="47625"/>
          <a:ext cx="0" cy="6477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39120</xdr:colOff>
      <xdr:row>1</xdr:row>
      <xdr:rowOff>136072</xdr:rowOff>
    </xdr:from>
    <xdr:to>
      <xdr:col>2</xdr:col>
      <xdr:colOff>1006927</xdr:colOff>
      <xdr:row>1</xdr:row>
      <xdr:rowOff>684342</xdr:rowOff>
    </xdr:to>
    <xdr:pic>
      <xdr:nvPicPr>
        <xdr:cNvPr id="4" name="Imagen 3" descr="logo entidad">
          <a:extLst>
            <a:ext uri="{FF2B5EF4-FFF2-40B4-BE49-F238E27FC236}">
              <a16:creationId xmlns:a16="http://schemas.microsoft.com/office/drawing/2014/main" id="{9AABA902-CA5E-455C-9C61-6A16DB85F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70" y="136072"/>
          <a:ext cx="967807" cy="548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IANA ROMERO STEVENSON" id="{7FE542C2-F12D-471F-8ADF-601CB72F589C}" userId="ELIANA ROMERO STEVENSON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3" dT="2026-08-19T21:13:20.93" personId="{7FE542C2-F12D-471F-8ADF-601CB72F589C}" id="{CB1F1F6A-37D6-4B4C-A287-1B6D4C5C6161}">
    <text xml:space="preserve">El objeto incluye “COMPRA DE EXTINTORES” El encabezado del Excel señala: “INSPECCIÓN, MANTENIMIENTO, RECARGA Y COMPRA DE EXTINTORES...”
pero el objeto de los estudios previos no contempla compra. Debe unificarse.
</text>
  </threadedComment>
  <threadedComment ref="F5" dT="2026-08-19T21:14:10.89" personId="{7FE542C2-F12D-471F-8ADF-601CB72F589C}" id="{DF0A1521-1444-4240-BD7D-85B65A64A4C2}">
    <text>Verificar cantidades.</text>
  </threadedComment>
  <threadedComment ref="F5" dT="2026-08-19T21:18:38.84" personId="{7FE542C2-F12D-471F-8ADF-601CB72F589C}" id="{F15C5A45-E67F-4FDA-AA6B-B2B2DF89E946}" parentId="{DF0A1521-1444-4240-BD7D-85B65A64A4C2}">
    <text xml:space="preserve">Dado que el estudio previo permite aumentar o disminuir cantidades durante la ejecución, el estudio de mercado debería identificar expresamente la columna “cantidad” como cantidad estimada o proyectada, no como cantidad contractual fija. Esto es importante para que sea coherente con la modalidad de monto agotable.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topLeftCell="B1" zoomScaleNormal="100" workbookViewId="0">
      <selection activeCell="P15" sqref="P15"/>
    </sheetView>
  </sheetViews>
  <sheetFormatPr baseColWidth="10" defaultColWidth="11.42578125" defaultRowHeight="15" x14ac:dyDescent="0.25"/>
  <cols>
    <col min="1" max="1" width="6" customWidth="1"/>
    <col min="2" max="2" width="7" customWidth="1"/>
    <col min="3" max="3" width="18" customWidth="1"/>
    <col min="4" max="4" width="35.85546875" style="2" customWidth="1"/>
    <col min="5" max="5" width="9.42578125" style="20" customWidth="1"/>
    <col min="6" max="6" width="10" style="20" customWidth="1"/>
    <col min="7" max="10" width="10.5703125" style="20" customWidth="1"/>
    <col min="11" max="13" width="11" style="21" customWidth="1"/>
    <col min="14" max="14" width="10.28515625" style="21" customWidth="1"/>
    <col min="15" max="15" width="14.42578125" style="21" customWidth="1"/>
    <col min="16" max="17" width="13.5703125" style="21" customWidth="1"/>
    <col min="18" max="18" width="12" bestFit="1" customWidth="1"/>
  </cols>
  <sheetData>
    <row r="1" spans="1:18" ht="15.75" thickBot="1" x14ac:dyDescent="0.3"/>
    <row r="2" spans="1:18" ht="61.5" customHeight="1" thickBot="1" x14ac:dyDescent="0.3">
      <c r="A2" s="1"/>
      <c r="B2" s="46" t="s">
        <v>16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36" customHeight="1" thickBot="1" x14ac:dyDescent="0.3">
      <c r="B3" s="54" t="s">
        <v>25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6"/>
    </row>
    <row r="4" spans="1:18" ht="15.75" customHeight="1" thickBot="1" x14ac:dyDescent="0.3">
      <c r="B4" s="30"/>
      <c r="C4" s="31"/>
      <c r="D4" s="30"/>
      <c r="E4" s="31"/>
      <c r="F4" s="38"/>
      <c r="G4" s="51" t="s">
        <v>18</v>
      </c>
      <c r="H4" s="52"/>
      <c r="I4" s="53"/>
      <c r="J4" s="51" t="s">
        <v>21</v>
      </c>
      <c r="K4" s="52"/>
      <c r="L4" s="53"/>
      <c r="M4" s="51" t="s">
        <v>23</v>
      </c>
      <c r="N4" s="52"/>
      <c r="O4" s="53"/>
      <c r="P4" s="41"/>
      <c r="Q4" s="36"/>
    </row>
    <row r="5" spans="1:18" s="2" customFormat="1" ht="60.75" thickBot="1" x14ac:dyDescent="0.3">
      <c r="B5" s="3" t="s">
        <v>0</v>
      </c>
      <c r="C5" s="4" t="s">
        <v>1</v>
      </c>
      <c r="D5" s="32" t="s">
        <v>2</v>
      </c>
      <c r="E5" s="32" t="s">
        <v>19</v>
      </c>
      <c r="F5" s="33" t="s">
        <v>3</v>
      </c>
      <c r="G5" s="33" t="s">
        <v>6</v>
      </c>
      <c r="H5" s="32" t="s">
        <v>17</v>
      </c>
      <c r="I5" s="33" t="s">
        <v>6</v>
      </c>
      <c r="J5" s="33" t="s">
        <v>6</v>
      </c>
      <c r="K5" s="33" t="s">
        <v>7</v>
      </c>
      <c r="L5" s="34" t="s">
        <v>8</v>
      </c>
      <c r="M5" s="33" t="s">
        <v>6</v>
      </c>
      <c r="N5" s="33" t="s">
        <v>7</v>
      </c>
      <c r="O5" s="34" t="s">
        <v>8</v>
      </c>
      <c r="P5" s="34" t="s">
        <v>22</v>
      </c>
      <c r="Q5" s="35" t="s">
        <v>20</v>
      </c>
      <c r="R5" s="2" t="s">
        <v>24</v>
      </c>
    </row>
    <row r="6" spans="1:18" ht="29.25" thickBot="1" x14ac:dyDescent="0.3">
      <c r="B6" s="5">
        <v>1</v>
      </c>
      <c r="C6" s="48" t="s">
        <v>15</v>
      </c>
      <c r="D6" s="25" t="s">
        <v>10</v>
      </c>
      <c r="E6" s="6" t="s">
        <v>4</v>
      </c>
      <c r="F6" s="11">
        <v>18</v>
      </c>
      <c r="G6" s="7">
        <v>18487</v>
      </c>
      <c r="H6" s="7">
        <v>3513</v>
      </c>
      <c r="I6" s="7">
        <f>+G6+H6</f>
        <v>22000</v>
      </c>
      <c r="J6" s="7">
        <v>46900</v>
      </c>
      <c r="K6" s="7">
        <v>8911</v>
      </c>
      <c r="L6" s="8">
        <f>+K6+J6</f>
        <v>55811</v>
      </c>
      <c r="M6" s="39">
        <v>49500</v>
      </c>
      <c r="N6" s="7">
        <v>9405</v>
      </c>
      <c r="O6" s="8">
        <f>+M6+N6</f>
        <v>58905</v>
      </c>
      <c r="P6" s="8">
        <f>+AVERAGE(I6,L6,O6)</f>
        <v>45572</v>
      </c>
      <c r="Q6" s="23">
        <f>+P6*F6</f>
        <v>820296</v>
      </c>
      <c r="R6" s="37"/>
    </row>
    <row r="7" spans="1:18" ht="29.25" thickBot="1" x14ac:dyDescent="0.3">
      <c r="B7" s="9">
        <v>2</v>
      </c>
      <c r="C7" s="49"/>
      <c r="D7" s="26" t="s">
        <v>11</v>
      </c>
      <c r="E7" s="10" t="s">
        <v>4</v>
      </c>
      <c r="F7" s="11">
        <v>7</v>
      </c>
      <c r="G7" s="12">
        <v>21008</v>
      </c>
      <c r="H7" s="12">
        <v>3992</v>
      </c>
      <c r="I7" s="12">
        <f>+G7+H7</f>
        <v>25000</v>
      </c>
      <c r="J7" s="12">
        <v>56900</v>
      </c>
      <c r="K7" s="12">
        <v>10811</v>
      </c>
      <c r="L7" s="13">
        <f>+J7+K7</f>
        <v>67711</v>
      </c>
      <c r="M7" s="40">
        <v>59500</v>
      </c>
      <c r="N7" s="12">
        <v>11305</v>
      </c>
      <c r="O7" s="8">
        <f t="shared" ref="O7:O10" si="0">+M7+N7</f>
        <v>70805</v>
      </c>
      <c r="P7" s="8">
        <f t="shared" ref="P7:P10" si="1">+AVERAGE(I7,L7,O7)</f>
        <v>54505.333333333336</v>
      </c>
      <c r="Q7" s="23">
        <f t="shared" ref="Q7:Q10" si="2">+P7*F7</f>
        <v>381537.33333333337</v>
      </c>
    </row>
    <row r="8" spans="1:18" ht="15.75" thickBot="1" x14ac:dyDescent="0.3">
      <c r="B8" s="9">
        <v>3</v>
      </c>
      <c r="C8" s="49"/>
      <c r="D8" s="27" t="s">
        <v>12</v>
      </c>
      <c r="E8" s="10" t="s">
        <v>4</v>
      </c>
      <c r="F8" s="11">
        <v>7</v>
      </c>
      <c r="G8" s="12">
        <v>58824</v>
      </c>
      <c r="H8" s="12">
        <v>11176</v>
      </c>
      <c r="I8" s="12">
        <f t="shared" ref="I8:I10" si="3">+G8+H8</f>
        <v>70000</v>
      </c>
      <c r="J8" s="12">
        <v>79900</v>
      </c>
      <c r="K8" s="12">
        <v>15181</v>
      </c>
      <c r="L8" s="13">
        <f>+J8+K8</f>
        <v>95081</v>
      </c>
      <c r="M8" s="40">
        <v>89900</v>
      </c>
      <c r="N8" s="12">
        <v>17081</v>
      </c>
      <c r="O8" s="8">
        <f t="shared" si="0"/>
        <v>106981</v>
      </c>
      <c r="P8" s="8">
        <f t="shared" si="1"/>
        <v>90687.333333333328</v>
      </c>
      <c r="Q8" s="23">
        <f t="shared" si="2"/>
        <v>634811.33333333326</v>
      </c>
    </row>
    <row r="9" spans="1:18" ht="29.25" thickBot="1" x14ac:dyDescent="0.3">
      <c r="B9" s="9">
        <v>4</v>
      </c>
      <c r="C9" s="49"/>
      <c r="D9" s="28" t="s">
        <v>13</v>
      </c>
      <c r="E9" s="10" t="s">
        <v>4</v>
      </c>
      <c r="F9" s="11">
        <v>8</v>
      </c>
      <c r="G9" s="12">
        <v>23529</v>
      </c>
      <c r="H9" s="10">
        <v>4471</v>
      </c>
      <c r="I9" s="12">
        <f t="shared" si="3"/>
        <v>28000</v>
      </c>
      <c r="J9" s="12">
        <v>66900</v>
      </c>
      <c r="K9" s="12">
        <v>12711</v>
      </c>
      <c r="L9" s="13">
        <f t="shared" ref="L9" si="4">+J9+K9</f>
        <v>79611</v>
      </c>
      <c r="M9" s="40">
        <v>69500</v>
      </c>
      <c r="N9" s="12">
        <v>13205</v>
      </c>
      <c r="O9" s="8">
        <f t="shared" si="0"/>
        <v>82705</v>
      </c>
      <c r="P9" s="8">
        <f t="shared" si="1"/>
        <v>63438.666666666664</v>
      </c>
      <c r="Q9" s="23">
        <f t="shared" si="2"/>
        <v>507509.33333333331</v>
      </c>
    </row>
    <row r="10" spans="1:18" x14ac:dyDescent="0.25">
      <c r="B10" s="9">
        <v>5</v>
      </c>
      <c r="C10" s="50"/>
      <c r="D10" s="29" t="s">
        <v>14</v>
      </c>
      <c r="E10" s="10" t="s">
        <v>4</v>
      </c>
      <c r="F10" s="11">
        <v>1</v>
      </c>
      <c r="G10" s="12">
        <v>84034</v>
      </c>
      <c r="H10" s="10">
        <v>15966</v>
      </c>
      <c r="I10" s="12">
        <f t="shared" si="3"/>
        <v>100000</v>
      </c>
      <c r="J10" s="12">
        <v>105900</v>
      </c>
      <c r="K10" s="12">
        <v>20121</v>
      </c>
      <c r="L10" s="13">
        <f>+J10+K10</f>
        <v>126021</v>
      </c>
      <c r="M10" s="40">
        <v>115900</v>
      </c>
      <c r="N10" s="12">
        <v>22021</v>
      </c>
      <c r="O10" s="8">
        <f t="shared" si="0"/>
        <v>137921</v>
      </c>
      <c r="P10" s="8">
        <f t="shared" si="1"/>
        <v>121314</v>
      </c>
      <c r="Q10" s="23">
        <f t="shared" si="2"/>
        <v>121314</v>
      </c>
    </row>
    <row r="11" spans="1:18" ht="15.75" thickBot="1" x14ac:dyDescent="0.3">
      <c r="B11" s="44" t="s">
        <v>9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14"/>
      <c r="P11" s="14"/>
      <c r="Q11" s="24">
        <f>SUM(Q6:Q10)</f>
        <v>2465468</v>
      </c>
    </row>
    <row r="12" spans="1:18" x14ac:dyDescent="0.25">
      <c r="B12" s="15"/>
      <c r="C12" s="15"/>
      <c r="E12" s="16"/>
      <c r="F12" s="16"/>
      <c r="G12" s="16"/>
      <c r="H12" s="16"/>
      <c r="I12" s="16"/>
      <c r="J12" s="16"/>
      <c r="K12" s="17"/>
      <c r="L12" s="17"/>
      <c r="M12" s="17"/>
      <c r="N12" s="18"/>
      <c r="O12" s="18"/>
      <c r="P12" s="18"/>
      <c r="Q12" s="19"/>
    </row>
    <row r="13" spans="1:18" x14ac:dyDescent="0.25">
      <c r="N13" s="42"/>
      <c r="Q13" s="22"/>
    </row>
    <row r="14" spans="1:18" x14ac:dyDescent="0.25">
      <c r="J14" s="43"/>
      <c r="N14" s="57">
        <v>2500000</v>
      </c>
    </row>
    <row r="15" spans="1:18" x14ac:dyDescent="0.25">
      <c r="N15" s="57">
        <f>+Q11-N14</f>
        <v>-34532</v>
      </c>
    </row>
    <row r="16" spans="1:18" x14ac:dyDescent="0.25">
      <c r="N16" s="57"/>
    </row>
    <row r="25" spans="17:17" x14ac:dyDescent="0.25">
      <c r="Q25" s="21" t="s">
        <v>5</v>
      </c>
    </row>
  </sheetData>
  <mergeCells count="7">
    <mergeCell ref="B11:N11"/>
    <mergeCell ref="B2:Q2"/>
    <mergeCell ref="C6:C10"/>
    <mergeCell ref="G4:I4"/>
    <mergeCell ref="J4:L4"/>
    <mergeCell ref="M4:O4"/>
    <mergeCell ref="B3:Q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Oswaldo Navarrete Vanegas</dc:creator>
  <cp:lastModifiedBy>Luis Alfredo Zamudio Pulido</cp:lastModifiedBy>
  <dcterms:created xsi:type="dcterms:W3CDTF">2024-03-20T21:49:40Z</dcterms:created>
  <dcterms:modified xsi:type="dcterms:W3CDTF">2026-08-26T19:34:36Z</dcterms:modified>
</cp:coreProperties>
</file>