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02"/>
  <workbookPr codeName="ThisWorkbook"/>
  <mc:AlternateContent xmlns:mc="http://schemas.openxmlformats.org/markup-compatibility/2006">
    <mc:Choice Requires="x15">
      <x15ac:absPath xmlns:x15ac="http://schemas.microsoft.com/office/spreadsheetml/2010/11/ac" url="C:\Users\Sarit\Downloads\"/>
    </mc:Choice>
  </mc:AlternateContent>
  <xr:revisionPtr revIDLastSave="0" documentId="8_{D393EB0B-43C5-4C9D-A753-957F8154521A}" xr6:coauthVersionLast="47" xr6:coauthVersionMax="47" xr10:uidLastSave="{00000000-0000-0000-0000-000000000000}"/>
  <bookViews>
    <workbookView xWindow="-120" yWindow="-120" windowWidth="20730" windowHeight="11040" tabRatio="900" firstSheet="4"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2" hidden="1">EVALUACION!$B$15:$L$30</definedName>
    <definedName name="_xlnm.Print_Area" localSheetId="4">'ASIGNACION Y TRATAMIENTO'!$B$2:$X$43</definedName>
    <definedName name="_xlnm.Print_Area" localSheetId="0">CONTEXTO!$B$2:$F$19</definedName>
    <definedName name="_xlnm.Print_Area" localSheetId="2">EVALUACION!$B$2:$L$58</definedName>
    <definedName name="_xlnm.Print_Area" localSheetId="3">'EVALUACION CON CONTROLES'!$B$2:$R$50</definedName>
    <definedName name="_xlnm.Print_Area" localSheetId="1">'IDENTIFICACION Y ANALISIS'!$B$2:$F$51</definedName>
    <definedName name="contratación">'IDENTIFICACION Y ANALISIS'!$B$28:$B$31</definedName>
    <definedName name="ejecución">'IDENTIFICACION Y ANALISIS'!$B$33:$B$51</definedName>
    <definedName name="OPCIONES">'ASIGNACION Y TRATAMIENTO'!$B$47:$B$49</definedName>
    <definedName name="planeación">'IDENTIFICACION Y ANALISIS'!$B$19:$B$21</definedName>
    <definedName name="selección">'IDENTIFICACION Y ANALISIS'!$B$23:$B$26</definedName>
    <definedName name="_xlnm.Print_Titles" localSheetId="4">'ASIGNACION Y TRATAMIENTO'!$2:$5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L30" i="15" l="1"/>
  <c r="L31" i="11"/>
  <c r="X24" i="6"/>
  <c r="W24" i="6"/>
  <c r="V24" i="6"/>
  <c r="U24" i="6"/>
  <c r="R24" i="6"/>
  <c r="L30" i="11"/>
  <c r="K24" i="6" s="1"/>
  <c r="C11" i="6"/>
  <c r="E11" i="6" s="1"/>
  <c r="K18" i="15"/>
  <c r="Q13" i="6" s="1"/>
  <c r="C28" i="15"/>
  <c r="N12" i="6"/>
  <c r="N13" i="6"/>
  <c r="N14" i="6"/>
  <c r="N15" i="6"/>
  <c r="N16" i="6"/>
  <c r="N17" i="6"/>
  <c r="N18" i="6"/>
  <c r="N23" i="6"/>
  <c r="N11" i="6"/>
  <c r="J17" i="15"/>
  <c r="K17" i="15" s="1"/>
  <c r="K18" i="11"/>
  <c r="L18" i="11" s="1"/>
  <c r="K12" i="6" s="1"/>
  <c r="K19" i="11"/>
  <c r="L19" i="11" s="1"/>
  <c r="K13" i="6" s="1"/>
  <c r="J19" i="15"/>
  <c r="K19" i="15" s="1"/>
  <c r="K20" i="11"/>
  <c r="J14" i="6" s="1"/>
  <c r="I20" i="15"/>
  <c r="K20" i="15" s="1"/>
  <c r="K21" i="11"/>
  <c r="L21" i="11" s="1"/>
  <c r="K15" i="6" s="1"/>
  <c r="J21" i="15"/>
  <c r="P16" i="6" s="1"/>
  <c r="K22" i="11"/>
  <c r="J22" i="15"/>
  <c r="K22" i="15" s="1"/>
  <c r="K23" i="11"/>
  <c r="L23" i="11" s="1"/>
  <c r="K17" i="6" s="1"/>
  <c r="J23" i="15"/>
  <c r="K23" i="15" s="1"/>
  <c r="K24" i="11"/>
  <c r="L24" i="11" s="1"/>
  <c r="K18" i="6" s="1"/>
  <c r="I28" i="15"/>
  <c r="K28" i="15" s="1"/>
  <c r="K29" i="11"/>
  <c r="L29" i="11" s="1"/>
  <c r="K23" i="6" s="1"/>
  <c r="K17" i="11"/>
  <c r="L17" i="11" s="1"/>
  <c r="K11" i="6" s="1"/>
  <c r="I16" i="15"/>
  <c r="K16" i="15" s="1"/>
  <c r="C12" i="6"/>
  <c r="E12" i="6" s="1"/>
  <c r="C13" i="6"/>
  <c r="E13" i="6" s="1"/>
  <c r="C14" i="6"/>
  <c r="F14" i="6" s="1"/>
  <c r="C15" i="6"/>
  <c r="E15" i="6" s="1"/>
  <c r="C16" i="6"/>
  <c r="E16" i="6" s="1"/>
  <c r="C17" i="6"/>
  <c r="E17" i="6" s="1"/>
  <c r="C18" i="6"/>
  <c r="F18" i="6" s="1"/>
  <c r="C23" i="6"/>
  <c r="F23" i="6" s="1"/>
  <c r="L22" i="11"/>
  <c r="K16" i="6" s="1"/>
  <c r="H12" i="6"/>
  <c r="I12" i="6"/>
  <c r="J12" i="6"/>
  <c r="H13" i="6"/>
  <c r="I13" i="6"/>
  <c r="H14" i="6"/>
  <c r="I14" i="6"/>
  <c r="H15" i="6"/>
  <c r="I15" i="6"/>
  <c r="H16" i="6"/>
  <c r="I16" i="6"/>
  <c r="J16" i="6"/>
  <c r="H17" i="6"/>
  <c r="I17" i="6"/>
  <c r="H18" i="6"/>
  <c r="I18" i="6"/>
  <c r="J18" i="6"/>
  <c r="H23" i="6"/>
  <c r="I23" i="6"/>
  <c r="I11" i="6"/>
  <c r="H11" i="6"/>
  <c r="G12" i="6"/>
  <c r="G13" i="6"/>
  <c r="G14" i="6"/>
  <c r="G15" i="6"/>
  <c r="G16" i="6"/>
  <c r="G17" i="6"/>
  <c r="G18" i="6"/>
  <c r="G23" i="6"/>
  <c r="G11" i="6"/>
  <c r="B17" i="15"/>
  <c r="D12" i="6" s="1"/>
  <c r="O12" i="6"/>
  <c r="S12" i="6"/>
  <c r="T12" i="6"/>
  <c r="U12" i="6"/>
  <c r="V12" i="6"/>
  <c r="W12" i="6"/>
  <c r="X12" i="6"/>
  <c r="C18" i="15"/>
  <c r="C19" i="15"/>
  <c r="C20" i="15"/>
  <c r="C21" i="15"/>
  <c r="C22" i="15"/>
  <c r="C23" i="15"/>
  <c r="C17" i="15"/>
  <c r="B18" i="15"/>
  <c r="D13" i="6" s="1"/>
  <c r="B19" i="15"/>
  <c r="D14" i="6" s="1"/>
  <c r="B20" i="15"/>
  <c r="D15" i="6" s="1"/>
  <c r="B21" i="15"/>
  <c r="D16" i="6" s="1"/>
  <c r="B22" i="15"/>
  <c r="D17" i="6" s="1"/>
  <c r="B23" i="15"/>
  <c r="D18" i="6" s="1"/>
  <c r="B28" i="15"/>
  <c r="D23" i="6" s="1"/>
  <c r="B16" i="15"/>
  <c r="D11" i="6" s="1"/>
  <c r="C16" i="15"/>
  <c r="S13" i="6"/>
  <c r="T13" i="6"/>
  <c r="U13" i="6"/>
  <c r="V13" i="6"/>
  <c r="W13" i="6"/>
  <c r="X13" i="6"/>
  <c r="S14" i="6"/>
  <c r="T14" i="6"/>
  <c r="U14" i="6"/>
  <c r="V14" i="6"/>
  <c r="W14" i="6"/>
  <c r="X14" i="6"/>
  <c r="S15" i="6"/>
  <c r="T15" i="6"/>
  <c r="U15" i="6"/>
  <c r="V15" i="6"/>
  <c r="W15" i="6"/>
  <c r="X15" i="6"/>
  <c r="S16" i="6"/>
  <c r="T16" i="6"/>
  <c r="U16" i="6"/>
  <c r="V16" i="6"/>
  <c r="W16" i="6"/>
  <c r="X16" i="6"/>
  <c r="S17" i="6"/>
  <c r="T17" i="6"/>
  <c r="U17" i="6"/>
  <c r="V17" i="6"/>
  <c r="W17" i="6"/>
  <c r="X17" i="6"/>
  <c r="S18" i="6"/>
  <c r="T18" i="6"/>
  <c r="U18" i="6"/>
  <c r="V18" i="6"/>
  <c r="W18" i="6"/>
  <c r="X18" i="6"/>
  <c r="S23" i="6"/>
  <c r="T23" i="6"/>
  <c r="U23" i="6"/>
  <c r="V23" i="6"/>
  <c r="W23" i="6"/>
  <c r="X23" i="6"/>
  <c r="P13" i="6"/>
  <c r="P15" i="6"/>
  <c r="O16" i="6"/>
  <c r="O17" i="6"/>
  <c r="O18" i="6"/>
  <c r="P23" i="6"/>
  <c r="P11" i="6"/>
  <c r="O11" i="6"/>
  <c r="X11" i="6"/>
  <c r="W11" i="6"/>
  <c r="V11" i="6"/>
  <c r="U11" i="6"/>
  <c r="T11" i="6"/>
  <c r="S11" i="6"/>
  <c r="O14" i="6"/>
  <c r="O13" i="6"/>
  <c r="L20" i="11" l="1"/>
  <c r="K14" i="6" s="1"/>
  <c r="F13" i="6"/>
  <c r="F15" i="6"/>
  <c r="F17" i="6"/>
  <c r="J23" i="6"/>
  <c r="J13" i="6"/>
  <c r="E23" i="6"/>
  <c r="J17" i="6"/>
  <c r="J11" i="6"/>
  <c r="O15" i="6"/>
  <c r="O23" i="6"/>
  <c r="P17" i="6"/>
  <c r="P12" i="6"/>
  <c r="E18" i="6"/>
  <c r="E14" i="6"/>
  <c r="F11" i="6"/>
  <c r="F16" i="6"/>
  <c r="F12" i="6"/>
  <c r="L16" i="15"/>
  <c r="R11" i="6" s="1"/>
  <c r="Q11" i="6"/>
  <c r="L18" i="15"/>
  <c r="R13" i="6" s="1"/>
  <c r="P18" i="6"/>
  <c r="Q23" i="6"/>
  <c r="L28" i="15"/>
  <c r="R23" i="6" s="1"/>
  <c r="L23" i="15"/>
  <c r="R18" i="6" s="1"/>
  <c r="Q18" i="6"/>
  <c r="Q14" i="6"/>
  <c r="L19" i="15"/>
  <c r="R14" i="6" s="1"/>
  <c r="L22" i="15"/>
  <c r="R17" i="6" s="1"/>
  <c r="Q17" i="6"/>
  <c r="L20" i="15"/>
  <c r="R15" i="6" s="1"/>
  <c r="Q15" i="6"/>
  <c r="L17" i="15"/>
  <c r="R12" i="6" s="1"/>
  <c r="Q12" i="6"/>
  <c r="K21" i="15"/>
  <c r="P14" i="6"/>
  <c r="J15" i="6"/>
  <c r="L21" i="15" l="1"/>
  <c r="R16" i="6" s="1"/>
  <c r="Q16" i="6"/>
</calcChain>
</file>

<file path=xl/sharedStrings.xml><?xml version="1.0" encoding="utf-8"?>
<sst xmlns="http://schemas.openxmlformats.org/spreadsheetml/2006/main" count="634" uniqueCount="228">
  <si>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</si>
  <si>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</si>
  <si>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</si>
  <si>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</si>
  <si>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 “PRESTAR SERVICIOS PARA EJECUTAR ACCIONES COMPLEMENTARIAS EN SALUD DIRIGIDAS A PERSONAS CON DISCAPACIDAD Y SUS CUIDADORES Y CUIDADORAS EN LA LOCALIDAD DE SUBA”.</t>
  </si>
  <si>
    <r>
      <rPr>
        <b/>
        <u/>
        <sz val="12"/>
        <rFont val="Garamond"/>
        <family val="1"/>
      </rPr>
      <t>Partícipes del Proceso de Contratación:</t>
    </r>
    <r>
      <rPr>
        <b/>
        <sz val="12"/>
        <rFont val="Garamond"/>
        <family val="1"/>
      </rPr>
      <t xml:space="preserve"> Agentes externos (Organismos de control, veedurías ciudadanas, centros comerciales), agentes internos (supervisores, funcionarios y demás usuarios).</t>
    </r>
  </si>
  <si>
    <t>Ciudadanía que se beneficia del Proceso de Contratación: Personas con discapacidad y sus cuidadores o cuidadoras de la Localidad de Suba.</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</si>
  <si>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</si>
  <si>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</si>
  <si>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 localidad de suba, especialmente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</si>
  <si>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</si>
  <si>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</si>
  <si>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r>
      <t xml:space="preserve">Factores ambientales: </t>
    </r>
    <r>
      <rPr>
        <sz val="12"/>
        <rFont val="Garamond"/>
        <family val="1"/>
      </rPr>
      <t xml:space="preserve">El contratista debe tener en cuenta todas aquellas normas ambientales aplcables a la ejecución de las actvidades del proyecto tales como la elaboración del tejido, la realización de ferias itinerantes, la exihibición de productos en vitrina comercial y el conversatorio. </t>
    </r>
  </si>
  <si>
    <r>
      <t>Sector del objeto del Proceso de Contratación y su mercado:</t>
    </r>
    <r>
      <rPr>
        <sz val="12"/>
        <color rgb="FF000000"/>
        <rFont val="Garamond"/>
        <family val="1"/>
      </rPr>
      <t xml:space="preserve"> Gestión Pública</t>
    </r>
  </si>
  <si>
    <r>
      <rPr>
        <b/>
        <sz val="12"/>
        <color rgb="FF000000"/>
        <rFont val="Garamond"/>
        <family val="1"/>
      </rPr>
      <t xml:space="preserve">Normativa aplicable al objeto del Proceso de Contratación: </t>
    </r>
    <r>
      <rPr>
        <sz val="12"/>
        <color rgb="FF000000"/>
        <rFont val="Garamond"/>
        <family val="1"/>
      </rPr>
      <t>La modalidad de selección pertinente para esta contratación corresponde a Licitación Pública de conformidad con el artículo 30 de la Ley 80 de 1993 y el numeral 1 del artículo 2 de la Ley 1150 de 2007 en concordancia con lo descrito en el Decreto 1082 de 2015.</t>
    </r>
    <r>
      <rPr>
        <b/>
        <sz val="12"/>
        <color rgb="FF000000"/>
        <rFont val="Garamond"/>
        <family val="1"/>
      </rPr>
      <t xml:space="preserve">
De co</t>
    </r>
    <r>
      <rPr>
        <sz val="12"/>
        <color rgb="FF000000"/>
        <rFont val="Garamond"/>
        <family val="1"/>
      </rPr>
      <t xml:space="preserve">nformidad con lo establecido en la norma referida el presente proceso de contratación se justifica en atención al objeto a contratar y al valor del presupuesto oficial.
</t>
    </r>
  </si>
  <si>
    <r>
      <t xml:space="preserve">Experiencia propia y de otras Entidades Estatales en Procesos de Contratación del mismo tipo. </t>
    </r>
    <r>
      <rPr>
        <sz val="12"/>
        <rFont val="Garamond"/>
        <family val="1"/>
      </rPr>
      <t>En el estudio o análisis del sector se hace un recuento de los contratos celebrados por la entidad para este tmismo tema en años anteriores, y aquellos contratos de similares características que han sdo ejecutados por otras entidades públicas, especialmente otras alcaldías locales de Bogotá Distrito Capital.</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</si>
  <si>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</si>
  <si>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</si>
  <si>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</si>
  <si>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</si>
  <si>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</si>
  <si>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</si>
  <si>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</si>
  <si>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</si>
  <si>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</si>
  <si>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</si>
  <si>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 xml:space="preserve">Requisitos habilitantes inapropiados para el proceso de selección </t>
  </si>
  <si>
    <t>Especifico</t>
  </si>
  <si>
    <t>Interno</t>
  </si>
  <si>
    <t>Operacionales</t>
  </si>
  <si>
    <t>Declaratoria de Desierta del Proceso de Contratación, por la No  Presentación de  propuestas, debido a errores Involuntarios que  hayan quedado en los  Estudios Previos, Pliegos de Condiciones, Estudio de Sector y en general a cualquier documento que forme parte integral del mismo</t>
  </si>
  <si>
    <t>General</t>
  </si>
  <si>
    <t>Economicos</t>
  </si>
  <si>
    <t xml:space="preserve">Inadecuada  descripción del bien o servicio requerido </t>
  </si>
  <si>
    <t>Estatal</t>
  </si>
  <si>
    <t>SELECCIÓN</t>
  </si>
  <si>
    <t>No concurrencia de proponentes o insuficiencia de ellos en el proceso de contratación o no presentación de proponentes al proceso de Selección</t>
  </si>
  <si>
    <t>Externo</t>
  </si>
  <si>
    <t>Falta de claridad en la elaboración de los actos administrativos</t>
  </si>
  <si>
    <t>Contestación inoportuna a todas las observaciones formuladas a los documentos de la contratación</t>
  </si>
  <si>
    <t>No publicación de la documentación del proceso de selección en el SECOP</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</si>
  <si>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</si>
  <si>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</si>
  <si>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</si>
  <si>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</si>
  <si>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</si>
  <si>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</si>
  <si>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</si>
  <si>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insumos o elementos utilizados en el proyecto.</t>
  </si>
  <si>
    <t>Variación de los precios del mercado</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</si>
  <si>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</si>
  <si>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</si>
  <si>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</si>
  <si>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Daños a los equipos objeto de mantenimiento y/o otros bienes</t>
  </si>
  <si>
    <t>Imposición de nuevos tributos</t>
  </si>
  <si>
    <t>Regulatorios</t>
  </si>
  <si>
    <t>Imposición de nuevos trámites o permisos.</t>
  </si>
  <si>
    <t>Cambios en el marco regulatorio o políticas públicas o normatividad aplicable al proyecto.</t>
  </si>
  <si>
    <t>Demoras y retrasos en la ejecución del contrato atribuibles a la falta o falla en las actividades a cargo del contratista.</t>
  </si>
  <si>
    <t>Calidad  de  las  obras</t>
  </si>
  <si>
    <t>Bajo impacto del proyecto por deficiencias en la identificación y/o caracterización de la población beneficiaria.</t>
  </si>
  <si>
    <t>Accidentes durante la implementación de las distitnas fases del circuito del cuidado.</t>
  </si>
  <si>
    <t>Demoras en tramites administrativos o permisos.</t>
  </si>
  <si>
    <t xml:space="preserve">Baja participación de los beneficiarios a las sesiones del circuito del cuidado. </t>
  </si>
  <si>
    <t xml:space="preserve">Entrega de productos o insumos o elementos inadecuados o de mala calidad para el desarrollo de las sesiones </t>
  </si>
  <si>
    <t>Protestas o reclamos por inconformidad de los beneficarios del proyecto con las actividades y beneficios entregados.</t>
  </si>
  <si>
    <t>Mayor tiempo del previsto en la ejecución del contrato y en la ejecución de actividades, que afecten el desarrollo normal del contrato por retrasos y/o demoras en tramites de importación (si aplica).</t>
  </si>
  <si>
    <t>Técnologicos</t>
  </si>
  <si>
    <t>“PRESTAR SERVICIOS PARA EJECUTAR ACCIONES COMPLEMENTARIAS EN SALUD DIRIGIDAS A PERSONAS CON DISCAPACIDAD Y SUS CUIDADORES Y CUIDADORAS EN LA LOCALIDAD DE SUBA”.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</si>
  <si>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</si>
  <si>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</si>
  <si>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</si>
  <si>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</si>
  <si>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</si>
  <si>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</si>
  <si>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</si>
  <si>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</si>
  <si>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</si>
  <si>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</si>
  <si>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</si>
  <si>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</si>
  <si>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</si>
  <si>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</si>
  <si>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</si>
  <si>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1. Insolvencia del contratista
2. Afectación del flujo de caja del contratista como consecuencia de no radicar de forma oportuna, completa y con aval de supervisión, los informes o presentarlos sin atender las fechas de programación del Plan Anual Mensualizado de Caja PAC, que señale la entidad contratante</t>
  </si>
  <si>
    <t>1. Demoras en la ejecución o incumplimiento del contrato</t>
  </si>
  <si>
    <t>1. Insolvencia del contratista
2. Demoras en la ejecución o incumplimiento del contrato</t>
  </si>
  <si>
    <t>1. Protestas y/o reclamos antes el FDL de Suba.
2. Entrega de productos y/o servicios inadecuados.</t>
  </si>
  <si>
    <t>1. Acciones legales contra el FDL de Suba.
2. Quejas ante el FDL de Suba.
3. Perdida de reputación del FDL de Suba.</t>
  </si>
  <si>
    <t>1. Retrazos o incumplimientos del contrato.
2. Demoras en pagos o desembolsos del contrato.</t>
  </si>
  <si>
    <t>1. Incumplimiento de la meta del Plan de Desarrollo Local para la vigencia.
2. Incumplimiento del contrato.</t>
  </si>
  <si>
    <t>Entrega de productos o insumos o elementos inadecuados o de mala calidad para el desarrollo de las sesiones del circuito del cuidado.</t>
  </si>
  <si>
    <t>1. Bajo impacto del proyecto en la población beneficiada.
2. Perdada de recursos del FDL de Suba. 
3. Poibles accidentes o emergencias.</t>
  </si>
  <si>
    <t>No consecusión de población beneficiaria para las diferentes actividades del contrato</t>
  </si>
  <si>
    <t xml:space="preserve">▪ Incumplimiento del objeto o de las obligaciones contractuales.
▪ Incumplimiento de la metas propuestas por la entidad.    
▪Indemnizacion por daños y perjuicios causados al
contratante
▪Posibles acciones legales                                                     </t>
  </si>
  <si>
    <t>ALTO</t>
  </si>
  <si>
    <t>Incumplimiento del contratista total o parcial de las actividades relacionadas del contrato</t>
  </si>
  <si>
    <t xml:space="preserve">Accidentes, contigencias, emergencias, perjuicios y/o siniestros presentados con ocasión a los productos entregados por el contratista </t>
  </si>
  <si>
    <t>MEDIO</t>
  </si>
  <si>
    <t xml:space="preserve">Alta tasa de retiro de particiantes en diferentes actividades del proyecto que requieren más de una sesión para su ejecución, no permitiendo contar con los beneficiarios mínimos requeridos al finalizar la actividad para que esta sea válida. </t>
  </si>
  <si>
    <t>Protestas o reclamos por inconformidad de los beneficarios del proyecto con las actividades y beneficios entregados</t>
  </si>
  <si>
    <t>1. Posibles procesos legales contra el FDL de Suba.
2. Llamado a sesiones de control politico ante la Jal, Consejo, entes de ocntrol u  otras instancias.</t>
  </si>
  <si>
    <t>Presentación de metodologías estandarizadas que no correspondan adecuadamente a la diversidad de las necesidades de las personas con discapacidad y sus cuidadores</t>
  </si>
  <si>
    <t>Limitación o imposibilidad de acceso efectivo a las actividades y servicios del proyecto.
Afectación de la participación y permanencia de los beneficiarios en las actividades programadas.
Incremento de barreras de acceso y riesgo de exclusión de personas con discapacidad.
Incumplimiento de las condiciones de accesibilidad y enfoque diferencial previstas en el proyecto.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</si>
  <si>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</si>
  <si>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</si>
  <si>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</si>
  <si>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</si>
  <si>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</si>
  <si>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</si>
  <si>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</si>
  <si>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</si>
  <si>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</si>
  <si>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</si>
  <si>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</si>
  <si>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</si>
  <si>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</si>
  <si>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</si>
  <si>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</si>
  <si>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</si>
  <si>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</si>
  <si>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</si>
  <si>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</si>
  <si>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</si>
  <si>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</si>
  <si>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</si>
  <si>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</si>
  <si>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</si>
  <si>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</si>
  <si>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</si>
  <si>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</si>
  <si>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</si>
  <si>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</si>
  <si>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</si>
  <si>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</si>
  <si>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</si>
  <si>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</si>
  <si>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</si>
  <si>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</si>
  <si>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</si>
  <si>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</si>
  <si>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OBJETO: “PRESTAR SERVICIOS PARA EJECUTAR ACCIONES COMPLEMENTARIAS EN SALUD DIRIGIDAS A PERSONAS CON DISCAPACIDAD Y SUS CUIDADORES Y CUIDADORAS EN LA LOCALIDAD DE SUBA”.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</si>
  <si>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</si>
  <si>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</si>
  <si>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</si>
  <si>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</si>
  <si>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</si>
  <si>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</si>
  <si>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</si>
  <si>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</si>
  <si>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</si>
  <si>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</si>
  <si>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 xml:space="preserve">1. Una vez materializado el riesgo, el comité técnico deberá: i) si el precios de algunos insumos o elementos aumentaron significativamente, se procederá a hablar con las empresas cotizantes para que mantengan los precios de las ctizaciones. De no ser posible, se realizará un comité extraordinario donde se determinen cambios de estos elementos por otros que cumplan la misma función y cuenten con calidad similar o superior a precio mas económico. ii) Si el precio de algunos insumos o elementos es significativamente menor se realizará un comité extraordinario para autorizar el uso del presupuesto extra o sobrante para comprar más unidades de estos insumos o elementos u tros que se consideren pertienentes. </t>
  </si>
  <si>
    <t>Si</t>
  </si>
  <si>
    <t>Ejecutor, Apoyo a la supervisión</t>
  </si>
  <si>
    <t xml:space="preserve">Una vez se haya materializado el riesgo </t>
  </si>
  <si>
    <t>Sesión del comité técnico en el que se tome la decisión respecto a las modifiaciones de elementos o insumos a adquirir.</t>
  </si>
  <si>
    <t>Se presenta informe en comité técnico</t>
  </si>
  <si>
    <t>Mensual</t>
  </si>
  <si>
    <t>Correctivo</t>
  </si>
  <si>
    <t>El ejecutor y el apoyo a la supervisión deberán realizar al menos uno de los siguientes tratamientos, considerando cual ofrece una mejor solución a la situación presentada respecto al nuevo trámite o permiso:
1. Gestión anticipada: monitoreo costante de cambios normativos a través del abogado contratado y socialización al comité técnico con el fin de anticiparse y disctuir y aprobar (en el comité) los posibles cambios que deben hacerse en el proyecto. 
2. Capacitación y asesoría legal: Preparación del equipo y beneficiarios del proyecto para adaptarse a posibles cambios en trámites.
3. Automatización de procesos: Digitalización y simplificación de trámites internos para absorber nuevos requerimientos con menor impacto
4. Presión social y jurídica: En casos donde los nuevos trámites afecten desproporcionadamente a las víctimas, considerar acciones legales o de incidencia para revertir su aplicación.</t>
  </si>
  <si>
    <t>No</t>
  </si>
  <si>
    <t>1. Una vez se materialice el riesgo.</t>
  </si>
  <si>
    <t>1. Al finalizar el proyecto</t>
  </si>
  <si>
    <t>Detectivo</t>
  </si>
  <si>
    <t xml:space="preserve"> 1. El ejecutor deberá establecer acuerdos de largo plazo con entidades públicas y privadas para blindar el proyecto frente a cambios políticos o normatividad aplicable al proyecto.
2. Con apoyo del abogado contratado para el proyecto, el ejecutor deberá establecer un plan de mitigación en caso de cambios normativos o de política pública y presnetarlo para que sea arobado en comité técnico.</t>
  </si>
  <si>
    <t>Ejecutor</t>
  </si>
  <si>
    <t>Primer mes de ejecución del proyecto (alistamiento)</t>
  </si>
  <si>
    <t>Preventivo</t>
  </si>
  <si>
    <t>1. Selección de Beneficiarios: El comité técnico deberá exigir al ejecutor la aprobación de los Beenficiarios del proyecto para evitar que los escogidos cuenten con condicioens especiales que no sean atendidas (físicas, mentales, sociales, económicas, etc.).  Emeplo: un vegetariao al que se le de refrigerio con proteina animal.
2. Una vez se metrialice el riesgo, el ejecutor con acompañamiento del apoyo a la supervisión del contrato, deberá realizar cambio de productos o insumos o procesos inapropiados paraa población beneficiaria o parte de ella.</t>
  </si>
  <si>
    <t>Ejecutor. Solo en el caso de la selección de centros comerciales es el ejecutor con aprobación del apoyo a la sueprvisión quien realiza la acción</t>
  </si>
  <si>
    <t>1. Ejecución del proyecto
2 y 3. Ejecución de las vitrinas comerciales</t>
  </si>
  <si>
    <t>1. Cuando se perueben los Centros Comerciales 
2 y 3. Ejecución de las vitrinas comerciales</t>
  </si>
  <si>
    <t>1. Una vez se materialice el riesgo, el ejector deberá crear mesas de diálogo para tratar el tema internamente y buscar una solución.  De no logralo, deberá acudir a facilitadores expertos en resolución de conflictos o expertos en mediación comuniitaria u organizaciones de la sociedad civil para gestionar los conflictos y resistencias.</t>
  </si>
  <si>
    <t>1. El ejecutor deberá crear un equipo dedicado a la gestión de trámites y relaciones interinstitucionales.
2. Así mismo, el ejecutor deberá planificar tiempos con márgenes de seguridad u holgura.
3. En el caso particular de pagos y tramites internos an al FDL de suba, el apoyo a la sueprvisión deberá estar pendiente durante todo el tramite y prestar el apoyo necesario al ejecutor.</t>
  </si>
  <si>
    <t>Ejecutor, Apoyo a la supervisión (cuando sea un trámite internos de FDL de Suba)</t>
  </si>
  <si>
    <t>1. Ejecución del proyecto</t>
  </si>
  <si>
    <t>Para prevenir la baja participación de beneficiarios, el ejecutor deberá implementar uno o varios de los siguientes controles o tratamientos según lo amerite la situación: 
1. Entregar incentivos para la participación activa de beneficiarios.
2. Diseñar estrategias de difusión en territorio para mejorar la asistencia a eventos y capacitaciones.
3. Realizar acercamientos previos con los beneficiarios, utilizando líderes comunitarios o personas de confianza para facilitar la vinculación.
4. Coordinar con organizaciones comunitarias, ONG o instituciones públicas que ya tengan credibilidad entre los beneficiarios.
5. Incluir acompañamiento emocional o psicológico para ayudar a superar el miedo o la desconfianza, especialmente en contextos de violencia o conflicto.
6. Explicar de manera sencilla los objetivos, beneficios y condiciones del proyecto, usando canales y lenguajes adecuados para la comunidad.
7. Asegurar que las actividades se desarrollen en entornos protegidos, sin riesgos de represalias o exposición de los participantes.
8. Adaptar los horarios, formatos y lugares de encuentro para facilitar la participación de diferentes grupos (ej. mujeres, adultos mayores, desplazados).
9. Realizar seguimiento permanente de las actividades del proyecto para identificar barreras específicas de participación y ajustar las estrategias según la retroalimentación de los beneficiarios.</t>
  </si>
  <si>
    <t>1. Para prevenir el riesgo, la ALS deberá exigir al ejecutor la aprobación de lso productos a qanregar antes de la realización de las actividades previsatas.
2. Una vez se metrialice el riesgo, el ejecutor con acompañamiento del apoyo a la supervisión del contrato, deberá realizar cambio de productos o insumos o procesos inapropiados para población beneficiaria o parte de ella.</t>
  </si>
  <si>
    <t>Preventivo, dtectivo</t>
  </si>
  <si>
    <t>Implementar estrategias de convocatoria y divulgación amplias, focalizadas y accesibles (considerando diversos formatos y canales), diseñadas y ejecutadas conjuntamente por el Contratista (Subred ESE) y con apoyo de la ALS y líderes comunitarios, para informar sobre el proyecto y los criterios de participación.
Establecer en los documentos del proyecto criterios de elegibilidad, priorización y selección de beneficiarios claros, transparentes, técnicos y equitativos, que serán aplicados por el Contratista y verificados por la supervisión de la ALS.
Si el número de participantes para ejecutar cualquier actividad no es suficiente para cumplir las metas, el Contratista, previa autorización de la supervisión, podrá intensificar la convocatoria en las zonas priorizadas o, de ser necesario y justificado, buscar en otras zonas de la localidad hasta completar el número mínimo requerido.</t>
  </si>
  <si>
    <t>Contratista</t>
  </si>
  <si>
    <t>Inmediatamente se detecte la falta de población requerida</t>
  </si>
  <si>
    <t>Cuando se consiga la población requerida faltante</t>
  </si>
  <si>
    <t>Listado de beneficiarios inscritos en actividades a desarrollar en el contrato</t>
  </si>
  <si>
    <t>Permanente</t>
  </si>
  <si>
    <t>Una vez se presnete esta soituación el comité técnico aplicará y/o hará exigibles las causulas del contrato</t>
  </si>
  <si>
    <t>Contratista y Supervisor del Contrato</t>
  </si>
  <si>
    <t>En la etapa de Ejecución</t>
  </si>
  <si>
    <t>Hasta la terminación del contrato</t>
  </si>
  <si>
    <t xml:space="preserve">Reuniones periódicas para verificar el cronograma de trabajo y la variación de la TRM </t>
  </si>
  <si>
    <t>1.  El contratista deberá contar con plan de emergencias previo a la realización de cualquier evento para la ALS y aplicarlo cuando se presente una emergencia.
2. En caso de que se presente una contingencia o emergencia por la prestación de servicios de parte del contratista y este no la pueda subsanar se deberá hacer uso de las pólizas del contrato (hacerlas exigibles).
3. Exigir al Contratista (Subred E.S.E.) la implementación de un programa de capacitación taller individualizado y grupal documentado, para cada beneficiario y/o su cuidador principal de acuerdo a Lineamiento Distrital. Dicha capacitación debe ser verificable por la supervisión.
4. Entrega de las respectivas garant;ias de cada Dispositivo, con información clara y precisa.
5. En caso de contingencias o emergencias mayores no cubiertas por los puntos anteriores, o que generen daños a terceros, se activarán los mecanismos de las pólizas de seguro exigidas en el convenio. El Contratista debe tener un plan de contingencia para la gestión de estos eventos.</t>
  </si>
  <si>
    <t>Supervisión del contrato, Contratista</t>
  </si>
  <si>
    <t xml:space="preserve">A partir de la firma de acta de inicio </t>
  </si>
  <si>
    <t>Verificación de las situaciones externas.</t>
  </si>
  <si>
    <t>El contratista ejecutor deberá realizar la creación de una lista de participantes, previo al comienzo de las actividades que requieren varias sesiones. Si el número de participantes que se retira es mayor al permitido (se llega a un número de participantes que continúan durante más del 80% de las sesiones menor al establecido en la meta), el contratista ejecutor deberá realizar el reemplazo del o los participantes que no continúan el proceso.
Diseñar las actividades y servicios (especialmente los dirigidos a cuidadores y aquellos que requieren múltiples sesiones) considerando la pertinencia, utilidad percibida, flexibilidad de horario y, accesibilidad de los lugares de encuentro,
Incluir mecanismos sencillos de retroalimentación de los participantes sobre las actividades para permitir ajustes oportunos por parte del Contratista que mejoren la adherencia.
El Contratista mantendrá una lista de participantes de reemplazo y gestionará los reemplazos conforme al protocolo establecido, cuando la deserción afecte el cumplimiento de metas, previa información a la supervisión.</t>
  </si>
  <si>
    <t>Supervisión del contrato</t>
  </si>
  <si>
    <t>El ejecutor deberá realizar al menos uno de los siguientes controles o tratamientos:
1. Participación y consulta previa: Involucrar a los beneficiarios desde el diseño del proyecto para alinear expectativas y reducir inconformidades.
2. Transparencia y comunicación clara: Explicar de manera detallada los criterios de selección, alcances y limitaciones del proyecto para evitar malentendidos.
3. Mecanismos de atención de quejas: Crear canales formales (buzón de sugerencias, mesas de diálogo, reuniones periódicas) para escuchar y resolver inquietudes antes de que escalen en conjunto con la supervisión del proyecto.
4. Flexibilidad en la ejecución: Diseñar el proyecto con márgenes de ajuste para adaptarse a necesidades emergentes sin comprometer los objetivos principales.
5. Articulación con líderes de instancias o asociaciones de victimas y excombatientes para gestionar expectativas y facilitar la comunicación.
6. Mediación con entidades externas: Vincular organismos de derechos humanos u otras instituciones que puedan servir de intermediarios en caso de conflicto.
7. Preparación para contingencias: En casos donde la protesta sea inevitable, prever planes de gestión de crisis que incluyan diálogo, adaptación de actividades o reorientación del proyecto.</t>
  </si>
  <si>
    <t xml:space="preserve">supervisor </t>
  </si>
  <si>
    <t>Establecimiento de requisitos técnicos mínimos que exijan la incorporación de enfoques diferenciales, de discapacidad, cuidado, género y curso de vida; evaluación de la pertinencia y adaptabilidad de la metodología propuesta; exigencia de experiencia específica en atención a personas con discapacidad y sus cuidadores; seguimiento y aprobación de los planes de trabajo por parte de la supervisión del contrato</t>
  </si>
  <si>
    <t>Estructurador</t>
  </si>
  <si>
    <t>Verificar que el ejecutor garantice la contratación de transporte adaptado y accesible para los beneficiarios que lo requieran.
Realizar seguimiento al cumplimiento de las condiciones de accesibilidad del servicio de transporte.
Establecer mecanismos de reporte y atención oportuna de novedades que puedan afectar el traslado de los beneficiarios.</t>
  </si>
  <si>
    <t>Impacto del Riesgo</t>
  </si>
  <si>
    <t>Esta matriz es un documento anexo del Estudio Previo</t>
  </si>
  <si>
    <t>Etapa</t>
  </si>
  <si>
    <t>Clase</t>
  </si>
  <si>
    <t>Fuente</t>
  </si>
  <si>
    <t>Calificación total</t>
  </si>
  <si>
    <t>¿A quien se le asigna?</t>
  </si>
  <si>
    <t>%</t>
  </si>
  <si>
    <t>¿Cómo se realiza el monitoreo</t>
  </si>
  <si>
    <t>EJECUTOR Y ALS</t>
  </si>
  <si>
    <t>EJECUTOR</t>
  </si>
  <si>
    <t>Específico</t>
  </si>
  <si>
    <t>CONTRATISTA</t>
  </si>
  <si>
    <t>CONTRATISTA 50% / ENTIDAD 50%</t>
  </si>
  <si>
    <t xml:space="preserve">El contratista ejecutor  eberá realizar la creación de una lista de participantes de reemplazo en zonas priorizadas y en otras zonas de la localidad, previo al comienzo de las actividades que requeiren varias sesiones. Si el npumero de participantes para ejecutar cualquiera de las activides del contrato no es suficiente, (no ucmple la meta establecida), se deberá buscar en otras zonas de la localidad hasta compeltar el número mínimo requerido de participentes. </t>
  </si>
  <si>
    <t>CONTRATISTA y ALS</t>
  </si>
  <si>
    <t xml:space="preserve">1.  El contrtisa deberá contar con plan de emergencias previo la realización de cualquier evento para la ALS y aplicarlo cuando se presnete una emergencia. 
2. En caso de que se presente una contingencia o emergencia por la prestación de servicios de parte del contratista y este no la pueda subsanar se deberá hacer uso de las pólizas del contrato (hacerlas exigibles). </t>
  </si>
  <si>
    <t>El contratista ejecutor  eberá realizar la creación de una lista de participantes de reemplazo en zonas priorizadas y en otras zonas de la localidad, previo al comienzo de las actividades que requeiren varias sesiones. Si el número de participnentes que se retira es mayor al permitido (se llega a un numero de participentes que continuan durante maás del 80% de las sesiones  menor al establecido en la meta) , el contratista ejecutor deberá realizar el reemplazo del o los participantes que no continuan el proceso.</t>
  </si>
  <si>
    <t xml:space="preserve">No concurrencia de proponentes o insuficiencia de ellos en el proceso de contratación o no presentación de proponentes al proceso de Selección			</t>
  </si>
  <si>
    <t>GENERAL</t>
  </si>
  <si>
    <t>EXTERNO</t>
  </si>
  <si>
    <t>Prestación de servicios con baja pertinencia técnica y social, disminución de la efectividad de las intervenciones, incumplimiento de los objetivos del proyecto y afectación de la calidad y oportunidad de la atención brindada a la población beneficiaria.</t>
  </si>
  <si>
    <t>ALS</t>
  </si>
  <si>
    <t xml:space="preserve">Establecimiento de requisitos técnicos mínimos que exijan la incorporación de enfoques diferenciales, de discapacidad, cuidado, género y curso de vida; evaluación de la pertinencia y adaptabilidad de la metodología propuesta; exigencia de experiencia específica en atención a personas con discapacidad y sus cuidadores; seguimiento y aprobación de los planes de trabajo por parte de la supervisión del contrato	</t>
  </si>
  <si>
    <t>Que los beneficiarios con discapacidad no puedan acceder o trasladarse adecuadamente a las actividades del proyecto, debido a la falta de contratación de un servicio de transporte adaptado a sus necesidades.</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</si>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</sst>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sz val="9"/>
      <name val="Garamond"/>
      <family val="1"/>
    </font>
    <font>
      <u/>
      <sz val="10"/>
      <color theme="10"/>
      <name val="Arial"/>
      <family val="2"/>
    </font>
    <font>
      <u/>
      <sz val="10"/>
      <color theme="11"/>
      <name val="Arial"/>
      <family val="2"/>
    </font>
    <font>
      <b/>
      <sz val="12"/>
      <color rgb="FF000000"/>
      <name val="Garamond"/>
      <family val="1"/>
    </font>
    <font>
      <sz val="12"/>
      <color rgb="FF000000"/>
      <name val="Garamond"/>
      <family val="1"/>
    </font>
    <font>
      <sz val="12"/>
      <color indexed="9"/>
      <name val="Garamond"/>
      <family val="1"/>
    </font>
    <font>
      <b/>
      <sz val="11"/>
      <color rgb="FF000000"/>
      <name val="Garamond"/>
      <charset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82">
    <border>
      <left/>
      <right/>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style="medium">
        <color auto="1"/>
      </left>
      <right/>
      <top/>
      <bottom style="medium">
        <color auto="1"/>
      </bottom>
      <diagonal/>
    </border>
    <border>
      <left style="thin">
        <color auto="1"/>
      </left>
      <right style="thin">
        <color auto="1"/>
      </right>
      <top style="thin">
        <color auto="1"/>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style="thin">
        <color auto="1"/>
      </bottom>
      <diagonal/>
    </border>
    <border>
      <left/>
      <right style="medium">
        <color auto="1"/>
      </right>
      <top style="hair">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medium">
        <color auto="1"/>
      </right>
      <top style="thin">
        <color auto="1"/>
      </top>
      <bottom/>
      <diagonal/>
    </border>
    <border>
      <left/>
      <right/>
      <top style="thin">
        <color auto="1"/>
      </top>
      <bottom style="medium">
        <color auto="1"/>
      </bottom>
      <diagonal/>
    </border>
    <border>
      <left/>
      <right/>
      <top style="thin">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thin">
        <color auto="1"/>
      </bottom>
      <diagonal/>
    </border>
    <border>
      <left style="medium">
        <color auto="1"/>
      </left>
      <right style="thin">
        <color auto="1"/>
      </right>
      <top/>
      <bottom/>
      <diagonal/>
    </border>
    <border>
      <left style="thin">
        <color auto="1"/>
      </left>
      <right/>
      <top style="medium">
        <color auto="1"/>
      </top>
      <bottom/>
      <diagonal/>
    </border>
    <border>
      <left/>
      <right style="thin">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style="thin">
        <color auto="1"/>
      </right>
      <top/>
      <bottom/>
      <diagonal/>
    </border>
    <border>
      <left style="thin">
        <color auto="1"/>
      </left>
      <right/>
      <top/>
      <bottom/>
      <diagonal/>
    </border>
    <border>
      <left style="thin">
        <color auto="1"/>
      </left>
      <right style="thin">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style="hair">
        <color auto="1"/>
      </top>
      <bottom style="medium">
        <color indexed="64"/>
      </bottom>
      <diagonal/>
    </border>
    <border>
      <left/>
      <right style="thin">
        <color auto="1"/>
      </right>
      <top style="hair">
        <color auto="1"/>
      </top>
      <bottom style="medium">
        <color indexed="64"/>
      </bottom>
      <diagonal/>
    </border>
    <border>
      <left style="thin">
        <color auto="1"/>
      </left>
      <right style="thin">
        <color auto="1"/>
      </right>
      <top style="hair">
        <color auto="1"/>
      </top>
      <bottom style="medium">
        <color indexed="64"/>
      </bottom>
      <diagonal/>
    </border>
    <border>
      <left/>
      <right style="medium">
        <color indexed="64"/>
      </right>
      <top style="hair">
        <color auto="1"/>
      </top>
      <bottom style="medium">
        <color indexed="64"/>
      </bottom>
      <diagonal/>
    </border>
    <border>
      <left style="medium">
        <color auto="1"/>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right style="medium">
        <color auto="1"/>
      </right>
      <top style="hair">
        <color auto="1"/>
      </top>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rgb="FF000000"/>
      </left>
      <right style="thin">
        <color rgb="FF000000"/>
      </right>
      <top style="thin">
        <color rgb="FF000000"/>
      </top>
      <bottom style="thin">
        <color rgb="FF000000"/>
      </bottom>
      <diagonal/>
    </border>
    <border>
      <left style="medium">
        <color auto="1"/>
      </left>
      <right style="thin">
        <color auto="1"/>
      </right>
      <top style="thin">
        <color auto="1"/>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diagonal/>
    </border>
  </borders>
  <cellStyleXfs count="6">
    <xf numFmtId="0" fontId="0" fillId="0" borderId="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3" fillId="0" borderId="0"/>
  </cellStyleXfs>
  <cellXfs count="373">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0" xfId="0" applyBorder="1" applyAlignment="1">
      <alignment horizontal="center"/>
    </xf>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textRotation="90"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xf numFmtId="0" fontId="7" fillId="0" borderId="10"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4"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25" xfId="0" applyFont="1" applyFill="1" applyBorder="1" applyAlignment="1">
      <alignment horizontal="center" vertical="center" textRotation="90" wrapText="1"/>
    </xf>
    <xf numFmtId="0" fontId="12" fillId="4" borderId="26" xfId="0" applyFont="1" applyFill="1" applyBorder="1" applyAlignment="1">
      <alignment horizontal="center" vertical="center"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9" xfId="0" applyFont="1" applyBorder="1" applyAlignment="1">
      <alignment horizontal="center" vertical="center" textRotation="90" wrapText="1"/>
    </xf>
    <xf numFmtId="0" fontId="7" fillId="0" borderId="32" xfId="0" applyFont="1" applyBorder="1" applyAlignment="1">
      <alignment horizontal="center" vertical="center" wrapText="1"/>
    </xf>
    <xf numFmtId="0" fontId="7" fillId="0" borderId="38" xfId="0" applyFont="1" applyBorder="1"/>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7" xfId="0" applyFont="1" applyFill="1" applyBorder="1" applyAlignment="1">
      <alignment vertical="center" wrapText="1"/>
    </xf>
    <xf numFmtId="0" fontId="15" fillId="2" borderId="22" xfId="0" applyFont="1" applyFill="1" applyBorder="1" applyAlignment="1">
      <alignment horizontal="center" vertical="center" wrapText="1"/>
    </xf>
    <xf numFmtId="0" fontId="21" fillId="2" borderId="19" xfId="0" applyFont="1" applyFill="1" applyBorder="1" applyAlignment="1">
      <alignment vertical="center" wrapText="1"/>
    </xf>
    <xf numFmtId="0" fontId="21" fillId="0" borderId="19" xfId="0" applyFont="1" applyBorder="1"/>
    <xf numFmtId="0" fontId="18" fillId="2" borderId="12" xfId="0" applyFont="1" applyFill="1" applyBorder="1" applyAlignment="1">
      <alignment vertical="center" wrapText="1"/>
    </xf>
    <xf numFmtId="0" fontId="21" fillId="2" borderId="20" xfId="0" applyFont="1" applyFill="1" applyBorder="1" applyAlignment="1">
      <alignment vertical="center" wrapText="1"/>
    </xf>
    <xf numFmtId="0" fontId="21" fillId="0" borderId="20" xfId="0" applyFont="1" applyBorder="1"/>
    <xf numFmtId="0" fontId="18" fillId="2" borderId="14" xfId="0" applyFont="1" applyFill="1" applyBorder="1" applyAlignment="1">
      <alignment vertical="center" wrapText="1"/>
    </xf>
    <xf numFmtId="0" fontId="17" fillId="0" borderId="15" xfId="0" applyFont="1" applyBorder="1" applyAlignment="1">
      <alignment vertical="center"/>
    </xf>
    <xf numFmtId="0" fontId="18" fillId="2" borderId="16" xfId="0" applyFont="1" applyFill="1" applyBorder="1" applyAlignment="1">
      <alignment vertical="center" wrapText="1"/>
    </xf>
    <xf numFmtId="0" fontId="21" fillId="2" borderId="3" xfId="0" applyFont="1" applyFill="1" applyBorder="1" applyAlignment="1">
      <alignment vertical="center" wrapText="1"/>
    </xf>
    <xf numFmtId="0" fontId="18" fillId="2" borderId="17" xfId="0" applyFont="1" applyFill="1" applyBorder="1" applyAlignment="1">
      <alignment vertical="center" wrapText="1"/>
    </xf>
    <xf numFmtId="0" fontId="17" fillId="0" borderId="20" xfId="0" applyFont="1" applyBorder="1" applyAlignment="1">
      <alignment vertical="center"/>
    </xf>
    <xf numFmtId="0" fontId="17" fillId="0" borderId="21" xfId="0" applyFont="1" applyBorder="1" applyAlignment="1">
      <alignment vertical="center"/>
    </xf>
    <xf numFmtId="0" fontId="21" fillId="2" borderId="22" xfId="0" applyFont="1" applyFill="1" applyBorder="1" applyAlignment="1">
      <alignment vertical="center" wrapText="1"/>
    </xf>
    <xf numFmtId="0" fontId="18" fillId="2" borderId="18" xfId="0" applyFont="1" applyFill="1" applyBorder="1" applyAlignment="1">
      <alignment vertical="center" wrapText="1"/>
    </xf>
    <xf numFmtId="0" fontId="21" fillId="0" borderId="13" xfId="0" applyFont="1" applyBorder="1" applyAlignment="1">
      <alignment vertical="center"/>
    </xf>
    <xf numFmtId="0" fontId="21" fillId="0" borderId="22" xfId="0" applyFont="1" applyBorder="1" applyAlignment="1">
      <alignment vertical="center" wrapText="1"/>
    </xf>
    <xf numFmtId="0" fontId="18" fillId="0" borderId="18" xfId="0" applyFont="1" applyBorder="1" applyAlignment="1">
      <alignment vertical="center" wrapText="1"/>
    </xf>
    <xf numFmtId="0" fontId="18" fillId="0" borderId="12" xfId="0" applyFont="1" applyBorder="1" applyAlignment="1">
      <alignment vertical="center" wrapText="1"/>
    </xf>
    <xf numFmtId="0" fontId="18" fillId="0" borderId="14"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7" xfId="0" applyFont="1" applyBorder="1"/>
    <xf numFmtId="0" fontId="21" fillId="0" borderId="9" xfId="0" applyFont="1" applyBorder="1"/>
    <xf numFmtId="0" fontId="21" fillId="0" borderId="10" xfId="0" applyFont="1" applyBorder="1" applyAlignment="1">
      <alignment horizontal="center"/>
    </xf>
    <xf numFmtId="0" fontId="22" fillId="4" borderId="24"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0" xfId="0" applyFont="1" applyBorder="1" applyAlignment="1">
      <alignment horizontal="left" vertical="center" wrapText="1"/>
    </xf>
    <xf numFmtId="0" fontId="21" fillId="0" borderId="3" xfId="0" applyFont="1" applyBorder="1" applyAlignment="1">
      <alignment horizontal="left" vertical="center" wrapText="1"/>
    </xf>
    <xf numFmtId="0" fontId="18" fillId="0" borderId="17" xfId="0" applyFont="1" applyBorder="1" applyAlignment="1">
      <alignment horizontal="center" vertical="center" wrapText="1"/>
    </xf>
    <xf numFmtId="0" fontId="16" fillId="3" borderId="3" xfId="0" applyFont="1" applyFill="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23" xfId="0" applyFont="1" applyFill="1" applyBorder="1" applyAlignment="1">
      <alignment horizontal="center" vertical="center"/>
    </xf>
    <xf numFmtId="0" fontId="21" fillId="7"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18" fillId="0" borderId="28" xfId="0" applyFont="1" applyBorder="1" applyAlignment="1">
      <alignment horizontal="center" vertical="center" wrapText="1"/>
    </xf>
    <xf numFmtId="0" fontId="18" fillId="0" borderId="30" xfId="0" applyFont="1" applyBorder="1" applyAlignment="1">
      <alignment horizontal="center" vertical="center" wrapText="1"/>
    </xf>
    <xf numFmtId="0" fontId="24" fillId="0" borderId="3" xfId="0" applyFont="1" applyBorder="1" applyAlignment="1">
      <alignment horizontal="center" vertical="center" wrapText="1"/>
    </xf>
    <xf numFmtId="0" fontId="21" fillId="0" borderId="8" xfId="0" applyFont="1" applyBorder="1" applyAlignment="1">
      <alignment vertical="center"/>
    </xf>
    <xf numFmtId="0" fontId="17" fillId="0" borderId="6" xfId="0" applyFont="1" applyBorder="1" applyAlignment="1">
      <alignment vertical="center" wrapText="1"/>
    </xf>
    <xf numFmtId="0" fontId="21" fillId="2" borderId="65" xfId="0" applyFont="1" applyFill="1" applyBorder="1" applyAlignment="1">
      <alignment vertical="center" wrapText="1"/>
    </xf>
    <xf numFmtId="0" fontId="21" fillId="0" borderId="65" xfId="0" applyFont="1" applyBorder="1"/>
    <xf numFmtId="0" fontId="18" fillId="2" borderId="66" xfId="0" applyFont="1" applyFill="1" applyBorder="1" applyAlignment="1">
      <alignment vertical="center" wrapText="1"/>
    </xf>
    <xf numFmtId="0" fontId="21" fillId="2" borderId="69" xfId="0" applyFont="1" applyFill="1" applyBorder="1" applyAlignment="1">
      <alignment vertical="center" wrapText="1"/>
    </xf>
    <xf numFmtId="0" fontId="21" fillId="0" borderId="69" xfId="0" applyFont="1" applyBorder="1"/>
    <xf numFmtId="0" fontId="18" fillId="2" borderId="70" xfId="0" applyFont="1" applyFill="1" applyBorder="1" applyAlignment="1">
      <alignment vertical="center" wrapText="1"/>
    </xf>
    <xf numFmtId="0" fontId="23" fillId="4" borderId="72" xfId="0" applyFont="1" applyFill="1" applyBorder="1" applyAlignment="1">
      <alignment horizontal="center" vertical="center" wrapText="1"/>
    </xf>
    <xf numFmtId="0" fontId="10" fillId="0" borderId="17"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23" xfId="0" applyFont="1" applyBorder="1" applyAlignment="1">
      <alignment horizontal="center" vertical="center" wrapText="1"/>
    </xf>
    <xf numFmtId="0" fontId="12" fillId="4" borderId="71" xfId="0" applyFont="1" applyFill="1" applyBorder="1" applyAlignment="1">
      <alignment horizontal="center" vertical="center" wrapText="1"/>
    </xf>
    <xf numFmtId="0" fontId="18" fillId="0" borderId="23" xfId="0" applyFont="1" applyBorder="1" applyAlignment="1">
      <alignment horizontal="center" vertical="center" wrapText="1"/>
    </xf>
    <xf numFmtId="0" fontId="3" fillId="0" borderId="3" xfId="0" applyFont="1" applyBorder="1" applyAlignment="1">
      <alignment horizontal="left" vertical="center" wrapText="1"/>
    </xf>
    <xf numFmtId="0" fontId="18" fillId="0" borderId="59" xfId="0" applyFont="1" applyBorder="1" applyAlignment="1">
      <alignment horizontal="center" vertical="center" wrapText="1"/>
    </xf>
    <xf numFmtId="0" fontId="24" fillId="0" borderId="23" xfId="0" applyFont="1" applyBorder="1" applyAlignment="1">
      <alignment horizontal="center" vertical="center" wrapText="1"/>
    </xf>
    <xf numFmtId="0" fontId="10" fillId="0" borderId="41" xfId="0" applyFont="1" applyBorder="1" applyAlignment="1">
      <alignment horizontal="center" vertical="center" wrapText="1"/>
    </xf>
    <xf numFmtId="0" fontId="4" fillId="4" borderId="26" xfId="0" applyFont="1" applyFill="1" applyBorder="1" applyAlignment="1">
      <alignment horizontal="center" vertical="center" wrapText="1"/>
    </xf>
    <xf numFmtId="0" fontId="18" fillId="0" borderId="30" xfId="5" applyFont="1" applyBorder="1" applyAlignment="1">
      <alignment horizontal="center" vertical="center" wrapText="1"/>
    </xf>
    <xf numFmtId="0" fontId="18" fillId="0" borderId="3" xfId="5" applyFont="1" applyBorder="1" applyAlignment="1">
      <alignment horizontal="center" vertical="center" wrapText="1"/>
    </xf>
    <xf numFmtId="0" fontId="18" fillId="0" borderId="31" xfId="5" applyFont="1" applyBorder="1" applyAlignment="1">
      <alignment horizontal="center" vertical="center" wrapText="1"/>
    </xf>
    <xf numFmtId="0" fontId="18" fillId="0" borderId="8" xfId="5" applyFont="1" applyBorder="1" applyAlignment="1">
      <alignment horizontal="center" vertical="center" wrapText="1"/>
    </xf>
    <xf numFmtId="0" fontId="17" fillId="5" borderId="67" xfId="0" applyFont="1" applyFill="1" applyBorder="1" applyAlignment="1">
      <alignment horizontal="left" vertical="center"/>
    </xf>
    <xf numFmtId="0" fontId="17" fillId="5" borderId="68" xfId="0" applyFont="1" applyFill="1" applyBorder="1" applyAlignment="1">
      <alignment horizontal="left"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15" fillId="0" borderId="0" xfId="0" applyFont="1" applyAlignment="1">
      <alignment horizontal="left"/>
    </xf>
    <xf numFmtId="0" fontId="15" fillId="0" borderId="2" xfId="0" applyFont="1" applyBorder="1" applyAlignment="1">
      <alignment horizontal="center"/>
    </xf>
    <xf numFmtId="0" fontId="15" fillId="0" borderId="1" xfId="0" applyFont="1" applyBorder="1"/>
    <xf numFmtId="0" fontId="15" fillId="0" borderId="0" xfId="0" applyFont="1"/>
    <xf numFmtId="0" fontId="3" fillId="0" borderId="2" xfId="0" applyFont="1" applyBorder="1" applyAlignment="1">
      <alignment horizontal="center"/>
    </xf>
    <xf numFmtId="0" fontId="17" fillId="0" borderId="13" xfId="0" applyFont="1" applyBorder="1" applyAlignment="1">
      <alignment vertical="center"/>
    </xf>
    <xf numFmtId="0" fontId="17" fillId="0" borderId="6" xfId="0" applyFont="1" applyBorder="1" applyAlignment="1">
      <alignment vertical="center"/>
    </xf>
    <xf numFmtId="0" fontId="21" fillId="9" borderId="3" xfId="0" applyFont="1" applyFill="1" applyBorder="1" applyAlignment="1">
      <alignment horizontal="center" vertical="center"/>
    </xf>
    <xf numFmtId="0" fontId="16" fillId="6" borderId="3" xfId="0" applyFont="1" applyFill="1" applyBorder="1" applyAlignment="1">
      <alignment horizontal="center" vertical="center" wrapText="1"/>
    </xf>
    <xf numFmtId="0" fontId="16" fillId="0" borderId="0" xfId="0" applyFont="1" applyAlignment="1">
      <alignment horizontal="center"/>
    </xf>
    <xf numFmtId="0" fontId="21" fillId="6" borderId="3" xfId="0" applyFont="1" applyFill="1" applyBorder="1" applyAlignment="1">
      <alignment horizontal="center"/>
    </xf>
    <xf numFmtId="0" fontId="21" fillId="0" borderId="3"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8" borderId="3" xfId="0" applyFont="1" applyFill="1" applyBorder="1" applyAlignment="1">
      <alignment horizontal="center" vertical="center"/>
    </xf>
    <xf numFmtId="0" fontId="18" fillId="0" borderId="3" xfId="0" applyFont="1" applyBorder="1" applyAlignment="1">
      <alignment horizontal="left" vertical="center" wrapText="1"/>
    </xf>
    <xf numFmtId="0" fontId="21" fillId="0" borderId="4" xfId="0" applyFont="1" applyBorder="1" applyAlignment="1">
      <alignment horizontal="center" vertical="center" wrapText="1"/>
    </xf>
    <xf numFmtId="0" fontId="23" fillId="4" borderId="25" xfId="0" applyFont="1" applyFill="1" applyBorder="1" applyAlignment="1">
      <alignment horizontal="center" vertical="center" wrapText="1"/>
    </xf>
    <xf numFmtId="0" fontId="21" fillId="0" borderId="29" xfId="5" applyFont="1" applyBorder="1" applyAlignment="1">
      <alignment horizontal="left" vertical="center" wrapText="1"/>
    </xf>
    <xf numFmtId="0" fontId="7" fillId="0" borderId="30"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7" xfId="0" applyFont="1" applyBorder="1" applyAlignment="1">
      <alignment horizontal="center" vertical="center" wrapText="1"/>
    </xf>
    <xf numFmtId="0" fontId="7" fillId="9" borderId="3"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7" fillId="0" borderId="4" xfId="0" applyFont="1" applyBorder="1" applyAlignment="1">
      <alignment horizontal="center" vertical="center" wrapText="1"/>
    </xf>
    <xf numFmtId="0" fontId="11" fillId="6" borderId="3" xfId="0" applyFont="1" applyFill="1" applyBorder="1" applyAlignment="1">
      <alignment horizontal="center" vertical="center" wrapText="1"/>
    </xf>
    <xf numFmtId="0" fontId="7" fillId="6" borderId="3" xfId="0" applyFont="1" applyFill="1" applyBorder="1" applyAlignment="1">
      <alignment horizontal="center"/>
    </xf>
    <xf numFmtId="0" fontId="7" fillId="10" borderId="3" xfId="0" applyFont="1" applyFill="1" applyBorder="1" applyAlignment="1">
      <alignment horizontal="center" vertical="center"/>
    </xf>
    <xf numFmtId="0" fontId="18" fillId="0" borderId="73" xfId="0" applyFont="1" applyBorder="1" applyAlignment="1">
      <alignment horizontal="center" vertical="center" wrapText="1"/>
    </xf>
    <xf numFmtId="0" fontId="24" fillId="0" borderId="73" xfId="0" applyFont="1" applyBorder="1" applyAlignment="1">
      <alignment horizontal="center" vertical="center" wrapText="1"/>
    </xf>
    <xf numFmtId="0" fontId="18" fillId="0" borderId="74" xfId="0" applyFont="1" applyBorder="1" applyAlignment="1">
      <alignment horizontal="center" vertical="center" wrapText="1"/>
    </xf>
    <xf numFmtId="0" fontId="18" fillId="0" borderId="42" xfId="0" applyFont="1" applyBorder="1" applyAlignment="1">
      <alignment horizontal="center" vertical="center" wrapText="1"/>
    </xf>
    <xf numFmtId="0" fontId="24" fillId="0" borderId="42" xfId="0" applyFont="1" applyBorder="1" applyAlignment="1">
      <alignment horizontal="center" vertical="center" wrapText="1"/>
    </xf>
    <xf numFmtId="0" fontId="3" fillId="0" borderId="42" xfId="0" applyFont="1" applyBorder="1" applyAlignment="1">
      <alignment horizontal="left" vertical="center" wrapText="1"/>
    </xf>
    <xf numFmtId="0" fontId="10" fillId="0" borderId="37" xfId="0" applyFont="1" applyBorder="1" applyAlignment="1">
      <alignment horizontal="center" vertical="center" wrapText="1"/>
    </xf>
    <xf numFmtId="0" fontId="18" fillId="0" borderId="73" xfId="0" applyFont="1" applyBorder="1" applyAlignment="1">
      <alignment horizontal="center" vertical="center"/>
    </xf>
    <xf numFmtId="0" fontId="18" fillId="0" borderId="74" xfId="0" applyFont="1" applyBorder="1" applyAlignment="1">
      <alignment horizontal="left" vertical="center" wrapText="1"/>
    </xf>
    <xf numFmtId="0" fontId="21" fillId="0" borderId="42" xfId="0" applyFont="1" applyBorder="1" applyAlignment="1">
      <alignment horizontal="left" vertical="center" wrapText="1"/>
    </xf>
    <xf numFmtId="0" fontId="18" fillId="0" borderId="42" xfId="0" applyFont="1" applyBorder="1" applyAlignment="1">
      <alignment horizontal="center" vertical="center"/>
    </xf>
    <xf numFmtId="0" fontId="18" fillId="0" borderId="37" xfId="0" applyFont="1" applyBorder="1" applyAlignment="1">
      <alignment horizontal="center" vertical="center" wrapText="1"/>
    </xf>
    <xf numFmtId="0" fontId="7" fillId="0" borderId="73" xfId="0" applyFont="1" applyBorder="1" applyAlignment="1">
      <alignment horizontal="center" vertical="center" wrapText="1"/>
    </xf>
    <xf numFmtId="0" fontId="7" fillId="0" borderId="73" xfId="0" applyFont="1" applyBorder="1" applyAlignment="1">
      <alignment horizontal="center" vertical="center" textRotation="90" wrapText="1"/>
    </xf>
    <xf numFmtId="0" fontId="7" fillId="0" borderId="74" xfId="0" applyFont="1" applyBorder="1" applyAlignment="1">
      <alignment horizontal="center" vertical="center" wrapText="1"/>
    </xf>
    <xf numFmtId="0" fontId="7" fillId="0" borderId="59" xfId="0" applyFont="1" applyBorder="1" applyAlignment="1">
      <alignment horizontal="center" vertical="center" wrapText="1"/>
    </xf>
    <xf numFmtId="0" fontId="7" fillId="0" borderId="42" xfId="0" applyFont="1" applyBorder="1" applyAlignment="1">
      <alignment horizontal="center" vertical="center" textRotation="90" wrapText="1"/>
    </xf>
    <xf numFmtId="0" fontId="7" fillId="0" borderId="42"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1" xfId="0" applyFont="1" applyBorder="1" applyAlignment="1">
      <alignment horizontal="center" vertical="center" textRotation="90" wrapText="1"/>
    </xf>
    <xf numFmtId="0" fontId="7" fillId="0" borderId="37" xfId="0" applyFont="1" applyBorder="1" applyAlignment="1">
      <alignment horizontal="center" vertical="center" wrapText="1"/>
    </xf>
    <xf numFmtId="0" fontId="18" fillId="0" borderId="73" xfId="0" applyFont="1" applyBorder="1" applyAlignment="1">
      <alignment horizontal="left" vertical="center" wrapText="1"/>
    </xf>
    <xf numFmtId="0" fontId="21" fillId="0" borderId="73" xfId="0" applyFont="1" applyBorder="1" applyAlignment="1">
      <alignment horizontal="left" vertical="center" wrapText="1"/>
    </xf>
    <xf numFmtId="0" fontId="18" fillId="0" borderId="78" xfId="0" applyFont="1" applyBorder="1" applyAlignment="1">
      <alignment horizontal="left" vertical="center" wrapText="1"/>
    </xf>
    <xf numFmtId="0" fontId="21" fillId="0" borderId="80" xfId="0" applyFont="1" applyBorder="1" applyAlignment="1">
      <alignment horizontal="left" vertical="center" wrapText="1"/>
    </xf>
    <xf numFmtId="0" fontId="18" fillId="0" borderId="79" xfId="0" applyFont="1" applyBorder="1" applyAlignment="1">
      <alignment horizontal="center" vertical="center" wrapText="1"/>
    </xf>
    <xf numFmtId="0" fontId="18" fillId="0" borderId="79" xfId="0" applyFont="1" applyBorder="1" applyAlignment="1">
      <alignment horizontal="center" vertical="center"/>
    </xf>
    <xf numFmtId="0" fontId="3" fillId="0" borderId="73" xfId="0" applyFont="1" applyBorder="1" applyAlignment="1">
      <alignment horizontal="left" vertical="center" wrapText="1"/>
    </xf>
    <xf numFmtId="0" fontId="10" fillId="0" borderId="73" xfId="0" applyFont="1" applyBorder="1" applyAlignment="1">
      <alignment horizontal="center" vertical="center" wrapText="1"/>
    </xf>
    <xf numFmtId="0" fontId="18" fillId="0" borderId="42" xfId="5" applyFont="1" applyBorder="1" applyAlignment="1">
      <alignment horizontal="center" vertical="center" wrapText="1"/>
    </xf>
    <xf numFmtId="0" fontId="24" fillId="0" borderId="79" xfId="0" applyFont="1" applyBorder="1" applyAlignment="1">
      <alignment horizontal="center" vertical="center" wrapText="1"/>
    </xf>
    <xf numFmtId="0" fontId="7" fillId="0" borderId="0" xfId="0" applyFont="1" applyAlignment="1">
      <alignment horizontal="center" vertical="center" textRotation="90" wrapText="1"/>
    </xf>
    <xf numFmtId="0" fontId="18" fillId="0" borderId="50" xfId="0" applyFont="1" applyBorder="1" applyAlignment="1">
      <alignment horizontal="left" vertical="center" wrapText="1"/>
    </xf>
    <xf numFmtId="0" fontId="18" fillId="0" borderId="52" xfId="0" applyFont="1" applyBorder="1" applyAlignment="1">
      <alignment horizontal="left" vertical="center"/>
    </xf>
    <xf numFmtId="0" fontId="18" fillId="0" borderId="58" xfId="0" applyFont="1" applyBorder="1" applyAlignment="1">
      <alignment horizontal="left" vertical="center"/>
    </xf>
    <xf numFmtId="0" fontId="18" fillId="0" borderId="57" xfId="0" applyFont="1" applyBorder="1" applyAlignment="1">
      <alignment horizontal="left" vertical="center"/>
    </xf>
    <xf numFmtId="0" fontId="18" fillId="0" borderId="53" xfId="0" applyFont="1" applyBorder="1" applyAlignment="1">
      <alignment horizontal="left" vertical="center"/>
    </xf>
    <xf numFmtId="0" fontId="18" fillId="0" borderId="54" xfId="0" applyFont="1" applyBorder="1" applyAlignment="1">
      <alignment horizontal="left" vertical="center"/>
    </xf>
    <xf numFmtId="0" fontId="7" fillId="0" borderId="30"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7"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2"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2"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2"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2" xfId="0" applyFont="1" applyBorder="1" applyAlignment="1">
      <alignment horizontal="center" vertical="center" wrapText="1"/>
    </xf>
    <xf numFmtId="0" fontId="11" fillId="0" borderId="46"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2" xfId="0" applyFont="1" applyFill="1" applyBorder="1" applyAlignment="1">
      <alignment horizontal="center"/>
    </xf>
    <xf numFmtId="0" fontId="7" fillId="6" borderId="3" xfId="0" applyFont="1" applyFill="1" applyBorder="1" applyAlignment="1">
      <alignment horizontal="center"/>
    </xf>
    <xf numFmtId="0" fontId="11" fillId="0" borderId="57"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2"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4" xfId="0" applyFont="1" applyBorder="1" applyAlignment="1">
      <alignment horizontal="left" vertical="top" wrapText="1"/>
    </xf>
    <xf numFmtId="0" fontId="13" fillId="0" borderId="35" xfId="0" applyFont="1" applyBorder="1" applyAlignment="1">
      <alignment horizontal="left" vertical="top" wrapText="1"/>
    </xf>
    <xf numFmtId="0" fontId="13" fillId="0" borderId="36"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2" xfId="0" applyFont="1" applyFill="1" applyBorder="1" applyAlignment="1">
      <alignment horizontal="center" vertical="center"/>
    </xf>
    <xf numFmtId="0" fontId="8" fillId="0" borderId="0" xfId="0" applyFont="1" applyAlignment="1">
      <alignment horizontal="left" vertical="center" wrapText="1"/>
    </xf>
    <xf numFmtId="0" fontId="15" fillId="0" borderId="30" xfId="0" applyFont="1" applyBorder="1" applyAlignment="1">
      <alignment horizontal="left" vertical="top" wrapText="1"/>
    </xf>
    <xf numFmtId="0" fontId="15" fillId="0" borderId="3" xfId="0" applyFont="1" applyBorder="1" applyAlignment="1">
      <alignment horizontal="left" vertical="top" wrapText="1"/>
    </xf>
    <xf numFmtId="0" fontId="15" fillId="0" borderId="17" xfId="0" applyFont="1" applyBorder="1" applyAlignment="1">
      <alignment horizontal="left" vertical="top" wrapText="1"/>
    </xf>
    <xf numFmtId="0" fontId="27" fillId="0" borderId="30" xfId="0" applyFont="1" applyBorder="1" applyAlignment="1">
      <alignment horizontal="left" vertical="top" wrapText="1"/>
    </xf>
    <xf numFmtId="0" fontId="15" fillId="0" borderId="31" xfId="0" applyFont="1" applyBorder="1" applyAlignment="1">
      <alignment horizontal="left" vertical="top" wrapText="1"/>
    </xf>
    <xf numFmtId="0" fontId="15" fillId="0" borderId="8" xfId="0" applyFont="1" applyBorder="1" applyAlignment="1">
      <alignment horizontal="left" vertical="top" wrapText="1"/>
    </xf>
    <xf numFmtId="0" fontId="15" fillId="0" borderId="33" xfId="0" applyFont="1" applyBorder="1" applyAlignment="1">
      <alignment horizontal="left" vertical="top" wrapText="1"/>
    </xf>
    <xf numFmtId="0" fontId="5" fillId="0" borderId="3" xfId="0" applyFont="1" applyBorder="1" applyAlignment="1">
      <alignment horizontal="center"/>
    </xf>
    <xf numFmtId="0" fontId="15" fillId="0" borderId="24" xfId="0" applyFont="1" applyBorder="1" applyAlignment="1">
      <alignment horizontal="center"/>
    </xf>
    <xf numFmtId="0" fontId="15" fillId="0" borderId="25" xfId="0" applyFont="1" applyBorder="1" applyAlignment="1">
      <alignment horizontal="center"/>
    </xf>
    <xf numFmtId="0" fontId="15" fillId="0" borderId="26" xfId="0" applyFont="1" applyBorder="1" applyAlignment="1">
      <alignment horizontal="center"/>
    </xf>
    <xf numFmtId="0" fontId="20" fillId="0" borderId="30" xfId="0" applyFont="1" applyBorder="1" applyAlignment="1">
      <alignment horizontal="left" vertical="top" wrapText="1"/>
    </xf>
    <xf numFmtId="0" fontId="18" fillId="0" borderId="3" xfId="0" applyFont="1" applyBorder="1" applyAlignment="1">
      <alignment horizontal="left" vertical="top" wrapText="1"/>
    </xf>
    <xf numFmtId="0" fontId="18" fillId="0" borderId="17" xfId="0" applyFont="1" applyBorder="1" applyAlignment="1">
      <alignment horizontal="left" vertical="top" wrapText="1"/>
    </xf>
    <xf numFmtId="0" fontId="18" fillId="0" borderId="40" xfId="0" applyFont="1" applyBorder="1" applyAlignment="1">
      <alignment horizontal="left" vertical="center" wrapText="1"/>
    </xf>
    <xf numFmtId="0" fontId="18" fillId="0" borderId="23" xfId="0" applyFont="1" applyBorder="1" applyAlignment="1">
      <alignment horizontal="left" vertical="center" wrapText="1"/>
    </xf>
    <xf numFmtId="0" fontId="18" fillId="0" borderId="41" xfId="0" applyFont="1" applyBorder="1" applyAlignment="1">
      <alignment horizontal="left" vertical="center" wrapText="1"/>
    </xf>
    <xf numFmtId="0" fontId="13" fillId="0" borderId="50" xfId="0" applyFont="1" applyBorder="1" applyAlignment="1">
      <alignment horizontal="center" vertical="center"/>
    </xf>
    <xf numFmtId="0" fontId="13" fillId="0" borderId="51" xfId="0" applyFont="1" applyBorder="1" applyAlignment="1">
      <alignment horizontal="center" vertical="center"/>
    </xf>
    <xf numFmtId="0" fontId="13" fillId="0" borderId="52" xfId="0" applyFont="1" applyBorder="1" applyAlignment="1">
      <alignment horizontal="center" vertical="center"/>
    </xf>
    <xf numFmtId="0" fontId="13" fillId="0" borderId="58" xfId="0" applyFont="1" applyBorder="1" applyAlignment="1">
      <alignment horizontal="center" vertical="center"/>
    </xf>
    <xf numFmtId="0" fontId="13" fillId="0" borderId="0" xfId="0" applyFont="1" applyAlignment="1">
      <alignment horizontal="center" vertical="center"/>
    </xf>
    <xf numFmtId="0" fontId="13" fillId="0" borderId="57" xfId="0" applyFont="1" applyBorder="1" applyAlignment="1">
      <alignment horizontal="center" vertical="center"/>
    </xf>
    <xf numFmtId="0" fontId="13" fillId="0" borderId="53" xfId="0" applyFont="1" applyBorder="1" applyAlignment="1">
      <alignment horizontal="center" vertical="center"/>
    </xf>
    <xf numFmtId="0" fontId="13" fillId="0" borderId="46" xfId="0" applyFont="1" applyBorder="1" applyAlignment="1">
      <alignment horizontal="center" vertical="center"/>
    </xf>
    <xf numFmtId="0" fontId="13" fillId="0" borderId="54" xfId="0" applyFont="1" applyBorder="1" applyAlignment="1">
      <alignment horizontal="center" vertical="center"/>
    </xf>
    <xf numFmtId="0" fontId="18" fillId="0" borderId="42" xfId="0" applyFont="1" applyBorder="1" applyAlignment="1">
      <alignment horizontal="left" vertical="center" wrapText="1"/>
    </xf>
    <xf numFmtId="0" fontId="18" fillId="0" borderId="59" xfId="0" applyFont="1" applyBorder="1" applyAlignment="1">
      <alignment horizontal="left" vertical="center" wrapText="1"/>
    </xf>
    <xf numFmtId="0" fontId="17" fillId="0" borderId="63" xfId="0" applyFont="1" applyBorder="1" applyAlignment="1">
      <alignment vertical="center"/>
    </xf>
    <xf numFmtId="0" fontId="17" fillId="0" borderId="64" xfId="0" applyFont="1" applyBorder="1" applyAlignment="1">
      <alignment vertical="center"/>
    </xf>
    <xf numFmtId="0" fontId="17" fillId="0" borderId="13" xfId="0" applyFont="1" applyBorder="1" applyAlignment="1">
      <alignment vertical="center"/>
    </xf>
    <xf numFmtId="0" fontId="17" fillId="0" borderId="6" xfId="0" applyFont="1" applyBorder="1" applyAlignment="1">
      <alignment vertical="center"/>
    </xf>
    <xf numFmtId="0" fontId="17" fillId="5" borderId="13" xfId="0" applyFont="1" applyFill="1" applyBorder="1" applyAlignment="1">
      <alignment vertical="center"/>
    </xf>
    <xf numFmtId="0" fontId="17" fillId="5" borderId="6" xfId="0" applyFont="1" applyFill="1" applyBorder="1" applyAlignment="1">
      <alignment vertical="center"/>
    </xf>
    <xf numFmtId="0" fontId="17" fillId="5" borderId="13" xfId="0" applyFont="1" applyFill="1" applyBorder="1" applyAlignment="1">
      <alignment horizontal="left" vertical="center"/>
    </xf>
    <xf numFmtId="0" fontId="17" fillId="5" borderId="6" xfId="0" applyFont="1" applyFill="1" applyBorder="1" applyAlignment="1">
      <alignment horizontal="left" vertical="center"/>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5" fillId="0" borderId="34" xfId="0" applyFont="1" applyBorder="1" applyAlignment="1">
      <alignment horizontal="left" wrapText="1"/>
    </xf>
    <xf numFmtId="0" fontId="15" fillId="0" borderId="35"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7" xfId="0" applyFont="1" applyBorder="1" applyAlignment="1">
      <alignment horizontal="left" wrapText="1"/>
    </xf>
    <xf numFmtId="0" fontId="15" fillId="0" borderId="9" xfId="0" applyFont="1" applyBorder="1" applyAlignment="1">
      <alignment horizontal="left" wrapText="1"/>
    </xf>
    <xf numFmtId="0" fontId="15" fillId="0" borderId="60" xfId="0" applyFont="1" applyBorder="1" applyAlignment="1">
      <alignment horizontal="left" vertical="center" wrapText="1"/>
    </xf>
    <xf numFmtId="0" fontId="15" fillId="0" borderId="61" xfId="0" applyFont="1" applyBorder="1" applyAlignment="1">
      <alignment horizontal="left" vertical="center" wrapText="1"/>
    </xf>
    <xf numFmtId="0" fontId="15" fillId="0" borderId="62" xfId="0" applyFont="1" applyBorder="1" applyAlignment="1">
      <alignment horizontal="left" vertical="center" wrapText="1"/>
    </xf>
    <xf numFmtId="0" fontId="15" fillId="2" borderId="37" xfId="0" applyFont="1" applyFill="1" applyBorder="1" applyAlignment="1">
      <alignment horizontal="center" vertical="center" wrapText="1"/>
    </xf>
    <xf numFmtId="0" fontId="15" fillId="2" borderId="41" xfId="0" applyFont="1" applyFill="1" applyBorder="1" applyAlignment="1">
      <alignment horizontal="center" vertical="center" wrapText="1"/>
    </xf>
    <xf numFmtId="0" fontId="15" fillId="2" borderId="42"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44" xfId="0" applyFont="1" applyBorder="1" applyAlignment="1">
      <alignment horizontal="center" vertical="center" wrapText="1"/>
    </xf>
    <xf numFmtId="0" fontId="16" fillId="0" borderId="45" xfId="0" applyFont="1" applyBorder="1" applyAlignment="1">
      <alignment horizontal="center" vertical="center" wrapText="1"/>
    </xf>
    <xf numFmtId="0" fontId="17" fillId="0" borderId="11" xfId="0" applyFont="1" applyBorder="1" applyAlignment="1">
      <alignment vertical="center"/>
    </xf>
    <xf numFmtId="0" fontId="17" fillId="0" borderId="5" xfId="0" applyFont="1" applyBorder="1" applyAlignment="1">
      <alignment vertical="center"/>
    </xf>
    <xf numFmtId="0" fontId="21" fillId="9" borderId="3" xfId="0" applyFont="1" applyFill="1" applyBorder="1" applyAlignment="1">
      <alignment horizontal="center" vertical="center"/>
    </xf>
    <xf numFmtId="0" fontId="16" fillId="6" borderId="3" xfId="0" applyFont="1" applyFill="1" applyBorder="1" applyAlignment="1">
      <alignment horizontal="center" vertical="center" wrapText="1"/>
    </xf>
    <xf numFmtId="0" fontId="16" fillId="0" borderId="46" xfId="0" applyFont="1" applyBorder="1" applyAlignment="1">
      <alignment horizontal="center"/>
    </xf>
    <xf numFmtId="0" fontId="16" fillId="0" borderId="0" xfId="0" applyFont="1" applyAlignment="1">
      <alignment horizontal="center"/>
    </xf>
    <xf numFmtId="0" fontId="16" fillId="6" borderId="17" xfId="0" applyFont="1" applyFill="1" applyBorder="1" applyAlignment="1">
      <alignment horizontal="center" vertical="center" wrapText="1"/>
    </xf>
    <xf numFmtId="0" fontId="21" fillId="6" borderId="3" xfId="0" applyFont="1" applyFill="1" applyBorder="1" applyAlignment="1">
      <alignment horizontal="center"/>
    </xf>
    <xf numFmtId="0" fontId="21" fillId="6" borderId="17" xfId="0" applyFont="1" applyFill="1" applyBorder="1" applyAlignment="1">
      <alignment horizontal="center"/>
    </xf>
    <xf numFmtId="0" fontId="21" fillId="0" borderId="3" xfId="0" applyFont="1" applyBorder="1" applyAlignment="1">
      <alignment horizontal="center" vertical="center" wrapText="1"/>
    </xf>
    <xf numFmtId="0" fontId="21" fillId="0" borderId="17" xfId="0" applyFont="1" applyBorder="1" applyAlignment="1">
      <alignment horizontal="center" vertical="center" wrapText="1"/>
    </xf>
    <xf numFmtId="0" fontId="21" fillId="9" borderId="17"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8" xfId="0" applyFont="1" applyFill="1" applyBorder="1" applyAlignment="1">
      <alignment horizontal="center" vertical="center"/>
    </xf>
    <xf numFmtId="0" fontId="21" fillId="10" borderId="3" xfId="0" applyFont="1" applyFill="1" applyBorder="1" applyAlignment="1">
      <alignment horizontal="center" vertical="center"/>
    </xf>
    <xf numFmtId="0" fontId="21" fillId="10" borderId="17" xfId="0" applyFont="1" applyFill="1" applyBorder="1" applyAlignment="1">
      <alignment horizontal="center" vertical="center"/>
    </xf>
    <xf numFmtId="0" fontId="17" fillId="0" borderId="3" xfId="0" applyFont="1" applyBorder="1" applyAlignment="1">
      <alignment horizontal="left" vertical="center" wrapText="1"/>
    </xf>
    <xf numFmtId="0" fontId="16" fillId="6" borderId="3" xfId="0" applyFont="1" applyFill="1" applyBorder="1" applyAlignment="1">
      <alignment horizontal="center" vertical="center"/>
    </xf>
    <xf numFmtId="0" fontId="21" fillId="8" borderId="3" xfId="0" applyFont="1" applyFill="1" applyBorder="1" applyAlignment="1">
      <alignment horizontal="center" vertical="center"/>
    </xf>
    <xf numFmtId="0" fontId="16" fillId="2" borderId="0" xfId="0" applyFont="1" applyFill="1" applyAlignment="1">
      <alignment horizontal="center"/>
    </xf>
    <xf numFmtId="0" fontId="15" fillId="0" borderId="0" xfId="0" applyFont="1" applyAlignment="1">
      <alignment horizontal="right" vertical="center" textRotation="90"/>
    </xf>
    <xf numFmtId="0" fontId="18" fillId="0" borderId="3" xfId="0" applyFont="1" applyBorder="1" applyAlignment="1">
      <alignment horizontal="left" vertical="center" wrapText="1"/>
    </xf>
    <xf numFmtId="0" fontId="29" fillId="0" borderId="3" xfId="0" applyFont="1" applyBorder="1" applyAlignment="1">
      <alignment horizontal="left" vertical="center" wrapText="1"/>
    </xf>
    <xf numFmtId="0" fontId="17" fillId="0" borderId="79" xfId="0" applyFont="1" applyBorder="1" applyAlignment="1">
      <alignment horizontal="center" vertical="center" wrapText="1"/>
    </xf>
    <xf numFmtId="0" fontId="17" fillId="0" borderId="75" xfId="0" applyFont="1" applyBorder="1" applyAlignment="1">
      <alignment horizontal="center" vertical="center" wrapText="1"/>
    </xf>
    <xf numFmtId="0" fontId="17" fillId="0" borderId="77" xfId="0" applyFont="1" applyBorder="1" applyAlignment="1">
      <alignment horizontal="center" vertical="center" wrapText="1"/>
    </xf>
    <xf numFmtId="0" fontId="17" fillId="0" borderId="76" xfId="0" applyFont="1" applyBorder="1" applyAlignment="1">
      <alignment horizontal="center" vertical="center" wrapText="1"/>
    </xf>
    <xf numFmtId="0" fontId="15" fillId="0" borderId="47" xfId="0" applyFont="1" applyBorder="1" applyAlignment="1">
      <alignment horizontal="right" vertical="center" textRotation="90"/>
    </xf>
    <xf numFmtId="0" fontId="30" fillId="2" borderId="43" xfId="0" applyFont="1" applyFill="1" applyBorder="1" applyAlignment="1">
      <alignment horizontal="left" vertical="top" wrapText="1" readingOrder="1"/>
    </xf>
    <xf numFmtId="0" fontId="14" fillId="2" borderId="44" xfId="0" applyFont="1" applyFill="1" applyBorder="1" applyAlignment="1">
      <alignment horizontal="left" vertical="top" wrapText="1" readingOrder="1"/>
    </xf>
    <xf numFmtId="0" fontId="14" fillId="2" borderId="45"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6" fillId="0" borderId="34" xfId="0" applyFont="1" applyBorder="1" applyAlignment="1">
      <alignment horizontal="center" vertical="center"/>
    </xf>
    <xf numFmtId="0" fontId="16" fillId="0" borderId="35" xfId="0" applyFont="1" applyBorder="1" applyAlignment="1">
      <alignment horizontal="center" vertical="center"/>
    </xf>
    <xf numFmtId="0" fontId="16" fillId="0" borderId="36" xfId="0" applyFont="1" applyBorder="1" applyAlignment="1">
      <alignment horizontal="center" vertical="center"/>
    </xf>
    <xf numFmtId="0" fontId="18" fillId="0" borderId="5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7" xfId="0" applyFont="1" applyBorder="1" applyAlignment="1">
      <alignment horizontal="left" vertical="center" wrapText="1"/>
    </xf>
    <xf numFmtId="0" fontId="18" fillId="0" borderId="53" xfId="0" applyFont="1" applyBorder="1" applyAlignment="1">
      <alignment horizontal="left" vertical="center" wrapText="1"/>
    </xf>
    <xf numFmtId="0" fontId="18" fillId="0" borderId="54" xfId="0" applyFont="1" applyBorder="1" applyAlignment="1">
      <alignment horizontal="left" vertical="center" wrapText="1"/>
    </xf>
    <xf numFmtId="0" fontId="16" fillId="0" borderId="48" xfId="0" applyFont="1" applyBorder="1" applyAlignment="1">
      <alignment horizontal="center" vertical="center"/>
    </xf>
    <xf numFmtId="0" fontId="22" fillId="4" borderId="43" xfId="0" applyFont="1" applyFill="1" applyBorder="1" applyAlignment="1">
      <alignment horizontal="center" vertical="center" wrapText="1"/>
    </xf>
    <xf numFmtId="0" fontId="22" fillId="4" borderId="44"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25" xfId="0" applyFont="1" applyFill="1" applyBorder="1" applyAlignment="1">
      <alignment horizontal="center" vertical="center" wrapText="1"/>
    </xf>
    <xf numFmtId="0" fontId="17" fillId="0" borderId="42" xfId="0" applyFont="1" applyBorder="1" applyAlignment="1">
      <alignment horizontal="left" vertical="center" wrapText="1"/>
    </xf>
    <xf numFmtId="0" fontId="21" fillId="10" borderId="4" xfId="0" applyFont="1" applyFill="1" applyBorder="1" applyAlignment="1">
      <alignment horizontal="center" vertical="center"/>
    </xf>
    <xf numFmtId="0" fontId="21" fillId="10" borderId="22" xfId="0" applyFont="1" applyFill="1" applyBorder="1" applyAlignment="1">
      <alignment horizontal="center" vertical="center"/>
    </xf>
    <xf numFmtId="0" fontId="21" fillId="9" borderId="22" xfId="0" applyFont="1" applyFill="1" applyBorder="1" applyAlignment="1">
      <alignment horizontal="center" vertical="center"/>
    </xf>
    <xf numFmtId="0" fontId="21" fillId="6" borderId="4" xfId="0" applyFont="1" applyFill="1" applyBorder="1" applyAlignment="1">
      <alignment horizontal="center"/>
    </xf>
    <xf numFmtId="0" fontId="21" fillId="6" borderId="22" xfId="0" applyFont="1" applyFill="1" applyBorder="1" applyAlignment="1">
      <alignment horizontal="center"/>
    </xf>
    <xf numFmtId="0" fontId="21" fillId="7" borderId="4" xfId="0" applyFont="1" applyFill="1" applyBorder="1" applyAlignment="1">
      <alignment horizontal="center" vertical="center"/>
    </xf>
    <xf numFmtId="0" fontId="21" fillId="7" borderId="39" xfId="0" applyFont="1" applyFill="1" applyBorder="1" applyAlignment="1">
      <alignment horizontal="center" vertical="center"/>
    </xf>
    <xf numFmtId="0" fontId="21" fillId="7" borderId="22"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2" xfId="0" applyFont="1" applyFill="1" applyBorder="1" applyAlignment="1">
      <alignment horizontal="center" vertical="center"/>
    </xf>
    <xf numFmtId="0" fontId="21" fillId="6" borderId="39" xfId="0" applyFont="1" applyFill="1" applyBorder="1" applyAlignment="1">
      <alignment horizontal="center"/>
    </xf>
    <xf numFmtId="0" fontId="21" fillId="9" borderId="39"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39" xfId="0" applyFont="1" applyFill="1" applyBorder="1" applyAlignment="1">
      <alignment horizontal="center" vertical="center" wrapText="1"/>
    </xf>
    <xf numFmtId="0" fontId="16" fillId="6" borderId="22"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22" xfId="0" applyFont="1" applyBorder="1" applyAlignment="1">
      <alignment horizontal="center" vertical="center" wrapText="1"/>
    </xf>
    <xf numFmtId="0" fontId="21" fillId="8" borderId="39" xfId="0" applyFont="1" applyFill="1" applyBorder="1" applyAlignment="1">
      <alignment horizontal="center" vertical="center"/>
    </xf>
    <xf numFmtId="0" fontId="16" fillId="6" borderId="50"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2" xfId="0" applyFont="1" applyFill="1" applyBorder="1" applyAlignment="1">
      <alignment horizontal="center" vertical="center" wrapText="1"/>
    </xf>
    <xf numFmtId="0" fontId="16" fillId="6" borderId="53" xfId="0" applyFont="1" applyFill="1" applyBorder="1" applyAlignment="1">
      <alignment horizontal="center" vertical="center" wrapText="1"/>
    </xf>
    <xf numFmtId="0" fontId="16" fillId="6" borderId="46" xfId="0" applyFont="1" applyFill="1" applyBorder="1" applyAlignment="1">
      <alignment horizontal="center" vertical="center" wrapText="1"/>
    </xf>
    <xf numFmtId="0" fontId="16" fillId="6" borderId="54" xfId="0" applyFont="1" applyFill="1" applyBorder="1" applyAlignment="1">
      <alignment horizontal="center" vertical="center" wrapText="1"/>
    </xf>
    <xf numFmtId="0" fontId="16" fillId="6" borderId="42" xfId="0" applyFont="1" applyFill="1" applyBorder="1" applyAlignment="1">
      <alignment horizontal="center" vertical="center" wrapText="1"/>
    </xf>
    <xf numFmtId="0" fontId="16" fillId="6" borderId="23" xfId="0" applyFont="1" applyFill="1" applyBorder="1" applyAlignment="1">
      <alignment horizontal="center" vertical="center" wrapText="1"/>
    </xf>
    <xf numFmtId="0" fontId="16" fillId="6" borderId="4" xfId="0" applyFont="1" applyFill="1" applyBorder="1" applyAlignment="1">
      <alignment horizontal="center" vertical="center"/>
    </xf>
    <xf numFmtId="0" fontId="16" fillId="6" borderId="22" xfId="0" applyFont="1" applyFill="1" applyBorder="1" applyAlignment="1">
      <alignment horizontal="center" vertical="center"/>
    </xf>
    <xf numFmtId="0" fontId="21" fillId="7" borderId="55" xfId="0" applyFont="1" applyFill="1" applyBorder="1" applyAlignment="1">
      <alignment horizontal="center" vertical="center"/>
    </xf>
    <xf numFmtId="0" fontId="21" fillId="7" borderId="56" xfId="0" applyFont="1" applyFill="1" applyBorder="1" applyAlignment="1">
      <alignment horizontal="center" vertical="center"/>
    </xf>
    <xf numFmtId="0" fontId="17" fillId="0" borderId="42" xfId="0" applyFont="1" applyBorder="1" applyAlignment="1">
      <alignment horizontal="center" vertical="center" wrapText="1"/>
    </xf>
    <xf numFmtId="0" fontId="21" fillId="0" borderId="42" xfId="0" applyFont="1" applyBorder="1" applyAlignment="1">
      <alignment horizontal="center" vertical="center" wrapText="1"/>
    </xf>
    <xf numFmtId="0" fontId="16" fillId="2" borderId="46" xfId="0" applyFont="1" applyFill="1" applyBorder="1" applyAlignment="1">
      <alignment horizontal="center"/>
    </xf>
    <xf numFmtId="0" fontId="16" fillId="6" borderId="39" xfId="0" applyFont="1" applyFill="1" applyBorder="1" applyAlignment="1">
      <alignment horizontal="center" vertical="center"/>
    </xf>
    <xf numFmtId="0" fontId="21" fillId="0" borderId="78" xfId="0" applyFont="1" applyBorder="1" applyAlignment="1">
      <alignment horizontal="center" vertical="center" wrapText="1"/>
    </xf>
    <xf numFmtId="0" fontId="21" fillId="0" borderId="80" xfId="0" applyFont="1" applyBorder="1" applyAlignment="1">
      <alignment horizontal="center" vertical="center" wrapText="1"/>
    </xf>
    <xf numFmtId="0" fontId="17" fillId="0" borderId="78" xfId="0" applyFont="1" applyBorder="1" applyAlignment="1">
      <alignment horizontal="center" vertical="center" wrapText="1"/>
    </xf>
    <xf numFmtId="0" fontId="17" fillId="0" borderId="81" xfId="0" applyFont="1" applyBorder="1" applyAlignment="1">
      <alignment horizontal="center" vertical="center" wrapText="1"/>
    </xf>
    <xf numFmtId="0" fontId="17" fillId="0" borderId="80" xfId="0" applyFont="1" applyBorder="1" applyAlignment="1">
      <alignment horizontal="center" vertical="center" wrapText="1"/>
    </xf>
    <xf numFmtId="0" fontId="17" fillId="0" borderId="73" xfId="0" applyFont="1" applyBorder="1" applyAlignment="1">
      <alignment horizontal="center" vertical="center" wrapText="1"/>
    </xf>
    <xf numFmtId="0" fontId="13" fillId="2" borderId="43" xfId="0" applyFont="1" applyFill="1" applyBorder="1" applyAlignment="1">
      <alignment horizontal="left" vertical="top" wrapText="1" readingOrder="1"/>
    </xf>
    <xf numFmtId="0" fontId="13" fillId="2" borderId="44" xfId="0" applyFont="1" applyFill="1" applyBorder="1" applyAlignment="1">
      <alignment horizontal="left" vertical="top" wrapText="1" readingOrder="1"/>
    </xf>
    <xf numFmtId="0" fontId="13" fillId="2" borderId="45"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1" fillId="0" borderId="23"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23" xfId="0" applyFont="1" applyBorder="1" applyAlignment="1">
      <alignment horizontal="center" vertical="center" wrapText="1"/>
    </xf>
    <xf numFmtId="0" fontId="21" fillId="5" borderId="3" xfId="0" applyFont="1" applyFill="1" applyBorder="1" applyAlignment="1">
      <alignment horizontal="center" vertical="center" wrapText="1"/>
    </xf>
    <xf numFmtId="0" fontId="23" fillId="4" borderId="25" xfId="0" applyFont="1" applyFill="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vertical="center" wrapText="1"/>
    </xf>
    <xf numFmtId="0" fontId="17" fillId="0" borderId="3" xfId="5" applyFont="1" applyBorder="1" applyAlignment="1">
      <alignment horizontal="left" vertical="center" wrapText="1"/>
    </xf>
    <xf numFmtId="0" fontId="21" fillId="0" borderId="29" xfId="5" applyFont="1" applyBorder="1" applyAlignment="1">
      <alignment horizontal="left" vertical="center" wrapText="1"/>
    </xf>
    <xf numFmtId="0" fontId="17" fillId="0" borderId="8" xfId="5" applyFont="1" applyBorder="1" applyAlignment="1">
      <alignment horizontal="left" vertical="center" wrapText="1"/>
    </xf>
    <xf numFmtId="0" fontId="15" fillId="0" borderId="1" xfId="0" applyFont="1" applyBorder="1" applyAlignment="1"/>
    <xf numFmtId="0" fontId="15" fillId="0" borderId="0" xfId="0" applyFont="1" applyAlignment="1"/>
  </cellXfs>
  <cellStyles count="6">
    <cellStyle name="Hipervínculo" xfId="1" builtinId="8" hidden="1"/>
    <cellStyle name="Hipervínculo" xfId="3" builtinId="8" hidden="1"/>
    <cellStyle name="Hipervínculo visitado" xfId="2" builtinId="9" hidden="1"/>
    <cellStyle name="Hipervínculo visitado" xfId="4" builtinId="9" hidden="1"/>
    <cellStyle name="Normal" xfId="0" builtinId="0"/>
    <cellStyle name="Normal 3" xfId="5" xr:uid="{3720BC3B-0715-4677-8FB9-BDEB58E89B2E}"/>
  </cellStyles>
  <dxfs count="23">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5" zoomScale="61" zoomScaleNormal="90" zoomScalePageLayoutView="90" workbookViewId="0">
      <selection activeCell="B8" sqref="B8:F8"/>
    </sheetView>
  </sheetViews>
  <sheetFormatPr defaultColWidth="11.42578125" defaultRowHeight="12.75"/>
  <cols>
    <col min="1" max="1" width="2.7109375" customWidth="1"/>
    <col min="2" max="2" width="42" customWidth="1"/>
    <col min="3" max="3" width="71.42578125" customWidth="1"/>
    <col min="4" max="4" width="36.7109375" customWidth="1"/>
    <col min="5" max="5" width="28.42578125" customWidth="1"/>
    <col min="6" max="6" width="35.85546875" customWidth="1"/>
    <col min="7" max="7" width="2.7109375" customWidth="1"/>
  </cols>
  <sheetData>
    <row r="1" spans="2:6" ht="14.25" customHeight="1"/>
    <row r="2" spans="2:6" ht="84" customHeight="1">
      <c r="B2" s="218"/>
      <c r="C2" s="228" t="s">
        <v>0</v>
      </c>
      <c r="D2" s="229"/>
      <c r="E2" s="230"/>
      <c r="F2" s="237" t="s">
        <v>1</v>
      </c>
    </row>
    <row r="3" spans="2:6" ht="42.75" customHeight="1">
      <c r="B3" s="218"/>
      <c r="C3" s="231"/>
      <c r="D3" s="232"/>
      <c r="E3" s="233"/>
      <c r="F3" s="238"/>
    </row>
    <row r="4" spans="2:6" ht="41.25" customHeight="1">
      <c r="B4" s="218"/>
      <c r="C4" s="234"/>
      <c r="D4" s="235"/>
      <c r="E4" s="236"/>
      <c r="F4" s="226"/>
    </row>
    <row r="5" spans="2:6" ht="37.5" customHeight="1" thickBot="1">
      <c r="B5" s="11"/>
      <c r="C5" s="12"/>
      <c r="D5" s="12"/>
      <c r="E5" s="12"/>
      <c r="F5" s="12"/>
    </row>
    <row r="6" spans="2:6" ht="21" customHeight="1" thickBot="1">
      <c r="B6" s="219" t="s">
        <v>2</v>
      </c>
      <c r="C6" s="220"/>
      <c r="D6" s="220"/>
      <c r="E6" s="220"/>
      <c r="F6" s="221"/>
    </row>
    <row r="7" spans="2:6" ht="78.75" customHeight="1">
      <c r="B7" s="225" t="s">
        <v>3</v>
      </c>
      <c r="C7" s="226"/>
      <c r="D7" s="226"/>
      <c r="E7" s="226"/>
      <c r="F7" s="227"/>
    </row>
    <row r="8" spans="2:6" ht="68.25" customHeight="1">
      <c r="B8" s="222" t="s">
        <v>4</v>
      </c>
      <c r="C8" s="223"/>
      <c r="D8" s="223"/>
      <c r="E8" s="223"/>
      <c r="F8" s="224"/>
    </row>
    <row r="9" spans="2:6" ht="34.5" customHeight="1">
      <c r="B9" s="211" t="s">
        <v>5</v>
      </c>
      <c r="C9" s="212"/>
      <c r="D9" s="212"/>
      <c r="E9" s="212"/>
      <c r="F9" s="213"/>
    </row>
    <row r="10" spans="2:6" ht="36" customHeight="1">
      <c r="B10" s="211" t="s">
        <v>6</v>
      </c>
      <c r="C10" s="212"/>
      <c r="D10" s="212"/>
      <c r="E10" s="212"/>
      <c r="F10" s="213"/>
    </row>
    <row r="11" spans="2:6" ht="72" customHeight="1">
      <c r="B11" s="211" t="s">
        <v>7</v>
      </c>
      <c r="C11" s="212"/>
      <c r="D11" s="212"/>
      <c r="E11" s="212"/>
      <c r="F11" s="213"/>
    </row>
    <row r="12" spans="2:6" ht="34.5" customHeight="1">
      <c r="B12" s="211" t="s">
        <v>8</v>
      </c>
      <c r="C12" s="212"/>
      <c r="D12" s="212"/>
      <c r="E12" s="212"/>
      <c r="F12" s="213"/>
    </row>
    <row r="13" spans="2:6" ht="44.25" customHeight="1">
      <c r="B13" s="211" t="s">
        <v>9</v>
      </c>
      <c r="C13" s="212"/>
      <c r="D13" s="212"/>
      <c r="E13" s="212"/>
      <c r="F13" s="213"/>
    </row>
    <row r="14" spans="2:6" ht="26.25" customHeight="1">
      <c r="B14" s="211" t="s">
        <v>10</v>
      </c>
      <c r="C14" s="212"/>
      <c r="D14" s="212"/>
      <c r="E14" s="212"/>
      <c r="F14" s="213"/>
    </row>
    <row r="15" spans="2:6" ht="22.5" customHeight="1">
      <c r="B15" s="211" t="s">
        <v>11</v>
      </c>
      <c r="C15" s="212"/>
      <c r="D15" s="212"/>
      <c r="E15" s="212"/>
      <c r="F15" s="213"/>
    </row>
    <row r="16" spans="2:6" ht="33" customHeight="1">
      <c r="B16" s="211" t="s">
        <v>12</v>
      </c>
      <c r="C16" s="212"/>
      <c r="D16" s="212"/>
      <c r="E16" s="212"/>
      <c r="F16" s="213"/>
    </row>
    <row r="17" spans="2:6" ht="36.75" customHeight="1">
      <c r="B17" s="214" t="s">
        <v>13</v>
      </c>
      <c r="C17" s="212"/>
      <c r="D17" s="212"/>
      <c r="E17" s="212"/>
      <c r="F17" s="213"/>
    </row>
    <row r="18" spans="2:6" ht="34.5" customHeight="1">
      <c r="B18" s="214" t="s">
        <v>14</v>
      </c>
      <c r="C18" s="212"/>
      <c r="D18" s="212"/>
      <c r="E18" s="212"/>
      <c r="F18" s="213"/>
    </row>
    <row r="19" spans="2:6" ht="34.5" customHeight="1" thickBot="1">
      <c r="B19" s="215" t="s">
        <v>15</v>
      </c>
      <c r="C19" s="216"/>
      <c r="D19" s="216"/>
      <c r="E19" s="216"/>
      <c r="F19" s="217"/>
    </row>
    <row r="20" spans="2:6" ht="14.25" customHeight="1">
      <c r="B20" s="6"/>
    </row>
    <row r="21" spans="2:6">
      <c r="B21" s="7"/>
    </row>
    <row r="22" spans="2:6" ht="17.25" customHeight="1">
      <c r="B22" s="210"/>
      <c r="C22" s="210"/>
      <c r="D22" s="210"/>
      <c r="E22" s="210"/>
      <c r="F22" s="210"/>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1"/>
  <sheetViews>
    <sheetView showGridLines="0" topLeftCell="A30" zoomScale="62" workbookViewId="0">
      <selection activeCell="B49" sqref="B49:C49"/>
    </sheetView>
  </sheetViews>
  <sheetFormatPr defaultColWidth="11.42578125" defaultRowHeight="12.7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218"/>
      <c r="C2" s="228" t="s">
        <v>16</v>
      </c>
      <c r="D2" s="229"/>
      <c r="E2" s="230"/>
      <c r="F2" s="237" t="s">
        <v>1</v>
      </c>
    </row>
    <row r="3" spans="2:6" ht="51" customHeight="1">
      <c r="B3" s="218"/>
      <c r="C3" s="231"/>
      <c r="D3" s="232"/>
      <c r="E3" s="233"/>
      <c r="F3" s="238"/>
    </row>
    <row r="4" spans="2:6" ht="54" customHeight="1">
      <c r="B4" s="218"/>
      <c r="C4" s="234"/>
      <c r="D4" s="235"/>
      <c r="E4" s="236"/>
      <c r="F4" s="226"/>
    </row>
    <row r="5" spans="2:6" ht="24.75" customHeight="1" thickBot="1">
      <c r="B5" s="11"/>
      <c r="C5" s="12"/>
      <c r="D5" s="12"/>
      <c r="E5" s="12"/>
      <c r="F5" s="12"/>
    </row>
    <row r="6" spans="2:6" ht="18" customHeight="1" thickBot="1">
      <c r="B6" s="247" t="s">
        <v>17</v>
      </c>
      <c r="C6" s="248"/>
      <c r="D6" s="248"/>
      <c r="E6" s="248"/>
      <c r="F6" s="249"/>
    </row>
    <row r="7" spans="2:6" ht="42.75" customHeight="1">
      <c r="B7" s="250" t="s">
        <v>18</v>
      </c>
      <c r="C7" s="251"/>
      <c r="D7" s="251"/>
      <c r="E7" s="251"/>
      <c r="F7" s="251"/>
    </row>
    <row r="8" spans="2:6" ht="63" customHeight="1">
      <c r="B8" s="252"/>
      <c r="C8" s="253"/>
      <c r="D8" s="253"/>
      <c r="E8" s="253"/>
      <c r="F8" s="253"/>
    </row>
    <row r="9" spans="2:6" ht="37.5" customHeight="1">
      <c r="B9" s="252"/>
      <c r="C9" s="253"/>
      <c r="D9" s="253"/>
      <c r="E9" s="253"/>
      <c r="F9" s="253"/>
    </row>
    <row r="10" spans="2:6" ht="43.5" customHeight="1">
      <c r="B10" s="252"/>
      <c r="C10" s="253"/>
      <c r="D10" s="253"/>
      <c r="E10" s="253"/>
      <c r="F10" s="253"/>
    </row>
    <row r="11" spans="2:6" ht="58.5" customHeight="1">
      <c r="B11" s="252"/>
      <c r="C11" s="253"/>
      <c r="D11" s="253"/>
      <c r="E11" s="253"/>
      <c r="F11" s="253"/>
    </row>
    <row r="12" spans="2:6" ht="46.5" customHeight="1">
      <c r="B12" s="252"/>
      <c r="C12" s="253"/>
      <c r="D12" s="253"/>
      <c r="E12" s="253"/>
      <c r="F12" s="253"/>
    </row>
    <row r="13" spans="2:6" ht="47.25" customHeight="1">
      <c r="B13" s="252"/>
      <c r="C13" s="253"/>
      <c r="D13" s="253"/>
      <c r="E13" s="253"/>
      <c r="F13" s="253"/>
    </row>
    <row r="14" spans="2:6" ht="22.5" customHeight="1" thickBot="1">
      <c r="B14" s="254"/>
      <c r="C14" s="255"/>
      <c r="D14" s="255"/>
      <c r="E14" s="255"/>
      <c r="F14" s="255"/>
    </row>
    <row r="15" spans="2:6" ht="16.5" customHeight="1" thickBot="1">
      <c r="B15" s="263" t="s">
        <v>19</v>
      </c>
      <c r="C15" s="264"/>
      <c r="D15" s="264"/>
      <c r="E15" s="264"/>
      <c r="F15" s="265"/>
    </row>
    <row r="16" spans="2:6" ht="127.5" customHeight="1">
      <c r="B16" s="256" t="s">
        <v>20</v>
      </c>
      <c r="C16" s="257"/>
      <c r="D16" s="257"/>
      <c r="E16" s="257"/>
      <c r="F16" s="258"/>
    </row>
    <row r="17" spans="2:6" ht="19.5" customHeight="1">
      <c r="B17" s="35"/>
      <c r="C17" s="36" t="s">
        <v>21</v>
      </c>
      <c r="D17" s="261" t="s">
        <v>22</v>
      </c>
      <c r="E17" s="261" t="s">
        <v>23</v>
      </c>
      <c r="F17" s="259" t="s">
        <v>24</v>
      </c>
    </row>
    <row r="18" spans="2:6" ht="21" customHeight="1">
      <c r="B18" s="35"/>
      <c r="C18" s="36" t="s">
        <v>25</v>
      </c>
      <c r="D18" s="262"/>
      <c r="E18" s="262"/>
      <c r="F18" s="260"/>
    </row>
    <row r="19" spans="2:6" ht="18.75" customHeight="1">
      <c r="B19" s="112" t="s">
        <v>26</v>
      </c>
      <c r="C19" s="113"/>
      <c r="D19" s="40" t="s">
        <v>27</v>
      </c>
      <c r="E19" s="41" t="s">
        <v>28</v>
      </c>
      <c r="F19" s="42" t="s">
        <v>29</v>
      </c>
    </row>
    <row r="20" spans="2:6" ht="18.75" customHeight="1">
      <c r="B20" s="112" t="s">
        <v>30</v>
      </c>
      <c r="C20" s="81"/>
      <c r="D20" s="40" t="s">
        <v>31</v>
      </c>
      <c r="E20" s="41" t="s">
        <v>28</v>
      </c>
      <c r="F20" s="42" t="s">
        <v>32</v>
      </c>
    </row>
    <row r="21" spans="2:6" ht="18.75" customHeight="1">
      <c r="B21" s="112" t="s">
        <v>33</v>
      </c>
      <c r="C21" s="113"/>
      <c r="D21" s="40" t="s">
        <v>34</v>
      </c>
      <c r="E21" s="41" t="s">
        <v>28</v>
      </c>
      <c r="F21" s="42" t="s">
        <v>29</v>
      </c>
    </row>
    <row r="22" spans="2:6" ht="24" customHeight="1">
      <c r="B22" s="35"/>
      <c r="C22" s="36" t="s">
        <v>35</v>
      </c>
      <c r="D22" s="45"/>
      <c r="E22" s="45"/>
      <c r="F22" s="46"/>
    </row>
    <row r="23" spans="2:6" ht="19.5" customHeight="1">
      <c r="B23" s="241" t="s">
        <v>36</v>
      </c>
      <c r="C23" s="242"/>
      <c r="D23" s="37" t="s">
        <v>31</v>
      </c>
      <c r="E23" s="38" t="s">
        <v>37</v>
      </c>
      <c r="F23" s="42" t="s">
        <v>29</v>
      </c>
    </row>
    <row r="24" spans="2:6" ht="19.5" customHeight="1">
      <c r="B24" s="241" t="s">
        <v>38</v>
      </c>
      <c r="C24" s="242"/>
      <c r="D24" s="37" t="s">
        <v>34</v>
      </c>
      <c r="E24" s="38" t="s">
        <v>28</v>
      </c>
      <c r="F24" s="42" t="s">
        <v>29</v>
      </c>
    </row>
    <row r="25" spans="2:6" ht="19.5" customHeight="1">
      <c r="B25" s="112" t="s">
        <v>39</v>
      </c>
      <c r="C25" s="47"/>
      <c r="D25" s="37" t="s">
        <v>34</v>
      </c>
      <c r="E25" s="38" t="s">
        <v>28</v>
      </c>
      <c r="F25" s="42" t="s">
        <v>29</v>
      </c>
    </row>
    <row r="26" spans="2:6" ht="19.5" customHeight="1">
      <c r="B26" s="112" t="s">
        <v>40</v>
      </c>
      <c r="C26" s="47"/>
      <c r="D26" s="37" t="s">
        <v>34</v>
      </c>
      <c r="E26" s="38" t="s">
        <v>28</v>
      </c>
      <c r="F26" s="42" t="s">
        <v>29</v>
      </c>
    </row>
    <row r="27" spans="2:6" ht="23.25" customHeight="1">
      <c r="B27" s="35"/>
      <c r="C27" s="36" t="s">
        <v>41</v>
      </c>
      <c r="D27" s="49"/>
      <c r="E27" s="49"/>
      <c r="F27" s="50"/>
    </row>
    <row r="28" spans="2:6" ht="19.5" customHeight="1">
      <c r="B28" s="266" t="s">
        <v>42</v>
      </c>
      <c r="C28" s="267"/>
      <c r="D28" s="37" t="s">
        <v>31</v>
      </c>
      <c r="E28" s="38" t="s">
        <v>28</v>
      </c>
      <c r="F28" s="39" t="s">
        <v>29</v>
      </c>
    </row>
    <row r="29" spans="2:6" ht="19.5" customHeight="1">
      <c r="B29" s="51" t="s">
        <v>43</v>
      </c>
      <c r="C29" s="47"/>
      <c r="D29" s="37" t="s">
        <v>31</v>
      </c>
      <c r="E29" s="38" t="s">
        <v>37</v>
      </c>
      <c r="F29" s="42" t="s">
        <v>29</v>
      </c>
    </row>
    <row r="30" spans="2:6" ht="19.5" customHeight="1">
      <c r="B30" s="112" t="s">
        <v>44</v>
      </c>
      <c r="C30" s="47"/>
      <c r="D30" s="37" t="s">
        <v>34</v>
      </c>
      <c r="E30" s="38" t="s">
        <v>28</v>
      </c>
      <c r="F30" s="42" t="s">
        <v>29</v>
      </c>
    </row>
    <row r="31" spans="2:6" ht="19.5" customHeight="1">
      <c r="B31" s="43" t="s">
        <v>45</v>
      </c>
      <c r="C31" s="48"/>
      <c r="D31" s="37" t="s">
        <v>27</v>
      </c>
      <c r="E31" s="38" t="s">
        <v>37</v>
      </c>
      <c r="F31" s="44" t="s">
        <v>29</v>
      </c>
    </row>
    <row r="32" spans="2:6" ht="23.25" customHeight="1">
      <c r="B32" s="35"/>
      <c r="C32" s="36" t="s">
        <v>46</v>
      </c>
      <c r="D32" s="52"/>
      <c r="E32" s="52"/>
      <c r="F32" s="53"/>
    </row>
    <row r="33" spans="2:6" ht="19.5" customHeight="1">
      <c r="B33" s="266" t="s">
        <v>47</v>
      </c>
      <c r="C33" s="267"/>
      <c r="D33" s="40" t="s">
        <v>27</v>
      </c>
      <c r="E33" s="38" t="s">
        <v>37</v>
      </c>
      <c r="F33" s="54" t="s">
        <v>32</v>
      </c>
    </row>
    <row r="34" spans="2:6" ht="19.5" customHeight="1">
      <c r="B34" s="243" t="s">
        <v>48</v>
      </c>
      <c r="C34" s="244"/>
      <c r="D34" s="40" t="s">
        <v>31</v>
      </c>
      <c r="E34" s="41" t="s">
        <v>37</v>
      </c>
      <c r="F34" s="55" t="s">
        <v>32</v>
      </c>
    </row>
    <row r="35" spans="2:6" ht="19.5" customHeight="1">
      <c r="B35" s="241" t="s">
        <v>49</v>
      </c>
      <c r="C35" s="242"/>
      <c r="D35" s="40" t="s">
        <v>31</v>
      </c>
      <c r="E35" s="41" t="s">
        <v>37</v>
      </c>
      <c r="F35" s="55" t="s">
        <v>32</v>
      </c>
    </row>
    <row r="36" spans="2:6" ht="19.5" customHeight="1">
      <c r="B36" s="112" t="s">
        <v>50</v>
      </c>
      <c r="C36" s="47"/>
      <c r="D36" s="40" t="s">
        <v>31</v>
      </c>
      <c r="E36" s="41" t="s">
        <v>37</v>
      </c>
      <c r="F36" s="55" t="s">
        <v>32</v>
      </c>
    </row>
    <row r="37" spans="2:6" ht="21" customHeight="1">
      <c r="B37" s="112" t="s">
        <v>51</v>
      </c>
      <c r="C37" s="47"/>
      <c r="D37" s="40" t="s">
        <v>27</v>
      </c>
      <c r="E37" s="41" t="s">
        <v>37</v>
      </c>
      <c r="F37" s="55" t="s">
        <v>32</v>
      </c>
    </row>
    <row r="38" spans="2:6" ht="19.5" customHeight="1">
      <c r="B38" s="241" t="s">
        <v>52</v>
      </c>
      <c r="C38" s="242"/>
      <c r="D38" s="40" t="s">
        <v>34</v>
      </c>
      <c r="E38" s="41" t="s">
        <v>37</v>
      </c>
      <c r="F38" s="55" t="s">
        <v>32</v>
      </c>
    </row>
    <row r="39" spans="2:6" ht="19.5" customHeight="1">
      <c r="B39" s="241" t="s">
        <v>53</v>
      </c>
      <c r="C39" s="242"/>
      <c r="D39" s="40" t="s">
        <v>27</v>
      </c>
      <c r="E39" s="41" t="s">
        <v>37</v>
      </c>
      <c r="F39" s="55" t="s">
        <v>29</v>
      </c>
    </row>
    <row r="40" spans="2:6" ht="19.5" customHeight="1">
      <c r="B40" s="241" t="s">
        <v>54</v>
      </c>
      <c r="C40" s="242"/>
      <c r="D40" s="40" t="s">
        <v>34</v>
      </c>
      <c r="E40" s="41" t="s">
        <v>37</v>
      </c>
      <c r="F40" s="55" t="s">
        <v>55</v>
      </c>
    </row>
    <row r="41" spans="2:6" ht="19.5" customHeight="1">
      <c r="B41" s="243" t="s">
        <v>56</v>
      </c>
      <c r="C41" s="244"/>
      <c r="D41" s="40" t="s">
        <v>34</v>
      </c>
      <c r="E41" s="41" t="s">
        <v>37</v>
      </c>
      <c r="F41" s="55" t="s">
        <v>55</v>
      </c>
    </row>
    <row r="42" spans="2:6" ht="19.5" customHeight="1">
      <c r="B42" s="245" t="s">
        <v>57</v>
      </c>
      <c r="C42" s="246"/>
      <c r="D42" s="40" t="s">
        <v>34</v>
      </c>
      <c r="E42" s="41" t="s">
        <v>37</v>
      </c>
      <c r="F42" s="55" t="s">
        <v>55</v>
      </c>
    </row>
    <row r="43" spans="2:6" ht="19.5" customHeight="1">
      <c r="B43" s="241" t="s">
        <v>58</v>
      </c>
      <c r="C43" s="242"/>
      <c r="D43" s="40" t="s">
        <v>31</v>
      </c>
      <c r="E43" s="41" t="s">
        <v>28</v>
      </c>
      <c r="F43" s="42" t="s">
        <v>29</v>
      </c>
    </row>
    <row r="44" spans="2:6" ht="19.5" customHeight="1">
      <c r="B44" s="241" t="s">
        <v>59</v>
      </c>
      <c r="C44" s="242"/>
      <c r="D44" s="40" t="s">
        <v>31</v>
      </c>
      <c r="E44" s="41" t="s">
        <v>37</v>
      </c>
      <c r="F44" s="42" t="s">
        <v>29</v>
      </c>
    </row>
    <row r="45" spans="2:6" ht="19.5" customHeight="1">
      <c r="B45" s="245" t="s">
        <v>60</v>
      </c>
      <c r="C45" s="246"/>
      <c r="D45" s="40" t="s">
        <v>27</v>
      </c>
      <c r="E45" s="41" t="s">
        <v>37</v>
      </c>
      <c r="F45" s="42" t="s">
        <v>29</v>
      </c>
    </row>
    <row r="46" spans="2:6" ht="19.5" customHeight="1">
      <c r="B46" s="243" t="s">
        <v>61</v>
      </c>
      <c r="C46" s="244"/>
      <c r="D46" s="40" t="s">
        <v>27</v>
      </c>
      <c r="E46" s="41" t="s">
        <v>37</v>
      </c>
      <c r="F46" s="42" t="s">
        <v>29</v>
      </c>
    </row>
    <row r="47" spans="2:6" ht="19.5" customHeight="1">
      <c r="B47" s="245" t="s">
        <v>62</v>
      </c>
      <c r="C47" s="246"/>
      <c r="D47" s="40" t="s">
        <v>34</v>
      </c>
      <c r="E47" s="41" t="s">
        <v>28</v>
      </c>
      <c r="F47" s="55" t="s">
        <v>55</v>
      </c>
    </row>
    <row r="48" spans="2:6" ht="19.5" customHeight="1">
      <c r="B48" s="245" t="s">
        <v>63</v>
      </c>
      <c r="C48" s="246"/>
      <c r="D48" s="40" t="s">
        <v>27</v>
      </c>
      <c r="E48" s="41" t="s">
        <v>37</v>
      </c>
      <c r="F48" s="42" t="s">
        <v>29</v>
      </c>
    </row>
    <row r="49" spans="2:6" ht="19.5" customHeight="1">
      <c r="B49" s="245" t="s">
        <v>64</v>
      </c>
      <c r="C49" s="246"/>
      <c r="D49" s="40" t="s">
        <v>27</v>
      </c>
      <c r="E49" s="41" t="s">
        <v>28</v>
      </c>
      <c r="F49" s="42" t="s">
        <v>29</v>
      </c>
    </row>
    <row r="50" spans="2:6" ht="19.5" customHeight="1">
      <c r="B50" s="103" t="s">
        <v>65</v>
      </c>
      <c r="C50" s="104"/>
      <c r="D50" s="85" t="s">
        <v>31</v>
      </c>
      <c r="E50" s="86" t="s">
        <v>37</v>
      </c>
      <c r="F50" s="87" t="s">
        <v>32</v>
      </c>
    </row>
    <row r="51" spans="2:6" ht="19.5" customHeight="1" thickBot="1">
      <c r="B51" s="239" t="s">
        <v>66</v>
      </c>
      <c r="C51" s="240"/>
      <c r="D51" s="82" t="s">
        <v>27</v>
      </c>
      <c r="E51" s="83" t="s">
        <v>37</v>
      </c>
      <c r="F51" s="84" t="s">
        <v>67</v>
      </c>
    </row>
    <row r="56" spans="2:6" hidden="1">
      <c r="B56" s="6" t="s">
        <v>31</v>
      </c>
    </row>
    <row r="57" spans="2:6" hidden="1">
      <c r="B57" s="7" t="s">
        <v>34</v>
      </c>
    </row>
    <row r="58" spans="2:6" hidden="1">
      <c r="B58" s="7" t="s">
        <v>27</v>
      </c>
    </row>
    <row r="59" spans="2:6" hidden="1"/>
    <row r="60" spans="2:6" hidden="1">
      <c r="B60" t="s">
        <v>28</v>
      </c>
    </row>
    <row r="61" spans="2:6" hidden="1">
      <c r="B61" t="s">
        <v>37</v>
      </c>
    </row>
  </sheetData>
  <mergeCells count="29">
    <mergeCell ref="F17:F18"/>
    <mergeCell ref="E17:E18"/>
    <mergeCell ref="D17:D18"/>
    <mergeCell ref="B15:F15"/>
    <mergeCell ref="B34:C34"/>
    <mergeCell ref="B33:C33"/>
    <mergeCell ref="B28:C28"/>
    <mergeCell ref="B23:C23"/>
    <mergeCell ref="B24:C24"/>
    <mergeCell ref="B6:F6"/>
    <mergeCell ref="B7:F14"/>
    <mergeCell ref="B16:F16"/>
    <mergeCell ref="C2:E4"/>
    <mergeCell ref="F2:F4"/>
    <mergeCell ref="B2:B4"/>
    <mergeCell ref="B51:C51"/>
    <mergeCell ref="B43:C43"/>
    <mergeCell ref="B44:C44"/>
    <mergeCell ref="B35:C35"/>
    <mergeCell ref="B38:C38"/>
    <mergeCell ref="B39:C39"/>
    <mergeCell ref="B40:C40"/>
    <mergeCell ref="B41:C41"/>
    <mergeCell ref="B45:C45"/>
    <mergeCell ref="B46:C46"/>
    <mergeCell ref="B47:C47"/>
    <mergeCell ref="B48:C48"/>
    <mergeCell ref="B49:C49"/>
    <mergeCell ref="B42:C42"/>
  </mergeCells>
  <phoneticPr fontId="1" type="noConversion"/>
  <dataValidations count="2">
    <dataValidation type="list" allowBlank="1" showInputMessage="1" showErrorMessage="1" sqref="D28:D31 D19:D21 D23:D26 D33:D51" xr:uid="{00000000-0002-0000-0100-000000000000}">
      <formula1>$B$56:$B$58</formula1>
    </dataValidation>
    <dataValidation type="list" allowBlank="1" showInputMessage="1" showErrorMessage="1" sqref="E28:E31 E19:E21 E23:E26 E33:E51" xr:uid="{00000000-0002-0000-0100-000001000000}">
      <formula1>$B$60:$B$61</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3"/>
  <sheetViews>
    <sheetView showGridLines="0" topLeftCell="A28" zoomScale="74" zoomScaleNormal="110" zoomScalePageLayoutView="110" workbookViewId="0">
      <selection activeCell="L31" sqref="L31"/>
    </sheetView>
  </sheetViews>
  <sheetFormatPr defaultColWidth="11.42578125" defaultRowHeight="12.75"/>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c r="H1"/>
      <c r="L1"/>
    </row>
    <row r="2" spans="2:17" ht="48.75" customHeight="1">
      <c r="B2" s="218"/>
      <c r="C2" s="228" t="s">
        <v>16</v>
      </c>
      <c r="D2" s="229"/>
      <c r="E2" s="229"/>
      <c r="F2" s="229"/>
      <c r="G2" s="229"/>
      <c r="H2" s="229"/>
      <c r="I2" s="229"/>
      <c r="J2" s="230"/>
      <c r="K2" s="169" t="s">
        <v>1</v>
      </c>
      <c r="L2" s="303"/>
    </row>
    <row r="3" spans="2:17" ht="42" customHeight="1">
      <c r="B3" s="218"/>
      <c r="C3" s="231"/>
      <c r="D3" s="232"/>
      <c r="E3" s="232"/>
      <c r="F3" s="232"/>
      <c r="G3" s="232"/>
      <c r="H3" s="232"/>
      <c r="I3" s="232"/>
      <c r="J3" s="233"/>
      <c r="K3" s="304"/>
      <c r="L3" s="305"/>
    </row>
    <row r="4" spans="2:17" ht="36.75" customHeight="1">
      <c r="B4" s="218"/>
      <c r="C4" s="234"/>
      <c r="D4" s="235"/>
      <c r="E4" s="235"/>
      <c r="F4" s="235"/>
      <c r="G4" s="235"/>
      <c r="H4" s="235"/>
      <c r="I4" s="235"/>
      <c r="J4" s="236"/>
      <c r="K4" s="306"/>
      <c r="L4" s="307"/>
    </row>
    <row r="5" spans="2:17" ht="24.75" customHeight="1" thickBot="1">
      <c r="C5" s="11"/>
      <c r="D5" s="12"/>
      <c r="E5" s="12"/>
      <c r="F5" s="12"/>
      <c r="G5" s="12"/>
      <c r="H5"/>
      <c r="L5"/>
    </row>
    <row r="6" spans="2:17" ht="103.5" customHeight="1">
      <c r="B6" s="294" t="s">
        <v>68</v>
      </c>
      <c r="C6" s="295"/>
      <c r="D6" s="295"/>
      <c r="E6" s="295"/>
      <c r="F6" s="295"/>
      <c r="G6" s="295"/>
      <c r="H6" s="295"/>
      <c r="I6" s="295"/>
      <c r="J6" s="295"/>
      <c r="K6" s="295"/>
      <c r="L6" s="296"/>
      <c r="M6" s="1"/>
      <c r="N6" s="1"/>
      <c r="O6" s="1"/>
      <c r="P6" s="1"/>
      <c r="Q6" s="1"/>
    </row>
    <row r="7" spans="2:17" ht="24.75" customHeight="1">
      <c r="B7" s="300" t="s">
        <v>19</v>
      </c>
      <c r="C7" s="301"/>
      <c r="D7" s="301"/>
      <c r="E7" s="301"/>
      <c r="F7" s="301"/>
      <c r="G7" s="301"/>
      <c r="H7" s="301"/>
      <c r="I7" s="301"/>
      <c r="J7" s="301"/>
      <c r="K7" s="301"/>
      <c r="L7" s="302"/>
    </row>
    <row r="8" spans="2:17" ht="18" customHeight="1">
      <c r="B8" s="109" t="s">
        <v>69</v>
      </c>
      <c r="C8" s="105"/>
      <c r="D8" s="105"/>
      <c r="E8" s="105"/>
      <c r="F8" s="105"/>
      <c r="G8" s="105"/>
      <c r="H8" s="105"/>
      <c r="I8" s="105"/>
      <c r="J8" s="105"/>
      <c r="K8" s="105"/>
      <c r="L8" s="106"/>
    </row>
    <row r="9" spans="2:17" ht="15.75">
      <c r="B9" s="109" t="s">
        <v>70</v>
      </c>
      <c r="C9" s="110"/>
      <c r="D9" s="110"/>
      <c r="E9" s="110"/>
      <c r="F9" s="110"/>
      <c r="G9" s="110"/>
      <c r="H9" s="110"/>
      <c r="I9" s="107"/>
      <c r="J9" s="110"/>
      <c r="K9" s="110"/>
      <c r="L9" s="108"/>
    </row>
    <row r="10" spans="2:17" ht="15.75">
      <c r="B10" s="109" t="s">
        <v>71</v>
      </c>
      <c r="C10" s="110"/>
      <c r="D10" s="110"/>
      <c r="E10" s="110"/>
      <c r="F10" s="110"/>
      <c r="G10" s="110"/>
      <c r="H10" s="110"/>
      <c r="I10" s="110"/>
      <c r="J10" s="110"/>
      <c r="K10" s="110"/>
      <c r="L10" s="108"/>
    </row>
    <row r="11" spans="2:17" ht="15.75">
      <c r="B11" s="109" t="s">
        <v>72</v>
      </c>
      <c r="C11" s="110"/>
      <c r="D11" s="110"/>
      <c r="E11" s="110"/>
      <c r="F11" s="110"/>
      <c r="G11" s="110"/>
      <c r="H11" s="110"/>
      <c r="I11" s="110"/>
      <c r="J11" s="110"/>
      <c r="K11" s="110"/>
      <c r="L11" s="108"/>
    </row>
    <row r="12" spans="2:17" ht="18" customHeight="1">
      <c r="B12" s="297" t="s">
        <v>73</v>
      </c>
      <c r="C12" s="298"/>
      <c r="D12" s="298"/>
      <c r="E12" s="298"/>
      <c r="F12" s="298"/>
      <c r="G12" s="298"/>
      <c r="H12" s="298"/>
      <c r="I12" s="298"/>
      <c r="J12" s="298"/>
      <c r="K12" s="298"/>
      <c r="L12" s="299"/>
    </row>
    <row r="13" spans="2:17" ht="15.75">
      <c r="B13" s="109" t="s">
        <v>74</v>
      </c>
      <c r="C13" s="110"/>
      <c r="D13" s="110"/>
      <c r="E13" s="110"/>
      <c r="F13" s="110"/>
      <c r="G13" s="110"/>
      <c r="H13" s="110"/>
      <c r="I13" s="110"/>
      <c r="J13" s="110"/>
      <c r="K13" s="110"/>
      <c r="L13" s="108"/>
    </row>
    <row r="14" spans="2:17" ht="7.5" customHeight="1" thickBot="1">
      <c r="B14" s="59"/>
      <c r="C14" s="60"/>
      <c r="D14" s="60"/>
      <c r="E14" s="60"/>
      <c r="F14" s="60"/>
      <c r="G14" s="60"/>
      <c r="H14" s="60"/>
      <c r="I14" s="60"/>
      <c r="J14" s="60"/>
      <c r="K14" s="60"/>
      <c r="L14" s="61"/>
    </row>
    <row r="15" spans="2:17" ht="33.75" customHeight="1" thickBot="1">
      <c r="B15" s="309" t="s">
        <v>75</v>
      </c>
      <c r="C15" s="310"/>
      <c r="D15" s="310"/>
      <c r="E15" s="310"/>
      <c r="F15" s="310"/>
      <c r="G15" s="311"/>
      <c r="H15" s="308" t="s">
        <v>76</v>
      </c>
      <c r="I15" s="301"/>
      <c r="J15" s="301"/>
      <c r="K15" s="301"/>
      <c r="L15" s="302"/>
    </row>
    <row r="16" spans="2:17" ht="40.5" customHeight="1" thickBot="1">
      <c r="B16" s="62" t="s">
        <v>77</v>
      </c>
      <c r="C16" s="312" t="s">
        <v>78</v>
      </c>
      <c r="D16" s="312"/>
      <c r="E16" s="312"/>
      <c r="F16" s="312"/>
      <c r="G16" s="312"/>
      <c r="H16" s="124" t="s">
        <v>79</v>
      </c>
      <c r="I16" s="124" t="s">
        <v>80</v>
      </c>
      <c r="J16" s="124" t="s">
        <v>81</v>
      </c>
      <c r="K16" s="124" t="s">
        <v>82</v>
      </c>
      <c r="L16" s="63" t="s">
        <v>83</v>
      </c>
    </row>
    <row r="17" spans="2:12" ht="132.75" customHeight="1">
      <c r="B17" s="66" t="s">
        <v>46</v>
      </c>
      <c r="C17" s="282" t="s">
        <v>48</v>
      </c>
      <c r="D17" s="282"/>
      <c r="E17" s="282"/>
      <c r="F17" s="282"/>
      <c r="G17" s="282"/>
      <c r="H17" s="67" t="s">
        <v>84</v>
      </c>
      <c r="I17" s="64">
        <v>3</v>
      </c>
      <c r="J17" s="65">
        <v>2</v>
      </c>
      <c r="K17" s="65">
        <f t="shared" ref="K17:K20" si="0">+I17+J17</f>
        <v>5</v>
      </c>
      <c r="L17" s="68" t="str">
        <f t="shared" ref="L17:L20" si="1">IF(K17&lt;=4,"BAJO",IF(K17=5,"MEDIO",IF(K17=6,"ALTO",IF(K17=7,"ALTO","EXTREMO"))))</f>
        <v>MEDIO</v>
      </c>
    </row>
    <row r="18" spans="2:12" ht="108" customHeight="1">
      <c r="B18" s="66" t="s">
        <v>46</v>
      </c>
      <c r="C18" s="282" t="s">
        <v>56</v>
      </c>
      <c r="D18" s="282"/>
      <c r="E18" s="282"/>
      <c r="F18" s="282"/>
      <c r="G18" s="282"/>
      <c r="H18" s="67" t="s">
        <v>85</v>
      </c>
      <c r="I18" s="64">
        <v>1</v>
      </c>
      <c r="J18" s="65">
        <v>2</v>
      </c>
      <c r="K18" s="65">
        <f t="shared" si="0"/>
        <v>3</v>
      </c>
      <c r="L18" s="68" t="str">
        <f t="shared" si="1"/>
        <v>BAJO</v>
      </c>
    </row>
    <row r="19" spans="2:12" ht="53.25" customHeight="1">
      <c r="B19" s="66" t="s">
        <v>46</v>
      </c>
      <c r="C19" s="282" t="s">
        <v>57</v>
      </c>
      <c r="D19" s="282"/>
      <c r="E19" s="282"/>
      <c r="F19" s="282"/>
      <c r="G19" s="282"/>
      <c r="H19" s="67" t="s">
        <v>86</v>
      </c>
      <c r="I19" s="64">
        <v>1</v>
      </c>
      <c r="J19" s="65">
        <v>2</v>
      </c>
      <c r="K19" s="65">
        <f t="shared" si="0"/>
        <v>3</v>
      </c>
      <c r="L19" s="68" t="str">
        <f t="shared" si="1"/>
        <v>BAJO</v>
      </c>
    </row>
    <row r="20" spans="2:12" ht="51">
      <c r="B20" s="66" t="s">
        <v>46</v>
      </c>
      <c r="C20" s="282" t="s">
        <v>60</v>
      </c>
      <c r="D20" s="282"/>
      <c r="E20" s="282"/>
      <c r="F20" s="282"/>
      <c r="G20" s="282"/>
      <c r="H20" s="67" t="s">
        <v>87</v>
      </c>
      <c r="I20" s="64">
        <v>3</v>
      </c>
      <c r="J20" s="65">
        <v>4</v>
      </c>
      <c r="K20" s="65">
        <f t="shared" si="0"/>
        <v>7</v>
      </c>
      <c r="L20" s="68" t="str">
        <f t="shared" si="1"/>
        <v>ALTO</v>
      </c>
    </row>
    <row r="21" spans="2:12" ht="80.25" customHeight="1">
      <c r="B21" s="66" t="s">
        <v>46</v>
      </c>
      <c r="C21" s="282" t="s">
        <v>61</v>
      </c>
      <c r="D21" s="282"/>
      <c r="E21" s="282"/>
      <c r="F21" s="282"/>
      <c r="G21" s="282"/>
      <c r="H21" s="67" t="s">
        <v>88</v>
      </c>
      <c r="I21" s="64">
        <v>2</v>
      </c>
      <c r="J21" s="65">
        <v>3</v>
      </c>
      <c r="K21" s="65">
        <f t="shared" ref="K21:K29" si="2">+I21+J21</f>
        <v>5</v>
      </c>
      <c r="L21" s="68" t="str">
        <f t="shared" ref="L21:L31" si="3">IF(K21&lt;=4,"BAJO",IF(K21=5,"MEDIO",IF(K21=6,"ALTO",IF(K21=7,"ALTO","EXTREMO"))))</f>
        <v>MEDIO</v>
      </c>
    </row>
    <row r="22" spans="2:12" ht="53.25" customHeight="1">
      <c r="B22" s="66" t="s">
        <v>46</v>
      </c>
      <c r="C22" s="282" t="s">
        <v>62</v>
      </c>
      <c r="D22" s="282"/>
      <c r="E22" s="282"/>
      <c r="F22" s="282"/>
      <c r="G22" s="282"/>
      <c r="H22" s="67" t="s">
        <v>89</v>
      </c>
      <c r="I22" s="64">
        <v>2</v>
      </c>
      <c r="J22" s="65">
        <v>4</v>
      </c>
      <c r="K22" s="65">
        <f t="shared" si="2"/>
        <v>6</v>
      </c>
      <c r="L22" s="68" t="str">
        <f t="shared" si="3"/>
        <v>ALTO</v>
      </c>
    </row>
    <row r="23" spans="2:12" ht="53.25" customHeight="1">
      <c r="B23" s="66" t="s">
        <v>46</v>
      </c>
      <c r="C23" s="282" t="s">
        <v>63</v>
      </c>
      <c r="D23" s="282"/>
      <c r="E23" s="282"/>
      <c r="F23" s="282"/>
      <c r="G23" s="282"/>
      <c r="H23" s="67" t="s">
        <v>90</v>
      </c>
      <c r="I23" s="64">
        <v>2</v>
      </c>
      <c r="J23" s="65">
        <v>4</v>
      </c>
      <c r="K23" s="65">
        <f t="shared" si="2"/>
        <v>6</v>
      </c>
      <c r="L23" s="68" t="str">
        <f t="shared" si="3"/>
        <v>ALTO</v>
      </c>
    </row>
    <row r="24" spans="2:12" ht="84" customHeight="1">
      <c r="B24" s="66" t="s">
        <v>46</v>
      </c>
      <c r="C24" s="282" t="s">
        <v>91</v>
      </c>
      <c r="D24" s="282"/>
      <c r="E24" s="282"/>
      <c r="F24" s="282"/>
      <c r="G24" s="282"/>
      <c r="H24" s="67" t="s">
        <v>92</v>
      </c>
      <c r="I24" s="64">
        <v>2</v>
      </c>
      <c r="J24" s="65">
        <v>5</v>
      </c>
      <c r="K24" s="65">
        <f t="shared" si="2"/>
        <v>7</v>
      </c>
      <c r="L24" s="68" t="str">
        <f t="shared" si="3"/>
        <v>ALTO</v>
      </c>
    </row>
    <row r="25" spans="2:12" ht="84" customHeight="1">
      <c r="B25" s="122" t="s">
        <v>46</v>
      </c>
      <c r="C25" s="287" t="s">
        <v>93</v>
      </c>
      <c r="D25" s="288"/>
      <c r="E25" s="288"/>
      <c r="F25" s="288"/>
      <c r="G25" s="288"/>
      <c r="H25" s="67" t="s">
        <v>94</v>
      </c>
      <c r="I25" s="64">
        <v>3</v>
      </c>
      <c r="J25" s="65">
        <v>4</v>
      </c>
      <c r="K25" s="65">
        <v>7</v>
      </c>
      <c r="L25" s="64" t="s">
        <v>95</v>
      </c>
    </row>
    <row r="26" spans="2:12" ht="84" customHeight="1">
      <c r="B26" s="122" t="s">
        <v>46</v>
      </c>
      <c r="C26" s="282" t="s">
        <v>96</v>
      </c>
      <c r="D26" s="282"/>
      <c r="E26" s="282"/>
      <c r="F26" s="282"/>
      <c r="G26" s="282"/>
      <c r="H26" s="67" t="s">
        <v>94</v>
      </c>
      <c r="I26" s="64">
        <v>3</v>
      </c>
      <c r="J26" s="65">
        <v>4</v>
      </c>
      <c r="K26" s="65">
        <v>7</v>
      </c>
      <c r="L26" s="64" t="s">
        <v>95</v>
      </c>
    </row>
    <row r="27" spans="2:12" ht="84" customHeight="1">
      <c r="B27" s="122" t="s">
        <v>46</v>
      </c>
      <c r="C27" s="282" t="s">
        <v>97</v>
      </c>
      <c r="D27" s="282"/>
      <c r="E27" s="282"/>
      <c r="F27" s="282"/>
      <c r="G27" s="282"/>
      <c r="H27" s="67" t="s">
        <v>94</v>
      </c>
      <c r="I27" s="64">
        <v>2</v>
      </c>
      <c r="J27" s="65">
        <v>3</v>
      </c>
      <c r="K27" s="65">
        <v>5</v>
      </c>
      <c r="L27" s="64" t="s">
        <v>98</v>
      </c>
    </row>
    <row r="28" spans="2:12" ht="84" customHeight="1">
      <c r="B28" s="122" t="s">
        <v>46</v>
      </c>
      <c r="C28" s="287" t="s">
        <v>99</v>
      </c>
      <c r="D28" s="288"/>
      <c r="E28" s="288"/>
      <c r="F28" s="288"/>
      <c r="G28" s="288"/>
      <c r="H28" s="67" t="s">
        <v>94</v>
      </c>
      <c r="I28" s="64">
        <v>3</v>
      </c>
      <c r="J28" s="65">
        <v>4</v>
      </c>
      <c r="K28" s="65">
        <v>7</v>
      </c>
      <c r="L28" s="64" t="s">
        <v>95</v>
      </c>
    </row>
    <row r="29" spans="2:12" ht="69.75" customHeight="1">
      <c r="B29" s="145" t="s">
        <v>46</v>
      </c>
      <c r="C29" s="313" t="s">
        <v>100</v>
      </c>
      <c r="D29" s="313"/>
      <c r="E29" s="313"/>
      <c r="F29" s="313"/>
      <c r="G29" s="313"/>
      <c r="H29" s="146" t="s">
        <v>101</v>
      </c>
      <c r="I29" s="140">
        <v>1</v>
      </c>
      <c r="J29" s="147">
        <v>5</v>
      </c>
      <c r="K29" s="147">
        <f t="shared" si="2"/>
        <v>6</v>
      </c>
      <c r="L29" s="148" t="str">
        <f t="shared" si="3"/>
        <v>ALTO</v>
      </c>
    </row>
    <row r="30" spans="2:12" ht="69.75" customHeight="1">
      <c r="B30" s="160" t="s">
        <v>35</v>
      </c>
      <c r="C30" s="289" t="s">
        <v>36</v>
      </c>
      <c r="D30" s="289"/>
      <c r="E30" s="289"/>
      <c r="F30" s="289"/>
      <c r="G30" s="289"/>
      <c r="H30" s="161" t="s">
        <v>102</v>
      </c>
      <c r="I30" s="162">
        <v>3</v>
      </c>
      <c r="J30" s="163">
        <v>4</v>
      </c>
      <c r="K30" s="163">
        <v>7</v>
      </c>
      <c r="L30" s="148" t="str">
        <f t="shared" si="3"/>
        <v>ALTO</v>
      </c>
    </row>
    <row r="31" spans="2:12" ht="69.75" customHeight="1">
      <c r="B31" s="158" t="s">
        <v>46</v>
      </c>
      <c r="C31" s="290" t="s">
        <v>64</v>
      </c>
      <c r="D31" s="291"/>
      <c r="E31" s="291"/>
      <c r="F31" s="291"/>
      <c r="G31" s="292"/>
      <c r="H31" s="159" t="s">
        <v>103</v>
      </c>
      <c r="I31" s="137">
        <v>4</v>
      </c>
      <c r="J31" s="144">
        <v>4</v>
      </c>
      <c r="K31" s="144">
        <v>8</v>
      </c>
      <c r="L31" s="148" t="str">
        <f t="shared" si="3"/>
        <v>EXTREMO</v>
      </c>
    </row>
    <row r="32" spans="2:12" ht="12.75" customHeight="1">
      <c r="B32" s="56"/>
      <c r="C32" s="57"/>
      <c r="D32" s="57"/>
      <c r="E32" s="57"/>
      <c r="F32" s="57"/>
      <c r="G32" s="57"/>
      <c r="H32" s="57"/>
      <c r="I32" s="57"/>
      <c r="J32" s="57"/>
      <c r="K32" s="57"/>
      <c r="L32" s="58"/>
    </row>
    <row r="33" spans="2:14">
      <c r="B33" s="56"/>
      <c r="C33" s="285"/>
      <c r="D33" s="285"/>
      <c r="E33" s="285"/>
      <c r="F33" s="57"/>
      <c r="G33" s="57"/>
      <c r="H33" s="270"/>
      <c r="I33" s="270"/>
      <c r="J33" s="57"/>
      <c r="K33" s="57"/>
      <c r="L33" s="58"/>
    </row>
    <row r="34" spans="2:14" ht="19.5" customHeight="1">
      <c r="B34" s="293" t="s">
        <v>104</v>
      </c>
      <c r="C34" s="269" t="s">
        <v>105</v>
      </c>
      <c r="D34" s="269"/>
      <c r="E34" s="69" t="s">
        <v>106</v>
      </c>
      <c r="F34" s="57"/>
      <c r="G34" s="286" t="s">
        <v>81</v>
      </c>
      <c r="H34" s="115" t="s">
        <v>107</v>
      </c>
      <c r="I34" s="115" t="s">
        <v>106</v>
      </c>
      <c r="J34" s="57"/>
      <c r="K34" s="57"/>
      <c r="L34" s="58"/>
    </row>
    <row r="35" spans="2:14" ht="21" customHeight="1">
      <c r="B35" s="293"/>
      <c r="C35" s="275" t="s">
        <v>108</v>
      </c>
      <c r="D35" s="275"/>
      <c r="E35" s="118">
        <v>1</v>
      </c>
      <c r="F35" s="57"/>
      <c r="G35" s="286"/>
      <c r="H35" s="118" t="s">
        <v>109</v>
      </c>
      <c r="I35" s="70">
        <v>1</v>
      </c>
      <c r="J35" s="57"/>
      <c r="K35" s="57"/>
      <c r="L35" s="58"/>
    </row>
    <row r="36" spans="2:14" ht="15.75" customHeight="1">
      <c r="B36" s="293"/>
      <c r="C36" s="275" t="s">
        <v>110</v>
      </c>
      <c r="D36" s="275"/>
      <c r="E36" s="118">
        <v>2</v>
      </c>
      <c r="F36" s="57"/>
      <c r="G36" s="286"/>
      <c r="H36" s="118" t="s">
        <v>111</v>
      </c>
      <c r="I36" s="70">
        <v>2</v>
      </c>
      <c r="J36" s="57"/>
      <c r="K36" s="57"/>
      <c r="L36" s="58"/>
      <c r="N36" s="5"/>
    </row>
    <row r="37" spans="2:14" ht="24.75" customHeight="1">
      <c r="B37" s="293"/>
      <c r="C37" s="275" t="s">
        <v>112</v>
      </c>
      <c r="D37" s="275"/>
      <c r="E37" s="118">
        <v>3</v>
      </c>
      <c r="F37" s="57"/>
      <c r="G37" s="286"/>
      <c r="H37" s="118" t="s">
        <v>113</v>
      </c>
      <c r="I37" s="70">
        <v>3</v>
      </c>
      <c r="J37" s="57"/>
      <c r="K37" s="57"/>
      <c r="L37" s="58"/>
    </row>
    <row r="38" spans="2:14" ht="18" customHeight="1">
      <c r="B38" s="293"/>
      <c r="C38" s="275" t="s">
        <v>114</v>
      </c>
      <c r="D38" s="275"/>
      <c r="E38" s="118">
        <v>4</v>
      </c>
      <c r="F38" s="57"/>
      <c r="G38" s="286"/>
      <c r="H38" s="118" t="s">
        <v>115</v>
      </c>
      <c r="I38" s="70">
        <v>4</v>
      </c>
      <c r="J38" s="57"/>
      <c r="K38" s="57"/>
      <c r="L38" s="58"/>
    </row>
    <row r="39" spans="2:14" ht="29.25" customHeight="1">
      <c r="B39" s="293"/>
      <c r="C39" s="275" t="s">
        <v>116</v>
      </c>
      <c r="D39" s="275"/>
      <c r="E39" s="118">
        <v>5</v>
      </c>
      <c r="F39" s="57"/>
      <c r="G39" s="286"/>
      <c r="H39" s="118" t="s">
        <v>117</v>
      </c>
      <c r="I39" s="70">
        <v>5</v>
      </c>
      <c r="J39" s="57"/>
      <c r="K39" s="57"/>
      <c r="L39" s="58"/>
    </row>
    <row r="40" spans="2:14" ht="16.5" customHeight="1">
      <c r="B40" s="71"/>
      <c r="C40" s="72"/>
      <c r="D40" s="72"/>
      <c r="E40" s="72"/>
      <c r="F40" s="57"/>
      <c r="G40" s="72"/>
      <c r="H40" s="72"/>
      <c r="I40" s="72"/>
      <c r="J40" s="72"/>
      <c r="K40" s="72"/>
      <c r="L40" s="58"/>
    </row>
    <row r="41" spans="2:14" ht="16.5" customHeight="1">
      <c r="B41" s="71"/>
      <c r="C41" s="270" t="s">
        <v>118</v>
      </c>
      <c r="D41" s="270"/>
      <c r="E41" s="270"/>
      <c r="F41" s="270"/>
      <c r="G41" s="270"/>
      <c r="H41" s="271"/>
      <c r="I41" s="271"/>
      <c r="J41" s="271"/>
      <c r="K41" s="271"/>
      <c r="L41" s="58"/>
    </row>
    <row r="42" spans="2:14" ht="69.75" customHeight="1">
      <c r="B42" s="71"/>
      <c r="C42" s="275" t="s">
        <v>119</v>
      </c>
      <c r="D42" s="275"/>
      <c r="E42" s="275"/>
      <c r="F42" s="118" t="s">
        <v>120</v>
      </c>
      <c r="G42" s="118" t="s">
        <v>121</v>
      </c>
      <c r="H42" s="118" t="s">
        <v>122</v>
      </c>
      <c r="I42" s="275" t="s">
        <v>123</v>
      </c>
      <c r="J42" s="275"/>
      <c r="K42" s="275" t="s">
        <v>124</v>
      </c>
      <c r="L42" s="276"/>
    </row>
    <row r="43" spans="2:14" ht="69.75" customHeight="1">
      <c r="B43" s="71"/>
      <c r="C43" s="275" t="s">
        <v>125</v>
      </c>
      <c r="D43" s="275"/>
      <c r="E43" s="275"/>
      <c r="F43" s="118" t="s">
        <v>126</v>
      </c>
      <c r="G43" s="118" t="s">
        <v>127</v>
      </c>
      <c r="H43" s="118" t="s">
        <v>128</v>
      </c>
      <c r="I43" s="275" t="s">
        <v>129</v>
      </c>
      <c r="J43" s="275"/>
      <c r="K43" s="275" t="s">
        <v>130</v>
      </c>
      <c r="L43" s="276"/>
    </row>
    <row r="44" spans="2:14">
      <c r="B44" s="56"/>
      <c r="C44" s="269" t="s">
        <v>131</v>
      </c>
      <c r="D44" s="269"/>
      <c r="E44" s="269" t="s">
        <v>106</v>
      </c>
      <c r="F44" s="120" t="s">
        <v>109</v>
      </c>
      <c r="G44" s="120" t="s">
        <v>111</v>
      </c>
      <c r="H44" s="73" t="s">
        <v>113</v>
      </c>
      <c r="I44" s="283" t="s">
        <v>115</v>
      </c>
      <c r="J44" s="283"/>
      <c r="K44" s="269" t="s">
        <v>117</v>
      </c>
      <c r="L44" s="272"/>
    </row>
    <row r="45" spans="2:14">
      <c r="B45" s="56"/>
      <c r="C45" s="269"/>
      <c r="D45" s="269"/>
      <c r="E45" s="269"/>
      <c r="F45" s="117">
        <v>1</v>
      </c>
      <c r="G45" s="117">
        <v>2</v>
      </c>
      <c r="H45" s="117">
        <v>3</v>
      </c>
      <c r="I45" s="273">
        <v>4</v>
      </c>
      <c r="J45" s="273"/>
      <c r="K45" s="273">
        <v>5</v>
      </c>
      <c r="L45" s="274"/>
    </row>
    <row r="46" spans="2:14" ht="19.5" customHeight="1">
      <c r="B46" s="56"/>
      <c r="C46" s="275" t="s">
        <v>108</v>
      </c>
      <c r="D46" s="275"/>
      <c r="E46" s="123">
        <v>1</v>
      </c>
      <c r="F46" s="74">
        <v>2</v>
      </c>
      <c r="G46" s="74">
        <v>3</v>
      </c>
      <c r="H46" s="74">
        <v>4</v>
      </c>
      <c r="I46" s="284">
        <v>5</v>
      </c>
      <c r="J46" s="284"/>
      <c r="K46" s="268">
        <v>6</v>
      </c>
      <c r="L46" s="277"/>
    </row>
    <row r="47" spans="2:14" ht="21.75" customHeight="1">
      <c r="B47" s="56"/>
      <c r="C47" s="275" t="s">
        <v>110</v>
      </c>
      <c r="D47" s="275"/>
      <c r="E47" s="123">
        <v>2</v>
      </c>
      <c r="F47" s="74">
        <v>3</v>
      </c>
      <c r="G47" s="74">
        <v>4</v>
      </c>
      <c r="H47" s="121">
        <v>5</v>
      </c>
      <c r="I47" s="268">
        <v>6</v>
      </c>
      <c r="J47" s="268"/>
      <c r="K47" s="278">
        <v>7</v>
      </c>
      <c r="L47" s="279"/>
    </row>
    <row r="48" spans="2:14" ht="26.25" customHeight="1">
      <c r="B48" s="56"/>
      <c r="C48" s="275" t="s">
        <v>112</v>
      </c>
      <c r="D48" s="275"/>
      <c r="E48" s="123">
        <v>3</v>
      </c>
      <c r="F48" s="74">
        <v>4</v>
      </c>
      <c r="G48" s="121">
        <v>5</v>
      </c>
      <c r="H48" s="114">
        <v>6</v>
      </c>
      <c r="I48" s="268">
        <v>7</v>
      </c>
      <c r="J48" s="268"/>
      <c r="K48" s="280">
        <v>8</v>
      </c>
      <c r="L48" s="281"/>
    </row>
    <row r="49" spans="2:12" ht="21" customHeight="1">
      <c r="B49" s="56"/>
      <c r="C49" s="275" t="s">
        <v>114</v>
      </c>
      <c r="D49" s="275"/>
      <c r="E49" s="123">
        <v>4</v>
      </c>
      <c r="F49" s="121">
        <v>5</v>
      </c>
      <c r="G49" s="114">
        <v>6</v>
      </c>
      <c r="H49" s="114">
        <v>7</v>
      </c>
      <c r="I49" s="280">
        <v>8</v>
      </c>
      <c r="J49" s="280"/>
      <c r="K49" s="280">
        <v>9</v>
      </c>
      <c r="L49" s="281"/>
    </row>
    <row r="50" spans="2:12" ht="27" customHeight="1">
      <c r="B50" s="56"/>
      <c r="C50" s="275" t="s">
        <v>116</v>
      </c>
      <c r="D50" s="275"/>
      <c r="E50" s="123">
        <v>5</v>
      </c>
      <c r="F50" s="114">
        <v>6</v>
      </c>
      <c r="G50" s="114">
        <v>7</v>
      </c>
      <c r="H50" s="119">
        <v>8</v>
      </c>
      <c r="I50" s="280">
        <v>9</v>
      </c>
      <c r="J50" s="280"/>
      <c r="K50" s="280">
        <v>10</v>
      </c>
      <c r="L50" s="281"/>
    </row>
    <row r="51" spans="2:12">
      <c r="B51" s="56"/>
      <c r="C51" s="57"/>
      <c r="D51" s="57"/>
      <c r="E51" s="57"/>
      <c r="F51" s="57"/>
      <c r="G51" s="57"/>
      <c r="H51" s="57"/>
      <c r="I51" s="57"/>
      <c r="J51" s="57"/>
      <c r="K51" s="57"/>
      <c r="L51" s="58"/>
    </row>
    <row r="52" spans="2:12" ht="19.5" customHeight="1">
      <c r="B52" s="56"/>
      <c r="C52" s="57"/>
      <c r="D52" s="57"/>
      <c r="E52" s="57"/>
      <c r="F52" s="57"/>
      <c r="G52" s="270" t="s">
        <v>132</v>
      </c>
      <c r="H52" s="270"/>
      <c r="I52" s="57"/>
      <c r="J52" s="57"/>
      <c r="K52" s="57"/>
      <c r="L52" s="58"/>
    </row>
    <row r="53" spans="2:12" ht="18" customHeight="1">
      <c r="B53" s="56"/>
      <c r="C53" s="57"/>
      <c r="D53" s="57"/>
      <c r="E53" s="57"/>
      <c r="F53" s="57"/>
      <c r="G53" s="120" t="s">
        <v>118</v>
      </c>
      <c r="H53" s="75" t="s">
        <v>131</v>
      </c>
      <c r="I53" s="57"/>
      <c r="J53" s="57"/>
      <c r="K53" s="57"/>
      <c r="L53" s="58"/>
    </row>
    <row r="54" spans="2:12" ht="18" customHeight="1">
      <c r="B54" s="56"/>
      <c r="C54" s="57"/>
      <c r="D54" s="57"/>
      <c r="E54" s="57"/>
      <c r="F54" s="57"/>
      <c r="G54" s="119" t="s">
        <v>133</v>
      </c>
      <c r="H54" s="76" t="s">
        <v>134</v>
      </c>
      <c r="I54" s="57"/>
      <c r="J54" s="57"/>
      <c r="K54" s="57"/>
      <c r="L54" s="58"/>
    </row>
    <row r="55" spans="2:12" ht="18" customHeight="1">
      <c r="B55" s="56"/>
      <c r="C55" s="57"/>
      <c r="D55" s="57"/>
      <c r="E55" s="57"/>
      <c r="F55" s="57"/>
      <c r="G55" s="114" t="s">
        <v>135</v>
      </c>
      <c r="H55" s="76" t="s">
        <v>136</v>
      </c>
      <c r="I55" s="57"/>
      <c r="J55" s="57"/>
      <c r="K55" s="57"/>
      <c r="L55" s="58"/>
    </row>
    <row r="56" spans="2:12" ht="18" customHeight="1">
      <c r="B56" s="56"/>
      <c r="C56" s="57"/>
      <c r="D56" s="57"/>
      <c r="E56" s="57"/>
      <c r="F56" s="57"/>
      <c r="G56" s="121">
        <v>5</v>
      </c>
      <c r="H56" s="76" t="s">
        <v>137</v>
      </c>
      <c r="I56" s="57"/>
      <c r="J56" s="57"/>
      <c r="K56" s="57"/>
      <c r="L56" s="58"/>
    </row>
    <row r="57" spans="2:12" ht="18" customHeight="1">
      <c r="B57" s="56"/>
      <c r="C57" s="57"/>
      <c r="D57" s="57"/>
      <c r="E57" s="57"/>
      <c r="F57" s="57"/>
      <c r="G57" s="74" t="s">
        <v>138</v>
      </c>
      <c r="H57" s="76" t="s">
        <v>139</v>
      </c>
      <c r="I57" s="57"/>
      <c r="J57" s="57"/>
      <c r="K57" s="57"/>
      <c r="L57" s="58"/>
    </row>
    <row r="58" spans="2:12" ht="13.5" thickBot="1">
      <c r="B58" s="59"/>
      <c r="C58" s="60"/>
      <c r="D58" s="60"/>
      <c r="E58" s="60"/>
      <c r="F58" s="60"/>
      <c r="G58" s="60"/>
      <c r="H58" s="60"/>
      <c r="I58" s="60"/>
      <c r="J58" s="60"/>
      <c r="K58" s="60"/>
      <c r="L58" s="61"/>
    </row>
    <row r="62" spans="2:12" hidden="1">
      <c r="B62" s="7" t="s">
        <v>76</v>
      </c>
    </row>
    <row r="63" spans="2:12" hidden="1">
      <c r="B63" s="7" t="s">
        <v>140</v>
      </c>
    </row>
  </sheetData>
  <autoFilter ref="B15:L30" xr:uid="{00000000-0001-0000-0200-000000000000}">
    <filterColumn colId="0" showButton="0"/>
    <filterColumn colId="1" showButton="0"/>
    <filterColumn colId="2" showButton="0"/>
    <filterColumn colId="3" showButton="0"/>
    <filterColumn colId="4" showButton="0"/>
    <filterColumn colId="6" showButton="0"/>
    <filterColumn colId="7" showButton="0"/>
    <filterColumn colId="8" showButton="0"/>
    <filterColumn colId="9" showButton="0"/>
  </autoFilter>
  <mergeCells count="63">
    <mergeCell ref="B34:B39"/>
    <mergeCell ref="C34:D34"/>
    <mergeCell ref="B6:L6"/>
    <mergeCell ref="B2:B4"/>
    <mergeCell ref="B12:L12"/>
    <mergeCell ref="B7:L7"/>
    <mergeCell ref="C2:J4"/>
    <mergeCell ref="K2:L4"/>
    <mergeCell ref="H15:L15"/>
    <mergeCell ref="B15:G15"/>
    <mergeCell ref="C16:G16"/>
    <mergeCell ref="C29:G29"/>
    <mergeCell ref="C20:G20"/>
    <mergeCell ref="C19:G19"/>
    <mergeCell ref="C21:G21"/>
    <mergeCell ref="C22:G22"/>
    <mergeCell ref="C23:G23"/>
    <mergeCell ref="G52:H52"/>
    <mergeCell ref="C47:D47"/>
    <mergeCell ref="G34:G39"/>
    <mergeCell ref="C35:D35"/>
    <mergeCell ref="C36:D36"/>
    <mergeCell ref="C37:D37"/>
    <mergeCell ref="C38:D38"/>
    <mergeCell ref="C25:G25"/>
    <mergeCell ref="C26:G26"/>
    <mergeCell ref="C27:G27"/>
    <mergeCell ref="C28:G28"/>
    <mergeCell ref="C30:G30"/>
    <mergeCell ref="C31:G31"/>
    <mergeCell ref="C17:G17"/>
    <mergeCell ref="C18:G18"/>
    <mergeCell ref="C24:G24"/>
    <mergeCell ref="K48:L48"/>
    <mergeCell ref="K49:L49"/>
    <mergeCell ref="I44:J44"/>
    <mergeCell ref="I42:J42"/>
    <mergeCell ref="I43:J43"/>
    <mergeCell ref="C44:D45"/>
    <mergeCell ref="H33:I33"/>
    <mergeCell ref="C43:E43"/>
    <mergeCell ref="C46:D46"/>
    <mergeCell ref="I46:J46"/>
    <mergeCell ref="C39:D39"/>
    <mergeCell ref="C42:E42"/>
    <mergeCell ref="C33:E33"/>
    <mergeCell ref="K50:L50"/>
    <mergeCell ref="I49:J49"/>
    <mergeCell ref="I48:J48"/>
    <mergeCell ref="C50:D50"/>
    <mergeCell ref="C49:D49"/>
    <mergeCell ref="I50:J50"/>
    <mergeCell ref="C48:D48"/>
    <mergeCell ref="I47:J47"/>
    <mergeCell ref="E44:E45"/>
    <mergeCell ref="C41:K41"/>
    <mergeCell ref="K44:L44"/>
    <mergeCell ref="K45:L45"/>
    <mergeCell ref="K43:L43"/>
    <mergeCell ref="I45:J45"/>
    <mergeCell ref="K42:L42"/>
    <mergeCell ref="K46:L46"/>
    <mergeCell ref="K47:L47"/>
  </mergeCells>
  <phoneticPr fontId="1" type="noConversion"/>
  <conditionalFormatting sqref="J17:K31">
    <cfRule type="expression" dxfId="22" priority="5" stopIfTrue="1">
      <formula>"""bajo"""</formula>
    </cfRule>
  </conditionalFormatting>
  <conditionalFormatting sqref="L17:L31">
    <cfRule type="cellIs" dxfId="21" priority="1" stopIfTrue="1" operator="equal">
      <formula>"EXTREMO"</formula>
    </cfRule>
    <cfRule type="cellIs" dxfId="20" priority="2" stopIfTrue="1" operator="equal">
      <formula>"ALTO"</formula>
    </cfRule>
    <cfRule type="cellIs" dxfId="19" priority="3" stopIfTrue="1" operator="equal">
      <formula>"MEDIO"</formula>
    </cfRule>
    <cfRule type="cellIs" dxfId="18" priority="4" stopIfTrue="1" operator="equal">
      <formula>"BAJO"</formula>
    </cfRule>
  </conditionalFormatting>
  <dataValidations count="12">
    <dataValidation type="list" allowBlank="1" showInputMessage="1" showErrorMessage="1" sqref="H15" xr:uid="{00000000-0002-0000-0200-000002000000}">
      <formula1>$B$62:$B$63</formula1>
    </dataValidation>
    <dataValidation type="list" allowBlank="1" showInputMessage="1" showErrorMessage="1" sqref="C17:G17 C26:G26" xr:uid="{00000000-0002-0000-0200-000010000000}">
      <formula1>INDIRECT($B$17)</formula1>
    </dataValidation>
    <dataValidation type="list" allowBlank="1" showInputMessage="1" showErrorMessage="1" sqref="C18:G18 C27:G27" xr:uid="{00000000-0002-0000-0200-000011000000}">
      <formula1>INDIRECT($B$18)</formula1>
    </dataValidation>
    <dataValidation type="list" allowBlank="1" showInputMessage="1" showErrorMessage="1" sqref="C19:G19" xr:uid="{00000000-0002-0000-0200-000012000000}">
      <formula1>INDIRECT($B$19)</formula1>
    </dataValidation>
    <dataValidation type="list" allowBlank="1" showInputMessage="1" showErrorMessage="1" sqref="C20:G23" xr:uid="{00000000-0002-0000-0200-000013000000}">
      <formula1>INDIRECT($B$20)</formula1>
    </dataValidation>
    <dataValidation type="list" allowBlank="1" showInputMessage="1" showErrorMessage="1" sqref="C24:G24" xr:uid="{00000000-0002-0000-0200-000014000000}">
      <formula1>INDIRECT($B$24)</formula1>
    </dataValidation>
    <dataValidation type="list" allowBlank="1" showInputMessage="1" showErrorMessage="1" sqref="C29:G29" xr:uid="{00000000-0002-0000-0200-000016000000}">
      <formula1>INDIRECT($B$29)</formula1>
    </dataValidation>
    <dataValidation type="list" allowBlank="1" showInputMessage="1" showErrorMessage="1" sqref="I17:I24 I29:I31" xr:uid="{00000000-0002-0000-0200-000000000000}">
      <formula1>$E$35:$E$39</formula1>
    </dataValidation>
    <dataValidation type="list" allowBlank="1" showInputMessage="1" showErrorMessage="1" sqref="J17:J24 J29:J31" xr:uid="{00000000-0002-0000-0200-000001000000}">
      <formula1>$I$35:$I$39</formula1>
    </dataValidation>
    <dataValidation type="list" allowBlank="1" showInputMessage="1" showErrorMessage="1" sqref="B17:B31" xr:uid="{00000000-0002-0000-0200-000004000000}">
      <formula1>"PLANEACIÓN,SELECCIÓN,CONTRATACIÓN,EJECUCIÓN"</formula1>
    </dataValidation>
    <dataValidation type="list" allowBlank="1" showInputMessage="1" showErrorMessage="1" sqref="J25:J28" xr:uid="{6CD65336-76A3-43C6-A478-CFEA4ED863CC}">
      <formula1>$I$23:$I$27</formula1>
    </dataValidation>
    <dataValidation type="list" allowBlank="1" showInputMessage="1" showErrorMessage="1" sqref="I25:I28" xr:uid="{572DF7E3-0A69-42EB-A315-08443D91B61D}">
      <formula1>$E$23:$E$27</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0"/>
  <sheetViews>
    <sheetView showGridLines="0" topLeftCell="A28" zoomScale="77" zoomScaleNormal="70" zoomScalePageLayoutView="90" workbookViewId="0">
      <selection activeCell="C30" sqref="C30:F30"/>
    </sheetView>
  </sheetViews>
  <sheetFormatPr defaultColWidth="11.42578125" defaultRowHeight="12.75"/>
  <cols>
    <col min="1" max="1" width="2.85546875" customWidth="1"/>
    <col min="2" max="2" width="41.7109375" customWidth="1"/>
    <col min="3" max="3" width="15.85546875" customWidth="1"/>
    <col min="4" max="4" width="13.140625" customWidth="1"/>
    <col min="5" max="5" width="16.42578125" customWidth="1"/>
    <col min="6" max="6" width="14.85546875" customWidth="1"/>
    <col min="7" max="8" width="20.7109375" customWidth="1"/>
    <col min="9" max="9" width="15.85546875" customWidth="1"/>
    <col min="10" max="10" width="9.42578125" customWidth="1"/>
    <col min="11" max="17" width="14" customWidth="1"/>
    <col min="18" max="18" width="20.85546875" style="4" customWidth="1"/>
  </cols>
  <sheetData>
    <row r="2" spans="2:26" ht="48.75" customHeight="1">
      <c r="B2" s="218"/>
      <c r="C2" s="228" t="s">
        <v>16</v>
      </c>
      <c r="D2" s="229"/>
      <c r="E2" s="229"/>
      <c r="F2" s="229"/>
      <c r="G2" s="229"/>
      <c r="H2" s="229"/>
      <c r="I2" s="229"/>
      <c r="J2" s="229"/>
      <c r="K2" s="229"/>
      <c r="L2" s="229"/>
      <c r="M2" s="229"/>
      <c r="N2" s="229"/>
      <c r="O2" s="229"/>
      <c r="P2" s="230"/>
      <c r="Q2" s="169" t="s">
        <v>1</v>
      </c>
      <c r="R2" s="303"/>
    </row>
    <row r="3" spans="2:26" ht="30" customHeight="1">
      <c r="B3" s="218"/>
      <c r="C3" s="231"/>
      <c r="D3" s="232"/>
      <c r="E3" s="232"/>
      <c r="F3" s="232"/>
      <c r="G3" s="232"/>
      <c r="H3" s="232"/>
      <c r="I3" s="232"/>
      <c r="J3" s="232"/>
      <c r="K3" s="232"/>
      <c r="L3" s="232"/>
      <c r="M3" s="232"/>
      <c r="N3" s="232"/>
      <c r="O3" s="232"/>
      <c r="P3" s="233"/>
      <c r="Q3" s="304"/>
      <c r="R3" s="305"/>
    </row>
    <row r="4" spans="2:26" ht="39.75" customHeight="1">
      <c r="B4" s="218"/>
      <c r="C4" s="234"/>
      <c r="D4" s="235"/>
      <c r="E4" s="235"/>
      <c r="F4" s="235"/>
      <c r="G4" s="235"/>
      <c r="H4" s="235"/>
      <c r="I4" s="235"/>
      <c r="J4" s="235"/>
      <c r="K4" s="235"/>
      <c r="L4" s="235"/>
      <c r="M4" s="235"/>
      <c r="N4" s="235"/>
      <c r="O4" s="235"/>
      <c r="P4" s="236"/>
      <c r="Q4" s="306"/>
      <c r="R4" s="307"/>
    </row>
    <row r="5" spans="2:26" ht="13.5" thickBot="1"/>
    <row r="6" spans="2:26" ht="78.75" customHeight="1">
      <c r="B6" s="355" t="s">
        <v>141</v>
      </c>
      <c r="C6" s="356"/>
      <c r="D6" s="356"/>
      <c r="E6" s="356"/>
      <c r="F6" s="356"/>
      <c r="G6" s="356"/>
      <c r="H6" s="356"/>
      <c r="I6" s="356"/>
      <c r="J6" s="356"/>
      <c r="K6" s="356"/>
      <c r="L6" s="356"/>
      <c r="M6" s="356"/>
      <c r="N6" s="356"/>
      <c r="O6" s="356"/>
      <c r="P6" s="356"/>
      <c r="Q6" s="356"/>
      <c r="R6" s="357"/>
      <c r="S6" s="1"/>
      <c r="T6" s="1"/>
      <c r="U6" s="1"/>
      <c r="V6" s="1"/>
      <c r="W6" s="1"/>
      <c r="X6" s="1"/>
      <c r="Y6" s="1"/>
      <c r="Z6" s="1"/>
    </row>
    <row r="7" spans="2:26" ht="24.75" customHeight="1">
      <c r="B7" s="358" t="s">
        <v>19</v>
      </c>
      <c r="C7" s="359"/>
      <c r="D7" s="359"/>
      <c r="E7" s="359"/>
      <c r="F7" s="359"/>
      <c r="G7" s="359"/>
      <c r="H7" s="359"/>
      <c r="I7" s="359"/>
      <c r="J7" s="359"/>
      <c r="K7" s="359"/>
      <c r="L7" s="359"/>
      <c r="M7" s="359"/>
      <c r="N7" s="359"/>
      <c r="O7" s="359"/>
      <c r="P7" s="359"/>
      <c r="Q7" s="359"/>
      <c r="R7" s="360"/>
    </row>
    <row r="8" spans="2:26" ht="15.75">
      <c r="B8" s="371" t="s">
        <v>142</v>
      </c>
      <c r="C8" s="372"/>
      <c r="D8" s="372"/>
      <c r="E8" s="372"/>
      <c r="F8" s="372"/>
      <c r="G8" s="372"/>
      <c r="H8" s="372"/>
      <c r="I8" s="372"/>
      <c r="J8" s="372"/>
      <c r="K8" s="372"/>
      <c r="L8" s="372"/>
      <c r="M8" s="372"/>
      <c r="N8" s="372"/>
      <c r="O8" s="372"/>
      <c r="P8" s="372"/>
      <c r="Q8" s="372"/>
      <c r="R8" s="372"/>
    </row>
    <row r="9" spans="2:26" ht="34.5" customHeight="1">
      <c r="B9" s="366" t="s">
        <v>143</v>
      </c>
      <c r="C9" s="367"/>
      <c r="D9" s="367"/>
      <c r="E9" s="367"/>
      <c r="F9" s="367"/>
      <c r="G9" s="367"/>
      <c r="H9" s="367"/>
      <c r="I9" s="367"/>
      <c r="J9" s="367"/>
      <c r="K9" s="367"/>
      <c r="L9" s="367"/>
      <c r="M9" s="367"/>
      <c r="N9" s="367"/>
      <c r="O9" s="367"/>
      <c r="P9" s="367"/>
      <c r="Q9" s="367"/>
      <c r="R9" s="367"/>
    </row>
    <row r="10" spans="2:26" ht="15.75">
      <c r="B10" s="371" t="s">
        <v>144</v>
      </c>
      <c r="C10" s="372"/>
      <c r="D10" s="372"/>
      <c r="E10" s="372"/>
      <c r="F10" s="372"/>
      <c r="G10" s="372"/>
      <c r="H10" s="372"/>
      <c r="I10" s="372"/>
      <c r="J10" s="372"/>
      <c r="K10" s="372"/>
      <c r="L10" s="372"/>
      <c r="M10" s="372"/>
      <c r="N10" s="372"/>
      <c r="O10" s="372"/>
      <c r="P10" s="372"/>
      <c r="Q10" s="372"/>
      <c r="R10" s="372"/>
    </row>
    <row r="11" spans="2:26">
      <c r="B11" s="56"/>
      <c r="C11" s="7"/>
      <c r="D11" s="7"/>
      <c r="E11" s="7"/>
      <c r="F11" s="7"/>
      <c r="G11" s="7"/>
      <c r="H11" s="7"/>
      <c r="I11" s="7"/>
      <c r="J11" s="7"/>
      <c r="K11" s="7"/>
      <c r="L11" s="7"/>
      <c r="M11" s="7"/>
      <c r="N11" s="7"/>
      <c r="O11" s="7"/>
      <c r="P11" s="7"/>
      <c r="Q11" s="7"/>
      <c r="R11" s="111"/>
    </row>
    <row r="12" spans="2:26">
      <c r="B12" s="8"/>
      <c r="R12" s="3"/>
    </row>
    <row r="13" spans="2:26">
      <c r="B13" s="8"/>
      <c r="R13" s="3"/>
    </row>
    <row r="14" spans="2:26" ht="7.5" customHeight="1" thickBot="1">
      <c r="B14" s="2"/>
      <c r="R14" s="3"/>
    </row>
    <row r="15" spans="2:26" ht="93.75" customHeight="1" thickBot="1">
      <c r="B15" s="88" t="s">
        <v>77</v>
      </c>
      <c r="C15" s="365" t="s">
        <v>78</v>
      </c>
      <c r="D15" s="365"/>
      <c r="E15" s="365"/>
      <c r="F15" s="365"/>
      <c r="G15" s="312" t="s">
        <v>145</v>
      </c>
      <c r="H15" s="312"/>
      <c r="I15" s="124" t="s">
        <v>80</v>
      </c>
      <c r="J15" s="124" t="s">
        <v>81</v>
      </c>
      <c r="K15" s="124" t="s">
        <v>82</v>
      </c>
      <c r="L15" s="124" t="s">
        <v>83</v>
      </c>
      <c r="M15" s="124" t="s">
        <v>146</v>
      </c>
      <c r="N15" s="124" t="s">
        <v>147</v>
      </c>
      <c r="O15" s="124" t="s">
        <v>148</v>
      </c>
      <c r="P15" s="124" t="s">
        <v>149</v>
      </c>
      <c r="Q15" s="124" t="s">
        <v>150</v>
      </c>
      <c r="R15" s="98" t="s">
        <v>151</v>
      </c>
    </row>
    <row r="16" spans="2:26" s="22" customFormat="1" ht="227.25" customHeight="1">
      <c r="B16" s="77" t="str">
        <f>EVALUACION!B17</f>
        <v>EJECUCIÓN</v>
      </c>
      <c r="C16" s="363" t="str">
        <f>EVALUACION!C17</f>
        <v>Cambio de precios en insumos o elementos utilizados en el proyecto.</v>
      </c>
      <c r="D16" s="363"/>
      <c r="E16" s="363"/>
      <c r="F16" s="363"/>
      <c r="G16" s="361" t="s">
        <v>152</v>
      </c>
      <c r="H16" s="361"/>
      <c r="I16" s="93">
        <f>EVALUACION!I17</f>
        <v>3</v>
      </c>
      <c r="J16" s="93">
        <v>1</v>
      </c>
      <c r="K16" s="93">
        <f>I16+J16</f>
        <v>4</v>
      </c>
      <c r="L16" s="93" t="str">
        <f>IF(K16&lt;=4,"BAJO",IF(K16=5,"MEDIO",IF(K16=6,"ALTO",IF(K16=7,"ALTO","EXTREMO"))))</f>
        <v>BAJO</v>
      </c>
      <c r="M16" s="93" t="s">
        <v>153</v>
      </c>
      <c r="N16" s="96" t="s">
        <v>154</v>
      </c>
      <c r="O16" s="96" t="s">
        <v>155</v>
      </c>
      <c r="P16" s="96" t="s">
        <v>156</v>
      </c>
      <c r="Q16" s="96" t="s">
        <v>157</v>
      </c>
      <c r="R16" s="97" t="s">
        <v>158</v>
      </c>
      <c r="S16" s="6" t="s">
        <v>159</v>
      </c>
    </row>
    <row r="17" spans="2:19" s="22" customFormat="1" ht="300" customHeight="1">
      <c r="B17" s="78" t="str">
        <f>EVALUACION!B18</f>
        <v>EJECUCIÓN</v>
      </c>
      <c r="C17" s="362" t="str">
        <f>EVALUACION!C18</f>
        <v>Imposición de nuevos trámites o permisos.</v>
      </c>
      <c r="D17" s="362"/>
      <c r="E17" s="362"/>
      <c r="F17" s="362"/>
      <c r="G17" s="275" t="s">
        <v>160</v>
      </c>
      <c r="H17" s="275"/>
      <c r="I17" s="64">
        <v>0</v>
      </c>
      <c r="J17" s="64">
        <f>EVALUACION!J18</f>
        <v>2</v>
      </c>
      <c r="K17" s="64">
        <f t="shared" ref="K17:K23" si="0">I17+J17</f>
        <v>2</v>
      </c>
      <c r="L17" s="64" t="str">
        <f>IF(K17&lt;=4,"BAJO",IF(K17=5,"MEDIO",IF(K17=6,"ALTO",IF(K17=7,"ALTO","EXTREMO"))))</f>
        <v>BAJO</v>
      </c>
      <c r="M17" s="64" t="s">
        <v>161</v>
      </c>
      <c r="N17" s="79" t="s">
        <v>154</v>
      </c>
      <c r="O17" s="94" t="s">
        <v>162</v>
      </c>
      <c r="P17" s="94" t="s">
        <v>163</v>
      </c>
      <c r="Q17" s="79" t="s">
        <v>157</v>
      </c>
      <c r="R17" s="89" t="s">
        <v>158</v>
      </c>
      <c r="S17" s="6" t="s">
        <v>164</v>
      </c>
    </row>
    <row r="18" spans="2:19" s="22" customFormat="1" ht="134.25" customHeight="1">
      <c r="B18" s="78" t="str">
        <f>EVALUACION!B19</f>
        <v>EJECUCIÓN</v>
      </c>
      <c r="C18" s="362" t="str">
        <f>EVALUACION!C19</f>
        <v>Cambios en el marco regulatorio o políticas públicas o normatividad aplicable al proyecto.</v>
      </c>
      <c r="D18" s="362"/>
      <c r="E18" s="362"/>
      <c r="F18" s="362"/>
      <c r="G18" s="275" t="s">
        <v>165</v>
      </c>
      <c r="H18" s="275"/>
      <c r="I18" s="64">
        <v>0</v>
      </c>
      <c r="J18" s="64">
        <v>2</v>
      </c>
      <c r="K18" s="95">
        <f t="shared" si="0"/>
        <v>2</v>
      </c>
      <c r="L18" s="95" t="str">
        <f t="shared" ref="L18:L28" si="1">IF(K18&lt;=4,"BAJO",IF(K18=5,"MEDIO",IF(K18=6,"ALTO",IF(K18=7,"ALTO","EXTREMO"))))</f>
        <v>BAJO</v>
      </c>
      <c r="M18" s="64" t="s">
        <v>161</v>
      </c>
      <c r="N18" s="79" t="s">
        <v>166</v>
      </c>
      <c r="O18" s="94" t="s">
        <v>167</v>
      </c>
      <c r="P18" s="94" t="s">
        <v>167</v>
      </c>
      <c r="Q18" s="79" t="s">
        <v>157</v>
      </c>
      <c r="R18" s="89" t="s">
        <v>158</v>
      </c>
      <c r="S18" s="6" t="s">
        <v>168</v>
      </c>
    </row>
    <row r="19" spans="2:19" s="22" customFormat="1" ht="178.5" customHeight="1">
      <c r="B19" s="78" t="str">
        <f>EVALUACION!B20</f>
        <v>EJECUCIÓN</v>
      </c>
      <c r="C19" s="362" t="str">
        <f>EVALUACION!C20</f>
        <v>Bajo impacto del proyecto por deficiencias en la identificación y/o caracterización de la población beneficiaria.</v>
      </c>
      <c r="D19" s="362"/>
      <c r="E19" s="362"/>
      <c r="F19" s="362"/>
      <c r="G19" s="275" t="s">
        <v>169</v>
      </c>
      <c r="H19" s="275"/>
      <c r="I19" s="64">
        <v>1</v>
      </c>
      <c r="J19" s="64">
        <f>EVALUACION!J20</f>
        <v>4</v>
      </c>
      <c r="K19" s="64">
        <f t="shared" si="0"/>
        <v>5</v>
      </c>
      <c r="L19" s="64" t="str">
        <f t="shared" si="1"/>
        <v>MEDIO</v>
      </c>
      <c r="M19" s="64" t="s">
        <v>161</v>
      </c>
      <c r="N19" s="79" t="s">
        <v>170</v>
      </c>
      <c r="O19" s="94" t="s">
        <v>171</v>
      </c>
      <c r="P19" s="94" t="s">
        <v>172</v>
      </c>
      <c r="Q19" s="79" t="s">
        <v>157</v>
      </c>
      <c r="R19" s="89" t="s">
        <v>158</v>
      </c>
      <c r="S19" s="6" t="s">
        <v>168</v>
      </c>
    </row>
    <row r="20" spans="2:19" s="22" customFormat="1" ht="115.5" customHeight="1">
      <c r="B20" s="78" t="str">
        <f>EVALUACION!B21</f>
        <v>EJECUCIÓN</v>
      </c>
      <c r="C20" s="362" t="str">
        <f>EVALUACION!C21</f>
        <v>Accidentes durante la implementación de las distitnas fases del circuito del cuidado.</v>
      </c>
      <c r="D20" s="362"/>
      <c r="E20" s="362"/>
      <c r="F20" s="362"/>
      <c r="G20" s="364" t="s">
        <v>173</v>
      </c>
      <c r="H20" s="364"/>
      <c r="I20" s="64">
        <f>EVALUACION!I21</f>
        <v>2</v>
      </c>
      <c r="J20" s="64">
        <v>1</v>
      </c>
      <c r="K20" s="64">
        <f t="shared" si="0"/>
        <v>3</v>
      </c>
      <c r="L20" s="64" t="str">
        <f t="shared" si="1"/>
        <v>BAJO</v>
      </c>
      <c r="M20" s="64" t="s">
        <v>161</v>
      </c>
      <c r="N20" s="79" t="s">
        <v>166</v>
      </c>
      <c r="O20" s="94" t="s">
        <v>162</v>
      </c>
      <c r="P20" s="94" t="s">
        <v>163</v>
      </c>
      <c r="Q20" s="79" t="s">
        <v>157</v>
      </c>
      <c r="R20" s="89" t="s">
        <v>158</v>
      </c>
      <c r="S20" s="6" t="s">
        <v>159</v>
      </c>
    </row>
    <row r="21" spans="2:19" s="22" customFormat="1" ht="139.5" customHeight="1">
      <c r="B21" s="78" t="str">
        <f>EVALUACION!B22</f>
        <v>EJECUCIÓN</v>
      </c>
      <c r="C21" s="362" t="str">
        <f>EVALUACION!C22</f>
        <v>Demoras en tramites administrativos o permisos.</v>
      </c>
      <c r="D21" s="362"/>
      <c r="E21" s="362"/>
      <c r="F21" s="362"/>
      <c r="G21" s="275" t="s">
        <v>174</v>
      </c>
      <c r="H21" s="275"/>
      <c r="I21" s="64">
        <v>1</v>
      </c>
      <c r="J21" s="64">
        <f>EVALUACION!J22</f>
        <v>4</v>
      </c>
      <c r="K21" s="64">
        <f t="shared" si="0"/>
        <v>5</v>
      </c>
      <c r="L21" s="64" t="str">
        <f t="shared" si="1"/>
        <v>MEDIO</v>
      </c>
      <c r="M21" s="64" t="s">
        <v>161</v>
      </c>
      <c r="N21" s="79" t="s">
        <v>175</v>
      </c>
      <c r="O21" s="94" t="s">
        <v>176</v>
      </c>
      <c r="P21" s="94" t="s">
        <v>163</v>
      </c>
      <c r="Q21" s="79" t="s">
        <v>157</v>
      </c>
      <c r="R21" s="89" t="s">
        <v>158</v>
      </c>
      <c r="S21" s="6" t="s">
        <v>168</v>
      </c>
    </row>
    <row r="22" spans="2:19" s="22" customFormat="1" ht="399.95" customHeight="1">
      <c r="B22" s="78" t="str">
        <f>EVALUACION!B23</f>
        <v>EJECUCIÓN</v>
      </c>
      <c r="C22" s="362" t="str">
        <f>EVALUACION!C23</f>
        <v xml:space="preserve">Baja participación de los beneficiarios a las sesiones del circuito del cuidado. </v>
      </c>
      <c r="D22" s="362"/>
      <c r="E22" s="362"/>
      <c r="F22" s="362"/>
      <c r="G22" s="275" t="s">
        <v>177</v>
      </c>
      <c r="H22" s="275"/>
      <c r="I22" s="64">
        <v>1</v>
      </c>
      <c r="J22" s="64">
        <f>EVALUACION!J23</f>
        <v>4</v>
      </c>
      <c r="K22" s="64">
        <f t="shared" si="0"/>
        <v>5</v>
      </c>
      <c r="L22" s="64" t="str">
        <f t="shared" si="1"/>
        <v>MEDIO</v>
      </c>
      <c r="M22" s="64" t="s">
        <v>161</v>
      </c>
      <c r="N22" s="79" t="s">
        <v>166</v>
      </c>
      <c r="O22" s="94" t="s">
        <v>176</v>
      </c>
      <c r="P22" s="94" t="s">
        <v>163</v>
      </c>
      <c r="Q22" s="79" t="s">
        <v>157</v>
      </c>
      <c r="R22" s="89" t="s">
        <v>158</v>
      </c>
      <c r="S22" s="6" t="s">
        <v>168</v>
      </c>
    </row>
    <row r="23" spans="2:19" s="22" customFormat="1" ht="152.25" customHeight="1" thickBot="1">
      <c r="B23" s="78" t="str">
        <f>EVALUACION!B24</f>
        <v>EJECUCIÓN</v>
      </c>
      <c r="C23" s="362" t="str">
        <f>EVALUACION!C24</f>
        <v>Entrega de productos o insumos o elementos inadecuados o de mala calidad para el desarrollo de las sesiones del circuito del cuidado.</v>
      </c>
      <c r="D23" s="362"/>
      <c r="E23" s="362"/>
      <c r="F23" s="362"/>
      <c r="G23" s="275" t="s">
        <v>178</v>
      </c>
      <c r="H23" s="275"/>
      <c r="I23" s="64">
        <v>1</v>
      </c>
      <c r="J23" s="64">
        <f>EVALUACION!J24</f>
        <v>5</v>
      </c>
      <c r="K23" s="64">
        <f t="shared" si="0"/>
        <v>6</v>
      </c>
      <c r="L23" s="64" t="str">
        <f t="shared" si="1"/>
        <v>ALTO</v>
      </c>
      <c r="M23" s="64" t="s">
        <v>161</v>
      </c>
      <c r="N23" s="79" t="s">
        <v>166</v>
      </c>
      <c r="O23" s="94" t="s">
        <v>176</v>
      </c>
      <c r="P23" s="94" t="s">
        <v>163</v>
      </c>
      <c r="Q23" s="79" t="s">
        <v>157</v>
      </c>
      <c r="R23" s="89" t="s">
        <v>158</v>
      </c>
      <c r="S23" s="6" t="s">
        <v>179</v>
      </c>
    </row>
    <row r="24" spans="2:19" s="22" customFormat="1" ht="152.25" customHeight="1" thickBot="1">
      <c r="B24" s="99" t="s">
        <v>46</v>
      </c>
      <c r="C24" s="368" t="s">
        <v>93</v>
      </c>
      <c r="D24" s="368"/>
      <c r="E24" s="368"/>
      <c r="F24" s="368"/>
      <c r="G24" s="369" t="s">
        <v>180</v>
      </c>
      <c r="H24" s="369"/>
      <c r="I24" s="100">
        <v>3</v>
      </c>
      <c r="J24" s="100">
        <v>4</v>
      </c>
      <c r="K24" s="100">
        <v>7</v>
      </c>
      <c r="L24" s="100" t="s">
        <v>95</v>
      </c>
      <c r="M24" s="100" t="s">
        <v>153</v>
      </c>
      <c r="N24" s="369" t="s">
        <v>181</v>
      </c>
      <c r="O24" s="369" t="s">
        <v>182</v>
      </c>
      <c r="P24" s="369" t="s">
        <v>183</v>
      </c>
      <c r="Q24" s="369" t="s">
        <v>184</v>
      </c>
      <c r="R24" s="125" t="s">
        <v>185</v>
      </c>
      <c r="S24" s="6"/>
    </row>
    <row r="25" spans="2:19" s="22" customFormat="1" ht="152.25" customHeight="1">
      <c r="B25" s="99" t="s">
        <v>46</v>
      </c>
      <c r="C25" s="368" t="s">
        <v>96</v>
      </c>
      <c r="D25" s="368"/>
      <c r="E25" s="368"/>
      <c r="F25" s="368"/>
      <c r="G25" s="369" t="s">
        <v>186</v>
      </c>
      <c r="H25" s="369"/>
      <c r="I25" s="100">
        <v>3</v>
      </c>
      <c r="J25" s="100">
        <v>4</v>
      </c>
      <c r="K25" s="100">
        <v>7</v>
      </c>
      <c r="L25" s="100" t="s">
        <v>95</v>
      </c>
      <c r="M25" s="100" t="s">
        <v>153</v>
      </c>
      <c r="N25" s="369" t="s">
        <v>187</v>
      </c>
      <c r="O25" s="369" t="s">
        <v>188</v>
      </c>
      <c r="P25" s="369" t="s">
        <v>189</v>
      </c>
      <c r="Q25" s="369" t="s">
        <v>190</v>
      </c>
      <c r="R25" s="125" t="s">
        <v>185</v>
      </c>
      <c r="S25" s="6"/>
    </row>
    <row r="26" spans="2:19" s="22" customFormat="1" ht="152.25" customHeight="1" thickBot="1">
      <c r="B26" s="99" t="s">
        <v>46</v>
      </c>
      <c r="C26" s="368" t="s">
        <v>97</v>
      </c>
      <c r="D26" s="368"/>
      <c r="E26" s="368"/>
      <c r="F26" s="368"/>
      <c r="G26" s="369" t="s">
        <v>191</v>
      </c>
      <c r="H26" s="369"/>
      <c r="I26" s="100">
        <v>2</v>
      </c>
      <c r="J26" s="100">
        <v>3</v>
      </c>
      <c r="K26" s="100">
        <v>5</v>
      </c>
      <c r="L26" s="100" t="s">
        <v>98</v>
      </c>
      <c r="M26" s="100" t="s">
        <v>161</v>
      </c>
      <c r="N26" s="369" t="s">
        <v>192</v>
      </c>
      <c r="O26" s="369" t="s">
        <v>193</v>
      </c>
      <c r="P26" s="369" t="s">
        <v>189</v>
      </c>
      <c r="Q26" s="369" t="s">
        <v>194</v>
      </c>
      <c r="R26" s="125" t="s">
        <v>185</v>
      </c>
      <c r="S26" s="6"/>
    </row>
    <row r="27" spans="2:19" s="22" customFormat="1" ht="152.25" customHeight="1">
      <c r="B27" s="101" t="s">
        <v>46</v>
      </c>
      <c r="C27" s="370" t="s">
        <v>99</v>
      </c>
      <c r="D27" s="370"/>
      <c r="E27" s="370"/>
      <c r="F27" s="370"/>
      <c r="G27" s="369" t="s">
        <v>195</v>
      </c>
      <c r="H27" s="369"/>
      <c r="I27" s="102">
        <v>3</v>
      </c>
      <c r="J27" s="102">
        <v>4</v>
      </c>
      <c r="K27" s="102">
        <v>7</v>
      </c>
      <c r="L27" s="102" t="s">
        <v>95</v>
      </c>
      <c r="M27" s="102" t="s">
        <v>153</v>
      </c>
      <c r="N27" s="369" t="s">
        <v>196</v>
      </c>
      <c r="O27" s="369" t="s">
        <v>193</v>
      </c>
      <c r="P27" s="369" t="s">
        <v>189</v>
      </c>
      <c r="Q27" s="369" t="s">
        <v>194</v>
      </c>
      <c r="R27" s="125" t="s">
        <v>185</v>
      </c>
      <c r="S27" s="6"/>
    </row>
    <row r="28" spans="2:19" s="22" customFormat="1" ht="266.25" customHeight="1">
      <c r="B28" s="139" t="str">
        <f>EVALUACION!B29</f>
        <v>EJECUCIÓN</v>
      </c>
      <c r="C28" s="345" t="str">
        <f>EVALUACION!C29</f>
        <v>Protestas o reclamos por inconformidad de los beneficarios del proyecto con las actividades y beneficios entregados</v>
      </c>
      <c r="D28" s="345"/>
      <c r="E28" s="345"/>
      <c r="F28" s="345"/>
      <c r="G28" s="346" t="s">
        <v>197</v>
      </c>
      <c r="H28" s="346"/>
      <c r="I28" s="140">
        <f>EVALUACION!I29</f>
        <v>1</v>
      </c>
      <c r="J28" s="140">
        <v>3</v>
      </c>
      <c r="K28" s="140">
        <f>I28+J28</f>
        <v>4</v>
      </c>
      <c r="L28" s="140" t="str">
        <f t="shared" si="1"/>
        <v>BAJO</v>
      </c>
      <c r="M28" s="140" t="s">
        <v>161</v>
      </c>
      <c r="N28" s="141" t="s">
        <v>198</v>
      </c>
      <c r="O28" s="142" t="s">
        <v>176</v>
      </c>
      <c r="P28" s="142" t="s">
        <v>163</v>
      </c>
      <c r="Q28" s="141" t="s">
        <v>157</v>
      </c>
      <c r="R28" s="143" t="s">
        <v>158</v>
      </c>
      <c r="S28" s="6" t="s">
        <v>159</v>
      </c>
    </row>
    <row r="29" spans="2:19" s="22" customFormat="1" ht="120" customHeight="1">
      <c r="B29" s="162" t="s">
        <v>35</v>
      </c>
      <c r="C29" s="351" t="s">
        <v>36</v>
      </c>
      <c r="D29" s="352"/>
      <c r="E29" s="352"/>
      <c r="F29" s="353"/>
      <c r="G29" s="349" t="s">
        <v>199</v>
      </c>
      <c r="H29" s="350"/>
      <c r="I29" s="162">
        <v>3</v>
      </c>
      <c r="J29" s="162">
        <v>4</v>
      </c>
      <c r="K29" s="162">
        <v>7</v>
      </c>
      <c r="L29" s="166" t="s">
        <v>95</v>
      </c>
      <c r="M29" s="162" t="s">
        <v>161</v>
      </c>
      <c r="N29" s="167" t="s">
        <v>200</v>
      </c>
      <c r="O29" s="142" t="s">
        <v>167</v>
      </c>
      <c r="P29" s="142" t="s">
        <v>167</v>
      </c>
      <c r="Q29" s="141" t="s">
        <v>157</v>
      </c>
      <c r="R29" s="143" t="s">
        <v>158</v>
      </c>
      <c r="S29" s="6"/>
    </row>
    <row r="30" spans="2:19" s="22" customFormat="1" ht="120" customHeight="1">
      <c r="B30" s="158" t="s">
        <v>46</v>
      </c>
      <c r="C30" s="354" t="s">
        <v>64</v>
      </c>
      <c r="D30" s="354"/>
      <c r="E30" s="354"/>
      <c r="F30" s="354"/>
      <c r="G30" s="354" t="s">
        <v>201</v>
      </c>
      <c r="H30" s="354"/>
      <c r="I30" s="137">
        <v>4</v>
      </c>
      <c r="J30" s="137">
        <v>4</v>
      </c>
      <c r="K30" s="137">
        <v>8</v>
      </c>
      <c r="L30" s="137" t="str">
        <f t="shared" ref="L30" si="2">IF(K30&lt;=4,"BAJO",IF(K30=5,"MEDIO",IF(K30=6,"ALTO",IF(K30=7,"ALTO","EXTREMO"))))</f>
        <v>EXTREMO</v>
      </c>
      <c r="M30" s="137" t="s">
        <v>161</v>
      </c>
      <c r="N30" s="138" t="s">
        <v>166</v>
      </c>
      <c r="O30" s="164" t="s">
        <v>176</v>
      </c>
      <c r="P30" s="164" t="s">
        <v>163</v>
      </c>
      <c r="Q30" s="138" t="s">
        <v>157</v>
      </c>
      <c r="R30" s="165" t="s">
        <v>158</v>
      </c>
      <c r="S30" s="6"/>
    </row>
    <row r="31" spans="2:19" ht="12.75" customHeight="1">
      <c r="B31" s="56"/>
      <c r="C31" s="57"/>
      <c r="D31" s="57"/>
      <c r="E31" s="57"/>
      <c r="F31" s="57"/>
      <c r="G31" s="57"/>
      <c r="H31" s="57"/>
      <c r="I31" s="57"/>
      <c r="J31" s="57"/>
      <c r="K31" s="57"/>
      <c r="L31" s="57"/>
      <c r="M31" s="57"/>
      <c r="N31" s="57"/>
      <c r="O31" s="57"/>
      <c r="P31" s="57"/>
      <c r="Q31" s="57"/>
      <c r="R31" s="3"/>
    </row>
    <row r="32" spans="2:19">
      <c r="B32" s="56"/>
      <c r="C32" s="347" t="s">
        <v>132</v>
      </c>
      <c r="D32" s="347"/>
      <c r="E32" s="347"/>
      <c r="F32" s="347"/>
      <c r="G32" s="57"/>
      <c r="H32" s="270" t="s">
        <v>202</v>
      </c>
      <c r="I32" s="270"/>
      <c r="J32" s="270"/>
      <c r="K32" s="270"/>
      <c r="L32" s="116"/>
      <c r="M32" s="116"/>
      <c r="N32" s="116"/>
      <c r="O32" s="116"/>
      <c r="P32" s="116"/>
      <c r="Q32" s="116"/>
      <c r="R32" s="3"/>
    </row>
    <row r="33" spans="2:23" ht="19.5" customHeight="1">
      <c r="B33" s="293" t="s">
        <v>104</v>
      </c>
      <c r="C33" s="326" t="s">
        <v>105</v>
      </c>
      <c r="D33" s="327"/>
      <c r="E33" s="328"/>
      <c r="F33" s="69" t="s">
        <v>106</v>
      </c>
      <c r="G33" s="57"/>
      <c r="H33" s="326" t="s">
        <v>107</v>
      </c>
      <c r="I33" s="328"/>
      <c r="J33" s="326" t="s">
        <v>106</v>
      </c>
      <c r="K33" s="328"/>
      <c r="L33" s="72"/>
      <c r="M33" s="72"/>
      <c r="N33" s="270" t="s">
        <v>132</v>
      </c>
      <c r="O33" s="270"/>
      <c r="P33" s="270"/>
      <c r="Q33" s="72"/>
      <c r="R33" s="3"/>
    </row>
    <row r="34" spans="2:23" ht="21" customHeight="1">
      <c r="B34" s="293"/>
      <c r="C34" s="329" t="s">
        <v>108</v>
      </c>
      <c r="D34" s="330"/>
      <c r="E34" s="331"/>
      <c r="F34" s="118">
        <v>1</v>
      </c>
      <c r="G34" s="57"/>
      <c r="H34" s="329" t="s">
        <v>109</v>
      </c>
      <c r="I34" s="331"/>
      <c r="J34" s="329">
        <v>1</v>
      </c>
      <c r="K34" s="331"/>
      <c r="L34" s="72"/>
      <c r="M34" s="72"/>
      <c r="N34" s="341" t="s">
        <v>118</v>
      </c>
      <c r="O34" s="342"/>
      <c r="P34" s="75" t="s">
        <v>131</v>
      </c>
      <c r="Q34" s="72"/>
      <c r="R34" s="3"/>
    </row>
    <row r="35" spans="2:23" ht="15.75" customHeight="1">
      <c r="B35" s="293"/>
      <c r="C35" s="329" t="s">
        <v>110</v>
      </c>
      <c r="D35" s="330"/>
      <c r="E35" s="331"/>
      <c r="F35" s="118">
        <v>2</v>
      </c>
      <c r="G35" s="57"/>
      <c r="H35" s="329" t="s">
        <v>111</v>
      </c>
      <c r="I35" s="331"/>
      <c r="J35" s="329">
        <v>2</v>
      </c>
      <c r="K35" s="331"/>
      <c r="L35" s="72"/>
      <c r="M35" s="72"/>
      <c r="N35" s="314" t="s">
        <v>133</v>
      </c>
      <c r="O35" s="315"/>
      <c r="P35" s="76" t="s">
        <v>134</v>
      </c>
      <c r="Q35" s="72"/>
      <c r="R35" s="3"/>
      <c r="T35" s="5"/>
      <c r="U35" s="5"/>
      <c r="V35" s="5"/>
      <c r="W35" s="5"/>
    </row>
    <row r="36" spans="2:23" ht="24.75" customHeight="1">
      <c r="B36" s="293"/>
      <c r="C36" s="329" t="s">
        <v>112</v>
      </c>
      <c r="D36" s="330"/>
      <c r="E36" s="331"/>
      <c r="F36" s="118">
        <v>3</v>
      </c>
      <c r="G36" s="57"/>
      <c r="H36" s="329" t="s">
        <v>113</v>
      </c>
      <c r="I36" s="331"/>
      <c r="J36" s="329">
        <v>3</v>
      </c>
      <c r="K36" s="331"/>
      <c r="L36" s="72"/>
      <c r="M36" s="72"/>
      <c r="N36" s="278" t="s">
        <v>135</v>
      </c>
      <c r="O36" s="316"/>
      <c r="P36" s="76" t="s">
        <v>136</v>
      </c>
      <c r="Q36" s="72"/>
      <c r="R36" s="3"/>
    </row>
    <row r="37" spans="2:23" ht="18" customHeight="1">
      <c r="B37" s="293"/>
      <c r="C37" s="329" t="s">
        <v>114</v>
      </c>
      <c r="D37" s="330"/>
      <c r="E37" s="331"/>
      <c r="F37" s="118">
        <v>4</v>
      </c>
      <c r="G37" s="57"/>
      <c r="H37" s="329" t="s">
        <v>115</v>
      </c>
      <c r="I37" s="331"/>
      <c r="J37" s="329">
        <v>4</v>
      </c>
      <c r="K37" s="331"/>
      <c r="L37" s="72"/>
      <c r="M37" s="72"/>
      <c r="N37" s="322">
        <v>5</v>
      </c>
      <c r="O37" s="323"/>
      <c r="P37" s="76" t="s">
        <v>137</v>
      </c>
      <c r="Q37" s="72"/>
      <c r="R37" s="3"/>
    </row>
    <row r="38" spans="2:23" ht="21" customHeight="1" thickBot="1">
      <c r="B38" s="293"/>
      <c r="C38" s="329" t="s">
        <v>116</v>
      </c>
      <c r="D38" s="330"/>
      <c r="E38" s="331"/>
      <c r="F38" s="118">
        <v>5</v>
      </c>
      <c r="G38" s="57"/>
      <c r="H38" s="329" t="s">
        <v>117</v>
      </c>
      <c r="I38" s="331"/>
      <c r="J38" s="329">
        <v>5</v>
      </c>
      <c r="K38" s="331"/>
      <c r="L38" s="72"/>
      <c r="M38" s="72"/>
      <c r="N38" s="343" t="s">
        <v>138</v>
      </c>
      <c r="O38" s="344"/>
      <c r="P38" s="80" t="s">
        <v>139</v>
      </c>
      <c r="Q38" s="72"/>
      <c r="R38" s="3"/>
    </row>
    <row r="39" spans="2:23">
      <c r="B39" s="56"/>
      <c r="C39" s="57"/>
      <c r="D39" s="57"/>
      <c r="E39" s="57"/>
      <c r="F39" s="57"/>
      <c r="G39" s="57"/>
      <c r="H39" s="57"/>
      <c r="I39" s="57"/>
      <c r="J39" s="57"/>
      <c r="K39" s="57"/>
      <c r="L39" s="57"/>
      <c r="M39" s="57"/>
      <c r="N39" s="57"/>
      <c r="O39" s="57"/>
      <c r="P39" s="57"/>
      <c r="Q39" s="57"/>
      <c r="R39" s="3"/>
    </row>
    <row r="40" spans="2:23" ht="18" customHeight="1">
      <c r="B40" s="56"/>
      <c r="C40" s="270" t="s">
        <v>118</v>
      </c>
      <c r="D40" s="270"/>
      <c r="E40" s="270"/>
      <c r="F40" s="270"/>
      <c r="G40" s="270"/>
      <c r="H40" s="270"/>
      <c r="I40" s="270"/>
      <c r="J40" s="270"/>
      <c r="K40" s="270"/>
      <c r="L40" s="270"/>
      <c r="M40" s="270"/>
      <c r="N40" s="270"/>
      <c r="O40" s="270"/>
      <c r="P40" s="270"/>
      <c r="Q40" s="270"/>
      <c r="R40" s="3"/>
    </row>
    <row r="41" spans="2:23" ht="68.25" customHeight="1">
      <c r="B41" s="56"/>
      <c r="C41" s="329" t="s">
        <v>119</v>
      </c>
      <c r="D41" s="330"/>
      <c r="E41" s="330"/>
      <c r="F41" s="331"/>
      <c r="G41" s="329" t="s">
        <v>120</v>
      </c>
      <c r="H41" s="331"/>
      <c r="I41" s="329" t="s">
        <v>121</v>
      </c>
      <c r="J41" s="330"/>
      <c r="K41" s="331"/>
      <c r="L41" s="329" t="s">
        <v>122</v>
      </c>
      <c r="M41" s="331"/>
      <c r="N41" s="329" t="s">
        <v>123</v>
      </c>
      <c r="O41" s="331"/>
      <c r="P41" s="329" t="s">
        <v>124</v>
      </c>
      <c r="Q41" s="331"/>
      <c r="R41" s="3"/>
    </row>
    <row r="42" spans="2:23" ht="60" customHeight="1">
      <c r="B42" s="56"/>
      <c r="C42" s="329" t="s">
        <v>125</v>
      </c>
      <c r="D42" s="330"/>
      <c r="E42" s="330"/>
      <c r="F42" s="331"/>
      <c r="G42" s="329" t="s">
        <v>126</v>
      </c>
      <c r="H42" s="331"/>
      <c r="I42" s="329" t="s">
        <v>127</v>
      </c>
      <c r="J42" s="330"/>
      <c r="K42" s="331"/>
      <c r="L42" s="329" t="s">
        <v>128</v>
      </c>
      <c r="M42" s="331"/>
      <c r="N42" s="329" t="s">
        <v>129</v>
      </c>
      <c r="O42" s="331"/>
      <c r="P42" s="329" t="s">
        <v>130</v>
      </c>
      <c r="Q42" s="331"/>
      <c r="R42" s="3"/>
    </row>
    <row r="43" spans="2:23">
      <c r="B43" s="56"/>
      <c r="C43" s="333" t="s">
        <v>105</v>
      </c>
      <c r="D43" s="334"/>
      <c r="E43" s="335"/>
      <c r="F43" s="339" t="s">
        <v>106</v>
      </c>
      <c r="G43" s="341" t="s">
        <v>109</v>
      </c>
      <c r="H43" s="342"/>
      <c r="I43" s="341" t="s">
        <v>111</v>
      </c>
      <c r="J43" s="348"/>
      <c r="K43" s="342"/>
      <c r="L43" s="341" t="s">
        <v>113</v>
      </c>
      <c r="M43" s="342"/>
      <c r="N43" s="341" t="s">
        <v>115</v>
      </c>
      <c r="O43" s="342"/>
      <c r="P43" s="326" t="s">
        <v>117</v>
      </c>
      <c r="Q43" s="328"/>
      <c r="R43" s="3"/>
    </row>
    <row r="44" spans="2:23">
      <c r="B44" s="56"/>
      <c r="C44" s="336"/>
      <c r="D44" s="337"/>
      <c r="E44" s="338"/>
      <c r="F44" s="340"/>
      <c r="G44" s="317">
        <v>1</v>
      </c>
      <c r="H44" s="318"/>
      <c r="I44" s="317">
        <v>2</v>
      </c>
      <c r="J44" s="324"/>
      <c r="K44" s="318"/>
      <c r="L44" s="317">
        <v>3</v>
      </c>
      <c r="M44" s="318"/>
      <c r="N44" s="317">
        <v>4</v>
      </c>
      <c r="O44" s="318"/>
      <c r="P44" s="317">
        <v>5</v>
      </c>
      <c r="Q44" s="318"/>
      <c r="R44" s="3"/>
    </row>
    <row r="45" spans="2:23" ht="19.5" customHeight="1">
      <c r="B45" s="56"/>
      <c r="C45" s="329" t="s">
        <v>108</v>
      </c>
      <c r="D45" s="330"/>
      <c r="E45" s="331"/>
      <c r="F45" s="123">
        <v>1</v>
      </c>
      <c r="G45" s="319">
        <v>2</v>
      </c>
      <c r="H45" s="321"/>
      <c r="I45" s="319">
        <v>3</v>
      </c>
      <c r="J45" s="320"/>
      <c r="K45" s="321"/>
      <c r="L45" s="319">
        <v>4</v>
      </c>
      <c r="M45" s="321"/>
      <c r="N45" s="322">
        <v>5</v>
      </c>
      <c r="O45" s="323"/>
      <c r="P45" s="278">
        <v>6</v>
      </c>
      <c r="Q45" s="316"/>
      <c r="R45" s="3"/>
    </row>
    <row r="46" spans="2:23" ht="21.75" customHeight="1">
      <c r="B46" s="56"/>
      <c r="C46" s="329" t="s">
        <v>110</v>
      </c>
      <c r="D46" s="330"/>
      <c r="E46" s="331"/>
      <c r="F46" s="123">
        <v>2</v>
      </c>
      <c r="G46" s="319">
        <v>3</v>
      </c>
      <c r="H46" s="321"/>
      <c r="I46" s="319">
        <v>4</v>
      </c>
      <c r="J46" s="320"/>
      <c r="K46" s="321"/>
      <c r="L46" s="322">
        <v>5</v>
      </c>
      <c r="M46" s="323"/>
      <c r="N46" s="278">
        <v>6</v>
      </c>
      <c r="O46" s="316"/>
      <c r="P46" s="278">
        <v>7</v>
      </c>
      <c r="Q46" s="316"/>
      <c r="R46" s="3"/>
    </row>
    <row r="47" spans="2:23" ht="21" customHeight="1">
      <c r="B47" s="56"/>
      <c r="C47" s="329" t="s">
        <v>112</v>
      </c>
      <c r="D47" s="330"/>
      <c r="E47" s="331"/>
      <c r="F47" s="123">
        <v>3</v>
      </c>
      <c r="G47" s="319">
        <v>4</v>
      </c>
      <c r="H47" s="321"/>
      <c r="I47" s="322">
        <v>5</v>
      </c>
      <c r="J47" s="332"/>
      <c r="K47" s="323"/>
      <c r="L47" s="278">
        <v>6</v>
      </c>
      <c r="M47" s="316"/>
      <c r="N47" s="278">
        <v>7</v>
      </c>
      <c r="O47" s="316"/>
      <c r="P47" s="314">
        <v>8</v>
      </c>
      <c r="Q47" s="315"/>
      <c r="R47" s="3"/>
    </row>
    <row r="48" spans="2:23" ht="21" customHeight="1">
      <c r="B48" s="56"/>
      <c r="C48" s="329" t="s">
        <v>114</v>
      </c>
      <c r="D48" s="330"/>
      <c r="E48" s="331"/>
      <c r="F48" s="123">
        <v>4</v>
      </c>
      <c r="G48" s="322">
        <v>5</v>
      </c>
      <c r="H48" s="323"/>
      <c r="I48" s="278">
        <v>6</v>
      </c>
      <c r="J48" s="325"/>
      <c r="K48" s="316"/>
      <c r="L48" s="278">
        <v>7</v>
      </c>
      <c r="M48" s="316"/>
      <c r="N48" s="314">
        <v>8</v>
      </c>
      <c r="O48" s="315"/>
      <c r="P48" s="314">
        <v>9</v>
      </c>
      <c r="Q48" s="315"/>
      <c r="R48" s="3"/>
    </row>
    <row r="49" spans="2:18" ht="21" customHeight="1">
      <c r="B49" s="56"/>
      <c r="C49" s="329" t="s">
        <v>116</v>
      </c>
      <c r="D49" s="330"/>
      <c r="E49" s="331"/>
      <c r="F49" s="123">
        <v>5</v>
      </c>
      <c r="G49" s="278">
        <v>6</v>
      </c>
      <c r="H49" s="316"/>
      <c r="I49" s="278">
        <v>7</v>
      </c>
      <c r="J49" s="325"/>
      <c r="K49" s="316"/>
      <c r="L49" s="314">
        <v>8</v>
      </c>
      <c r="M49" s="315"/>
      <c r="N49" s="314">
        <v>9</v>
      </c>
      <c r="O49" s="315"/>
      <c r="P49" s="314">
        <v>10</v>
      </c>
      <c r="Q49" s="315"/>
      <c r="R49" s="3"/>
    </row>
    <row r="50" spans="2:18" ht="13.5" thickBot="1">
      <c r="B50" s="59"/>
      <c r="C50" s="60"/>
      <c r="D50" s="60"/>
      <c r="E50" s="60"/>
      <c r="F50" s="60"/>
      <c r="G50" s="60"/>
      <c r="H50" s="60"/>
      <c r="I50" s="60"/>
      <c r="J50" s="60"/>
      <c r="K50" s="60"/>
      <c r="L50" s="60"/>
      <c r="M50" s="60"/>
      <c r="N50" s="60"/>
      <c r="O50" s="60"/>
      <c r="P50" s="60"/>
      <c r="Q50" s="60"/>
      <c r="R50" s="9"/>
    </row>
  </sheetData>
  <mergeCells count="130">
    <mergeCell ref="C27:F27"/>
    <mergeCell ref="G27:H27"/>
    <mergeCell ref="N27:O27"/>
    <mergeCell ref="P27:Q27"/>
    <mergeCell ref="N24:O24"/>
    <mergeCell ref="P24:Q24"/>
    <mergeCell ref="C25:F25"/>
    <mergeCell ref="G25:H25"/>
    <mergeCell ref="N25:O25"/>
    <mergeCell ref="P25:Q25"/>
    <mergeCell ref="C26:F26"/>
    <mergeCell ref="G26:H26"/>
    <mergeCell ref="N26:O26"/>
    <mergeCell ref="P26:Q26"/>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8:F28"/>
    <mergeCell ref="G28:H28"/>
    <mergeCell ref="C48:E48"/>
    <mergeCell ref="G47:H47"/>
    <mergeCell ref="G48:H48"/>
    <mergeCell ref="H34:I34"/>
    <mergeCell ref="C32:F32"/>
    <mergeCell ref="H32:K32"/>
    <mergeCell ref="C40:Q40"/>
    <mergeCell ref="G43:H43"/>
    <mergeCell ref="P45:Q45"/>
    <mergeCell ref="P46:Q46"/>
    <mergeCell ref="I43:K43"/>
    <mergeCell ref="P44:Q44"/>
    <mergeCell ref="N43:O43"/>
    <mergeCell ref="P43:Q43"/>
    <mergeCell ref="P47:Q47"/>
    <mergeCell ref="P48:Q48"/>
    <mergeCell ref="G29:H29"/>
    <mergeCell ref="C29:F29"/>
    <mergeCell ref="C30:F30"/>
    <mergeCell ref="G30:H30"/>
    <mergeCell ref="C49:E49"/>
    <mergeCell ref="N33:P33"/>
    <mergeCell ref="N34:O34"/>
    <mergeCell ref="N35:O35"/>
    <mergeCell ref="C36:E36"/>
    <mergeCell ref="H36:I36"/>
    <mergeCell ref="J36:K36"/>
    <mergeCell ref="J33:K33"/>
    <mergeCell ref="C34:E34"/>
    <mergeCell ref="J35:K35"/>
    <mergeCell ref="N36:O36"/>
    <mergeCell ref="N41:O41"/>
    <mergeCell ref="N42:O42"/>
    <mergeCell ref="L41:M41"/>
    <mergeCell ref="L42:M42"/>
    <mergeCell ref="N37:O37"/>
    <mergeCell ref="N38:O38"/>
    <mergeCell ref="P41:Q41"/>
    <mergeCell ref="P42:Q42"/>
    <mergeCell ref="L43:M43"/>
    <mergeCell ref="I49:K49"/>
    <mergeCell ref="P49:Q49"/>
    <mergeCell ref="N49:O49"/>
    <mergeCell ref="G46:H46"/>
    <mergeCell ref="B33:B38"/>
    <mergeCell ref="C33:E33"/>
    <mergeCell ref="H33:I33"/>
    <mergeCell ref="C45:E45"/>
    <mergeCell ref="C46:E46"/>
    <mergeCell ref="C47:E47"/>
    <mergeCell ref="C41:F41"/>
    <mergeCell ref="C42:F42"/>
    <mergeCell ref="I47:K47"/>
    <mergeCell ref="C37:E37"/>
    <mergeCell ref="C38:E38"/>
    <mergeCell ref="H38:I38"/>
    <mergeCell ref="J38:K38"/>
    <mergeCell ref="C43:E44"/>
    <mergeCell ref="J37:K37"/>
    <mergeCell ref="F43:F44"/>
    <mergeCell ref="H37:I37"/>
    <mergeCell ref="G41:H41"/>
    <mergeCell ref="G42:H42"/>
    <mergeCell ref="I41:K41"/>
    <mergeCell ref="I42:K42"/>
    <mergeCell ref="J34:K34"/>
    <mergeCell ref="C35:E35"/>
    <mergeCell ref="H35:I35"/>
    <mergeCell ref="L49:M49"/>
    <mergeCell ref="L47:M47"/>
    <mergeCell ref="L44:M44"/>
    <mergeCell ref="G49:H49"/>
    <mergeCell ref="I46:K46"/>
    <mergeCell ref="N44:O44"/>
    <mergeCell ref="N45:O45"/>
    <mergeCell ref="N46:O46"/>
    <mergeCell ref="N47:O47"/>
    <mergeCell ref="N48:O48"/>
    <mergeCell ref="L48:M48"/>
    <mergeCell ref="L45:M45"/>
    <mergeCell ref="L46:M46"/>
    <mergeCell ref="I44:K44"/>
    <mergeCell ref="I45:K45"/>
    <mergeCell ref="I48:K48"/>
    <mergeCell ref="G44:H44"/>
    <mergeCell ref="G45:H45"/>
  </mergeCells>
  <conditionalFormatting sqref="J24:K27 M24:M27">
    <cfRule type="expression" dxfId="17" priority="9" stopIfTrue="1">
      <formula>"""bajo"""</formula>
    </cfRule>
  </conditionalFormatting>
  <conditionalFormatting sqref="L16:L29">
    <cfRule type="cellIs" dxfId="16" priority="5" stopIfTrue="1" operator="equal">
      <formula>"EXTREMO"</formula>
    </cfRule>
    <cfRule type="cellIs" dxfId="15" priority="6" stopIfTrue="1" operator="equal">
      <formula>"ALTO"</formula>
    </cfRule>
    <cfRule type="cellIs" dxfId="14" priority="7" stopIfTrue="1" operator="equal">
      <formula>"MEDIO"</formula>
    </cfRule>
    <cfRule type="cellIs" dxfId="13" priority="8" stopIfTrue="1" operator="equal">
      <formula>"BAJO"</formula>
    </cfRule>
  </conditionalFormatting>
  <conditionalFormatting sqref="O16:Q16 M16:N23 Q16:Q23 M28:N30 Q28:Q30">
    <cfRule type="expression" dxfId="12" priority="39" stopIfTrue="1">
      <formula>"""bajo"""</formula>
    </cfRule>
  </conditionalFormatting>
  <conditionalFormatting sqref="L30">
    <cfRule type="cellIs" dxfId="11" priority="1" stopIfTrue="1" operator="equal">
      <formula>"EXTREMO"</formula>
    </cfRule>
    <cfRule type="cellIs" dxfId="10" priority="2" stopIfTrue="1" operator="equal">
      <formula>"ALTO"</formula>
    </cfRule>
    <cfRule type="cellIs" dxfId="9" priority="3" stopIfTrue="1" operator="equal">
      <formula>"MEDIO"</formula>
    </cfRule>
    <cfRule type="cellIs" dxfId="8" priority="4" stopIfTrue="1" operator="equal">
      <formula>"BAJO"</formula>
    </cfRule>
  </conditionalFormatting>
  <dataValidations count="1">
    <dataValidation type="list" allowBlank="1" showInputMessage="1" showErrorMessage="1" sqref="B30" xr:uid="{B4596960-3793-4B18-846F-6CD096A977BE}">
      <formula1>"PLANEACIÓN,SELECCIÓN,CONTRATACIÓN,EJECUCIÓN"</formula1>
    </dataValidation>
  </dataValidations>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B1:Y54"/>
  <sheetViews>
    <sheetView showGridLines="0" tabSelected="1" topLeftCell="A24" zoomScale="54" zoomScaleNormal="70" zoomScaleSheetLayoutView="25" zoomScalePageLayoutView="70" workbookViewId="0">
      <selection activeCell="E25" sqref="E25:F25"/>
    </sheetView>
  </sheetViews>
  <sheetFormatPr defaultColWidth="10.85546875" defaultRowHeight="14.25"/>
  <cols>
    <col min="1" max="1" width="4.28515625" style="15" customWidth="1"/>
    <col min="2" max="2" width="48.85546875" style="15" customWidth="1"/>
    <col min="3" max="3" width="42" style="15" customWidth="1"/>
    <col min="4" max="4" width="17.7109375" style="15" customWidth="1"/>
    <col min="5" max="5" width="22.42578125" style="15" customWidth="1"/>
    <col min="6" max="6" width="15.140625" style="15" customWidth="1"/>
    <col min="7" max="7" width="42.140625" style="15" customWidth="1"/>
    <col min="8" max="8" width="5.140625" style="15" customWidth="1"/>
    <col min="9" max="9" width="4.28515625" style="15" customWidth="1"/>
    <col min="10" max="10" width="5.85546875" style="15" customWidth="1"/>
    <col min="11" max="11" width="5.28515625" style="15" customWidth="1"/>
    <col min="12" max="12" width="14.140625" style="15" customWidth="1"/>
    <col min="13" max="13" width="5.28515625" style="15" customWidth="1"/>
    <col min="14" max="14" width="18" style="15" customWidth="1"/>
    <col min="15" max="15" width="5.7109375" style="15" customWidth="1"/>
    <col min="16" max="16" width="6.42578125" style="15" customWidth="1"/>
    <col min="17" max="17" width="8.42578125" style="15" customWidth="1"/>
    <col min="18" max="18" width="6" style="15" customWidth="1"/>
    <col min="19" max="19" width="9.7109375" style="15" customWidth="1"/>
    <col min="20" max="20" width="12.85546875" style="15" customWidth="1"/>
    <col min="21" max="21" width="10.85546875" style="15"/>
    <col min="22" max="22" width="10.85546875" style="15" customWidth="1"/>
    <col min="23" max="23" width="15.7109375" style="15" customWidth="1"/>
    <col min="24" max="24" width="13.85546875" style="15" customWidth="1"/>
    <col min="25" max="16384" width="10.85546875" style="15"/>
  </cols>
  <sheetData>
    <row r="1" spans="2:24" s="13" customFormat="1">
      <c r="S1" s="14"/>
    </row>
    <row r="2" spans="2:24" s="13" customFormat="1" ht="54" customHeight="1">
      <c r="B2" s="191"/>
      <c r="C2" s="192" t="s">
        <v>16</v>
      </c>
      <c r="D2" s="192"/>
      <c r="E2" s="192"/>
      <c r="F2" s="192"/>
      <c r="G2" s="192"/>
      <c r="H2" s="192"/>
      <c r="I2" s="192"/>
      <c r="J2" s="192"/>
      <c r="K2" s="192"/>
      <c r="L2" s="192"/>
      <c r="M2" s="192"/>
      <c r="N2" s="192"/>
      <c r="O2" s="192"/>
      <c r="P2" s="192"/>
      <c r="Q2" s="192"/>
      <c r="R2" s="192"/>
      <c r="S2" s="192"/>
      <c r="T2" s="192"/>
      <c r="U2" s="192"/>
      <c r="V2" s="192"/>
      <c r="W2" s="169" t="s">
        <v>1</v>
      </c>
      <c r="X2" s="170"/>
    </row>
    <row r="3" spans="2:24" s="13" customFormat="1" ht="31.5" customHeight="1">
      <c r="B3" s="191"/>
      <c r="C3" s="192"/>
      <c r="D3" s="192"/>
      <c r="E3" s="192"/>
      <c r="F3" s="192"/>
      <c r="G3" s="192"/>
      <c r="H3" s="192"/>
      <c r="I3" s="192"/>
      <c r="J3" s="192"/>
      <c r="K3" s="192"/>
      <c r="L3" s="192"/>
      <c r="M3" s="192"/>
      <c r="N3" s="192"/>
      <c r="O3" s="192"/>
      <c r="P3" s="192"/>
      <c r="Q3" s="192"/>
      <c r="R3" s="192"/>
      <c r="S3" s="192"/>
      <c r="T3" s="192"/>
      <c r="U3" s="192"/>
      <c r="V3" s="192"/>
      <c r="W3" s="171"/>
      <c r="X3" s="172"/>
    </row>
    <row r="4" spans="2:24" s="13" customFormat="1" ht="47.25" customHeight="1">
      <c r="B4" s="191"/>
      <c r="C4" s="192"/>
      <c r="D4" s="192"/>
      <c r="E4" s="192"/>
      <c r="F4" s="192"/>
      <c r="G4" s="192"/>
      <c r="H4" s="192"/>
      <c r="I4" s="192"/>
      <c r="J4" s="192"/>
      <c r="K4" s="192"/>
      <c r="L4" s="192"/>
      <c r="M4" s="192"/>
      <c r="N4" s="192"/>
      <c r="O4" s="192"/>
      <c r="P4" s="192"/>
      <c r="Q4" s="192"/>
      <c r="R4" s="192"/>
      <c r="S4" s="192"/>
      <c r="T4" s="192"/>
      <c r="U4" s="192"/>
      <c r="V4" s="192"/>
      <c r="W4" s="173"/>
      <c r="X4" s="174"/>
    </row>
    <row r="5" spans="2:24" s="13" customFormat="1" ht="32.25" customHeight="1" thickBot="1">
      <c r="B5" s="31"/>
      <c r="C5" s="31"/>
      <c r="D5" s="31"/>
      <c r="E5" s="31"/>
      <c r="F5" s="31"/>
      <c r="G5" s="31"/>
      <c r="H5" s="31"/>
      <c r="I5" s="31"/>
      <c r="J5" s="31"/>
      <c r="K5" s="31"/>
      <c r="L5" s="31"/>
      <c r="M5" s="31"/>
      <c r="N5" s="31"/>
      <c r="O5" s="31"/>
      <c r="P5" s="31"/>
      <c r="Q5" s="31"/>
      <c r="R5" s="31"/>
      <c r="S5" s="32"/>
      <c r="T5" s="31"/>
      <c r="U5" s="31"/>
      <c r="V5" s="31"/>
      <c r="W5" s="31"/>
      <c r="X5" s="31"/>
    </row>
    <row r="6" spans="2:24" ht="91.5" customHeight="1">
      <c r="B6" s="204" t="s">
        <v>141</v>
      </c>
      <c r="C6" s="205"/>
      <c r="D6" s="205"/>
      <c r="E6" s="205"/>
      <c r="F6" s="205"/>
      <c r="G6" s="205"/>
      <c r="H6" s="205"/>
      <c r="I6" s="205"/>
      <c r="J6" s="205"/>
      <c r="K6" s="205"/>
      <c r="L6" s="205"/>
      <c r="M6" s="205"/>
      <c r="N6" s="205"/>
      <c r="O6" s="205"/>
      <c r="P6" s="205"/>
      <c r="Q6" s="205"/>
      <c r="R6" s="205"/>
      <c r="S6" s="205"/>
      <c r="T6" s="205"/>
      <c r="U6" s="205"/>
      <c r="V6" s="205"/>
      <c r="W6" s="205"/>
      <c r="X6" s="206"/>
    </row>
    <row r="7" spans="2:24" ht="26.25" customHeight="1">
      <c r="B7" s="175" t="s">
        <v>203</v>
      </c>
      <c r="C7" s="176"/>
      <c r="D7" s="176"/>
      <c r="E7" s="176"/>
      <c r="F7" s="176"/>
      <c r="G7" s="176"/>
      <c r="H7" s="176"/>
      <c r="I7" s="176"/>
      <c r="J7" s="176"/>
      <c r="K7" s="176"/>
      <c r="L7" s="176"/>
      <c r="M7" s="176"/>
      <c r="N7" s="176"/>
      <c r="O7" s="176"/>
      <c r="P7" s="176"/>
      <c r="Q7" s="176"/>
      <c r="R7" s="176"/>
      <c r="S7" s="176"/>
      <c r="T7" s="176"/>
      <c r="U7" s="176"/>
      <c r="V7" s="176"/>
      <c r="W7" s="176"/>
      <c r="X7" s="177"/>
    </row>
    <row r="8" spans="2:24" ht="20.25" customHeight="1">
      <c r="B8" s="175"/>
      <c r="C8" s="176"/>
      <c r="D8" s="176"/>
      <c r="E8" s="176"/>
      <c r="F8" s="176"/>
      <c r="G8" s="176"/>
      <c r="H8" s="176"/>
      <c r="I8" s="176"/>
      <c r="J8" s="176"/>
      <c r="K8" s="176"/>
      <c r="L8" s="176"/>
      <c r="M8" s="176"/>
      <c r="N8" s="176"/>
      <c r="O8" s="176"/>
      <c r="P8" s="176"/>
      <c r="Q8" s="176"/>
      <c r="R8" s="176"/>
      <c r="S8" s="176"/>
      <c r="T8" s="176"/>
      <c r="U8" s="176"/>
      <c r="V8" s="176"/>
      <c r="W8" s="176"/>
      <c r="X8" s="177"/>
    </row>
    <row r="9" spans="2:24" ht="24.75" customHeight="1" thickBot="1">
      <c r="B9" s="202"/>
      <c r="C9" s="203"/>
      <c r="D9" s="203"/>
      <c r="E9" s="203"/>
      <c r="F9" s="203"/>
      <c r="G9" s="203"/>
      <c r="H9" s="203"/>
      <c r="I9" s="203"/>
      <c r="J9" s="203"/>
      <c r="K9" s="203"/>
      <c r="L9" s="203"/>
      <c r="M9" s="203"/>
      <c r="N9" s="203"/>
      <c r="O9" s="203"/>
      <c r="P9" s="203"/>
      <c r="Q9" s="203"/>
      <c r="R9" s="203"/>
      <c r="X9" s="34"/>
    </row>
    <row r="10" spans="2:24" ht="106.5" customHeight="1" thickBot="1">
      <c r="B10" s="23" t="s">
        <v>161</v>
      </c>
      <c r="C10" s="24" t="s">
        <v>78</v>
      </c>
      <c r="D10" s="25" t="s">
        <v>204</v>
      </c>
      <c r="E10" s="25" t="s">
        <v>205</v>
      </c>
      <c r="F10" s="25" t="s">
        <v>206</v>
      </c>
      <c r="G10" s="92" t="s">
        <v>79</v>
      </c>
      <c r="H10" s="25" t="s">
        <v>104</v>
      </c>
      <c r="I10" s="25" t="s">
        <v>81</v>
      </c>
      <c r="J10" s="25" t="s">
        <v>207</v>
      </c>
      <c r="K10" s="25" t="s">
        <v>83</v>
      </c>
      <c r="L10" s="25" t="s">
        <v>208</v>
      </c>
      <c r="M10" s="24" t="s">
        <v>209</v>
      </c>
      <c r="N10" s="24" t="s">
        <v>145</v>
      </c>
      <c r="O10" s="25" t="s">
        <v>104</v>
      </c>
      <c r="P10" s="25" t="s">
        <v>81</v>
      </c>
      <c r="Q10" s="25" t="s">
        <v>207</v>
      </c>
      <c r="R10" s="25" t="s">
        <v>83</v>
      </c>
      <c r="S10" s="24" t="s">
        <v>146</v>
      </c>
      <c r="T10" s="24" t="s">
        <v>147</v>
      </c>
      <c r="U10" s="24" t="s">
        <v>148</v>
      </c>
      <c r="V10" s="24" t="s">
        <v>149</v>
      </c>
      <c r="W10" s="24" t="s">
        <v>210</v>
      </c>
      <c r="X10" s="26" t="s">
        <v>151</v>
      </c>
    </row>
    <row r="11" spans="2:24" ht="409.6" thickBot="1">
      <c r="B11" s="27">
        <v>1</v>
      </c>
      <c r="C11" s="28" t="str">
        <f>EVALUACION!C17</f>
        <v>Cambio de precios en insumos o elementos utilizados en el proyecto.</v>
      </c>
      <c r="D11" s="29" t="str">
        <f>+'EVALUACION CON CONTROLES'!B16</f>
        <v>EJECUCIÓN</v>
      </c>
      <c r="E11" s="16" t="str">
        <f>VLOOKUP(C11,'IDENTIFICACION Y ANALISIS'!$B$19:$F$51,3,FALSE)</f>
        <v>General</v>
      </c>
      <c r="F11" s="16" t="str">
        <f>VLOOKUP(C11,'IDENTIFICACION Y ANALISIS'!$B$19:$F$51,4,FALSE)</f>
        <v>Externo</v>
      </c>
      <c r="G11" s="127" t="str">
        <f>EVALUACION!H17</f>
        <v>1. Insolvencia del contratista
2. Afectación del flujo de caja del contratista como consecuencia de no radicar de forma oportuna, completa y con aval de supervisión, los informes o presentarlos sin atender las fechas de programación del Plan Anual Mensualizado de Caja PAC, que señale la entidad contratante</v>
      </c>
      <c r="H11" s="28">
        <f>EVALUACION!I17</f>
        <v>3</v>
      </c>
      <c r="I11" s="28">
        <f>EVALUACION!J17</f>
        <v>2</v>
      </c>
      <c r="J11" s="28">
        <f>EVALUACION!K17</f>
        <v>5</v>
      </c>
      <c r="K11" s="29" t="str">
        <f>EVALUACION!L17</f>
        <v>MEDIO</v>
      </c>
      <c r="L11" s="28" t="s">
        <v>211</v>
      </c>
      <c r="M11" s="29">
        <v>100</v>
      </c>
      <c r="N11" s="28" t="str">
        <f>'EVALUACION CON CONTROLES'!G16</f>
        <v xml:space="preserve">1. Una vez materializado el riesgo, el comité técnico deberá: i) si el precios de algunos insumos o elementos aumentaron significativamente, se procederá a hablar con las empresas cotizantes para que mantengan los precios de las ctizaciones. De no ser posible, se realizará un comité extraordinario donde se determinen cambios de estos elementos por otros que cumplan la misma función y cuenten con calidad similar o superior a precio mas económico. ii) Si el precio de algunos insumos o elementos es significativamente menor se realizará un comité extraordinario para autorizar el uso del presupuesto extra o sobrante para comprar más unidades de estos insumos o elementos u tros que se consideren pertienentes. </v>
      </c>
      <c r="O11" s="28">
        <f>+'EVALUACION CON CONTROLES'!I16</f>
        <v>3</v>
      </c>
      <c r="P11" s="28">
        <f>+'EVALUACION CON CONTROLES'!J16</f>
        <v>1</v>
      </c>
      <c r="Q11" s="28">
        <f>+'EVALUACION CON CONTROLES'!K16</f>
        <v>4</v>
      </c>
      <c r="R11" s="29" t="str">
        <f>+'EVALUACION CON CONTROLES'!L16</f>
        <v>BAJO</v>
      </c>
      <c r="S11" s="28" t="str">
        <f>+'EVALUACION CON CONTROLES'!M16</f>
        <v>Si</v>
      </c>
      <c r="T11" s="28" t="str">
        <f>+'EVALUACION CON CONTROLES'!N16</f>
        <v>Ejecutor, Apoyo a la supervisión</v>
      </c>
      <c r="U11" s="28" t="str">
        <f>+'EVALUACION CON CONTROLES'!O16</f>
        <v xml:space="preserve">Una vez se haya materializado el riesgo </v>
      </c>
      <c r="V11" s="28" t="str">
        <f>+'EVALUACION CON CONTROLES'!P16</f>
        <v>Sesión del comité técnico en el que se tome la decisión respecto a las modifiaciones de elementos o insumos a adquirir.</v>
      </c>
      <c r="W11" s="28" t="str">
        <f>+'EVALUACION CON CONTROLES'!Q16</f>
        <v>Se presenta informe en comité técnico</v>
      </c>
      <c r="X11" s="30" t="str">
        <f>+'EVALUACION CON CONTROLES'!R16</f>
        <v>Mensual</v>
      </c>
    </row>
    <row r="12" spans="2:24" ht="409.6" thickBot="1">
      <c r="B12" s="90">
        <v>2</v>
      </c>
      <c r="C12" s="91" t="str">
        <f>EVALUACION!C18</f>
        <v>Imposición de nuevos trámites o permisos.</v>
      </c>
      <c r="D12" s="16" t="str">
        <f>+'EVALUACION CON CONTROLES'!B17</f>
        <v>EJECUCIÓN</v>
      </c>
      <c r="E12" s="16" t="str">
        <f>VLOOKUP(C12,'IDENTIFICACION Y ANALISIS'!$B$19:$F$51,3,FALSE)</f>
        <v>Estatal</v>
      </c>
      <c r="F12" s="16" t="str">
        <f>VLOOKUP(C12,'IDENTIFICACION Y ANALISIS'!$B$19:$F$51,4,FALSE)</f>
        <v>Externo</v>
      </c>
      <c r="G12" s="127" t="str">
        <f>EVALUACION!H18</f>
        <v>1. Demoras en la ejecución o incumplimiento del contrato</v>
      </c>
      <c r="H12" s="28">
        <f>EVALUACION!I18</f>
        <v>1</v>
      </c>
      <c r="I12" s="28">
        <f>EVALUACION!J18</f>
        <v>2</v>
      </c>
      <c r="J12" s="28">
        <f>EVALUACION!K18</f>
        <v>3</v>
      </c>
      <c r="K12" s="29" t="str">
        <f>EVALUACION!L18</f>
        <v>BAJO</v>
      </c>
      <c r="L12" s="127" t="s">
        <v>212</v>
      </c>
      <c r="M12" s="29">
        <v>100</v>
      </c>
      <c r="N12" s="28" t="str">
        <f>'EVALUACION CON CONTROLES'!G17</f>
        <v>El ejecutor y el apoyo a la supervisión deberán realizar al menos uno de los siguientes tratamientos, considerando cual ofrece una mejor solución a la situación presentada respecto al nuevo trámite o permiso:
1. Gestión anticipada: monitoreo costante de cambios normativos a través del abogado contratado y socialización al comité técnico con el fin de anticiparse y disctuir y aprobar (en el comité) los posibles cambios que deben hacerse en el proyecto. 
2. Capacitación y asesoría legal: Preparación del equipo y beneficiarios del proyecto para adaptarse a posibles cambios en trámites.
3. Automatización de procesos: Digitalización y simplificación de trámites internos para absorber nuevos requerimientos con menor impacto
4. Presión social y jurídica: En casos donde los nuevos trámites afecten desproporcionadamente a las víctimas, considerar acciones legales o de incidencia para revertir su aplicación.</v>
      </c>
      <c r="O12" s="127">
        <f>+'EVALUACION CON CONTROLES'!I17</f>
        <v>0</v>
      </c>
      <c r="P12" s="127">
        <f>+'EVALUACION CON CONTROLES'!J17</f>
        <v>2</v>
      </c>
      <c r="Q12" s="127">
        <f>+'EVALUACION CON CONTROLES'!K17</f>
        <v>2</v>
      </c>
      <c r="R12" s="16" t="str">
        <f>+'EVALUACION CON CONTROLES'!L17</f>
        <v>BAJO</v>
      </c>
      <c r="S12" s="127" t="str">
        <f>+'EVALUACION CON CONTROLES'!M17</f>
        <v>No</v>
      </c>
      <c r="T12" s="127" t="str">
        <f>+'EVALUACION CON CONTROLES'!N17</f>
        <v>Ejecutor, Apoyo a la supervisión</v>
      </c>
      <c r="U12" s="127" t="str">
        <f>+'EVALUACION CON CONTROLES'!O17</f>
        <v>1. Una vez se materialice el riesgo.</v>
      </c>
      <c r="V12" s="127" t="str">
        <f>+'EVALUACION CON CONTROLES'!P17</f>
        <v>1. Al finalizar el proyecto</v>
      </c>
      <c r="W12" s="127" t="str">
        <f>+'EVALUACION CON CONTROLES'!Q17</f>
        <v>Se presenta informe en comité técnico</v>
      </c>
      <c r="X12" s="128" t="str">
        <f>+'EVALUACION CON CONTROLES'!R17</f>
        <v>Mensual</v>
      </c>
    </row>
    <row r="13" spans="2:24" ht="399.75" thickBot="1">
      <c r="B13" s="126">
        <v>3</v>
      </c>
      <c r="C13" s="91" t="str">
        <f>EVALUACION!C19</f>
        <v>Cambios en el marco regulatorio o políticas públicas o normatividad aplicable al proyecto.</v>
      </c>
      <c r="D13" s="16" t="str">
        <f>+'EVALUACION CON CONTROLES'!B18</f>
        <v>EJECUCIÓN</v>
      </c>
      <c r="E13" s="16" t="str">
        <f>VLOOKUP(C13,'IDENTIFICACION Y ANALISIS'!$B$19:$F$51,3,FALSE)</f>
        <v>Estatal</v>
      </c>
      <c r="F13" s="16" t="str">
        <f>VLOOKUP(C13,'IDENTIFICACION Y ANALISIS'!$B$19:$F$51,4,FALSE)</f>
        <v>Externo</v>
      </c>
      <c r="G13" s="127" t="str">
        <f>EVALUACION!H19</f>
        <v>1. Insolvencia del contratista
2. Demoras en la ejecución o incumplimiento del contrato</v>
      </c>
      <c r="H13" s="28">
        <f>EVALUACION!I19</f>
        <v>1</v>
      </c>
      <c r="I13" s="28">
        <f>EVALUACION!J19</f>
        <v>2</v>
      </c>
      <c r="J13" s="28">
        <f>EVALUACION!K19</f>
        <v>3</v>
      </c>
      <c r="K13" s="29" t="str">
        <f>EVALUACION!L19</f>
        <v>BAJO</v>
      </c>
      <c r="L13" s="127" t="s">
        <v>211</v>
      </c>
      <c r="M13" s="29">
        <v>50</v>
      </c>
      <c r="N13" s="28" t="str">
        <f>'EVALUACION CON CONTROLES'!G18</f>
        <v xml:space="preserve"> 1. El ejecutor deberá establecer acuerdos de largo plazo con entidades públicas y privadas para blindar el proyecto frente a cambios políticos o normatividad aplicable al proyecto.
2. Con apoyo del abogado contratado para el proyecto, el ejecutor deberá establecer un plan de mitigación en caso de cambios normativos o de política pública y presnetarlo para que sea arobado en comité técnico.</v>
      </c>
      <c r="O13" s="127">
        <f>+'EVALUACION CON CONTROLES'!I18</f>
        <v>0</v>
      </c>
      <c r="P13" s="127">
        <f>+'EVALUACION CON CONTROLES'!J18</f>
        <v>2</v>
      </c>
      <c r="Q13" s="127">
        <f>+'EVALUACION CON CONTROLES'!K18</f>
        <v>2</v>
      </c>
      <c r="R13" s="16" t="str">
        <f>+'EVALUACION CON CONTROLES'!L18</f>
        <v>BAJO</v>
      </c>
      <c r="S13" s="127" t="str">
        <f>+'EVALUACION CON CONTROLES'!M18</f>
        <v>No</v>
      </c>
      <c r="T13" s="127" t="str">
        <f>+'EVALUACION CON CONTROLES'!N18</f>
        <v>Ejecutor</v>
      </c>
      <c r="U13" s="127" t="str">
        <f>+'EVALUACION CON CONTROLES'!O18</f>
        <v>Primer mes de ejecución del proyecto (alistamiento)</v>
      </c>
      <c r="V13" s="127" t="str">
        <f>+'EVALUACION CON CONTROLES'!P18</f>
        <v>Primer mes de ejecución del proyecto (alistamiento)</v>
      </c>
      <c r="W13" s="127" t="str">
        <f>+'EVALUACION CON CONTROLES'!Q18</f>
        <v>Se presenta informe en comité técnico</v>
      </c>
      <c r="X13" s="128" t="str">
        <f>+'EVALUACION CON CONTROLES'!R18</f>
        <v>Mensual</v>
      </c>
    </row>
    <row r="14" spans="2:24" ht="409.6" thickBot="1">
      <c r="B14" s="126">
        <v>4</v>
      </c>
      <c r="C14" s="91" t="str">
        <f>EVALUACION!C20</f>
        <v>Bajo impacto del proyecto por deficiencias en la identificación y/o caracterización de la población beneficiaria.</v>
      </c>
      <c r="D14" s="16" t="str">
        <f>+'EVALUACION CON CONTROLES'!B19</f>
        <v>EJECUCIÓN</v>
      </c>
      <c r="E14" s="16" t="str">
        <f>VLOOKUP(C14,'IDENTIFICACION Y ANALISIS'!$B$19:$F$51,3,FALSE)</f>
        <v>Especifico</v>
      </c>
      <c r="F14" s="16" t="str">
        <f>VLOOKUP(C14,'IDENTIFICACION Y ANALISIS'!$B$19:$F$51,4,FALSE)</f>
        <v>Externo</v>
      </c>
      <c r="G14" s="127" t="str">
        <f>EVALUACION!H20</f>
        <v>1. Protestas y/o reclamos antes el FDL de Suba.
2. Entrega de productos y/o servicios inadecuados.</v>
      </c>
      <c r="H14" s="28">
        <f>EVALUACION!I20</f>
        <v>3</v>
      </c>
      <c r="I14" s="28">
        <f>EVALUACION!J20</f>
        <v>4</v>
      </c>
      <c r="J14" s="28">
        <f>EVALUACION!K20</f>
        <v>7</v>
      </c>
      <c r="K14" s="29" t="str">
        <f>EVALUACION!L20</f>
        <v>ALTO</v>
      </c>
      <c r="L14" s="127" t="s">
        <v>211</v>
      </c>
      <c r="M14" s="29">
        <v>50</v>
      </c>
      <c r="N14" s="28" t="str">
        <f>'EVALUACION CON CONTROLES'!G19</f>
        <v>1. Selección de Beneficiarios: El comité técnico deberá exigir al ejecutor la aprobación de los Beenficiarios del proyecto para evitar que los escogidos cuenten con condicioens especiales que no sean atendidas (físicas, mentales, sociales, económicas, etc.).  Emeplo: un vegetariao al que se le de refrigerio con proteina animal.
2. Una vez se metrialice el riesgo, el ejecutor con acompañamiento del apoyo a la supervisión del contrato, deberá realizar cambio de productos o insumos o procesos inapropiados paraa población beneficiaria o parte de ella.</v>
      </c>
      <c r="O14" s="127">
        <f>+'EVALUACION CON CONTROLES'!I19</f>
        <v>1</v>
      </c>
      <c r="P14" s="127">
        <f>+'EVALUACION CON CONTROLES'!J19</f>
        <v>4</v>
      </c>
      <c r="Q14" s="127">
        <f>+'EVALUACION CON CONTROLES'!K19</f>
        <v>5</v>
      </c>
      <c r="R14" s="16" t="str">
        <f>+'EVALUACION CON CONTROLES'!L19</f>
        <v>MEDIO</v>
      </c>
      <c r="S14" s="127" t="str">
        <f>+'EVALUACION CON CONTROLES'!M19</f>
        <v>No</v>
      </c>
      <c r="T14" s="127" t="str">
        <f>+'EVALUACION CON CONTROLES'!N19</f>
        <v>Ejecutor. Solo en el caso de la selección de centros comerciales es el ejecutor con aprobación del apoyo a la sueprvisión quien realiza la acción</v>
      </c>
      <c r="U14" s="127" t="str">
        <f>+'EVALUACION CON CONTROLES'!O19</f>
        <v>1. Ejecución del proyecto
2 y 3. Ejecución de las vitrinas comerciales</v>
      </c>
      <c r="V14" s="127" t="str">
        <f>+'EVALUACION CON CONTROLES'!P19</f>
        <v>1. Cuando se perueben los Centros Comerciales 
2 y 3. Ejecución de las vitrinas comerciales</v>
      </c>
      <c r="W14" s="127" t="str">
        <f>+'EVALUACION CON CONTROLES'!Q19</f>
        <v>Se presenta informe en comité técnico</v>
      </c>
      <c r="X14" s="128" t="str">
        <f>+'EVALUACION CON CONTROLES'!R19</f>
        <v>Mensual</v>
      </c>
    </row>
    <row r="15" spans="2:24" ht="357" thickBot="1">
      <c r="B15" s="126">
        <v>5</v>
      </c>
      <c r="C15" s="91" t="str">
        <f>EVALUACION!C21</f>
        <v>Accidentes durante la implementación de las distitnas fases del circuito del cuidado.</v>
      </c>
      <c r="D15" s="16" t="str">
        <f>+'EVALUACION CON CONTROLES'!B20</f>
        <v>EJECUCIÓN</v>
      </c>
      <c r="E15" s="16" t="str">
        <f>VLOOKUP(C15,'IDENTIFICACION Y ANALISIS'!$B$19:$F$51,3,FALSE)</f>
        <v>Especifico</v>
      </c>
      <c r="F15" s="16" t="str">
        <f>VLOOKUP(C15,'IDENTIFICACION Y ANALISIS'!$B$19:$F$51,4,FALSE)</f>
        <v>Externo</v>
      </c>
      <c r="G15" s="127" t="str">
        <f>EVALUACION!H21</f>
        <v>1. Acciones legales contra el FDL de Suba.
2. Quejas ante el FDL de Suba.
3. Perdida de reputación del FDL de Suba.</v>
      </c>
      <c r="H15" s="28">
        <f>EVALUACION!I21</f>
        <v>2</v>
      </c>
      <c r="I15" s="28">
        <f>EVALUACION!J21</f>
        <v>3</v>
      </c>
      <c r="J15" s="28">
        <f>EVALUACION!K21</f>
        <v>5</v>
      </c>
      <c r="K15" s="29" t="str">
        <f>EVALUACION!L21</f>
        <v>MEDIO</v>
      </c>
      <c r="L15" s="127" t="s">
        <v>212</v>
      </c>
      <c r="M15" s="29">
        <v>100</v>
      </c>
      <c r="N15" s="28" t="str">
        <f>'EVALUACION CON CONTROLES'!G20</f>
        <v>1. Una vez se materialice el riesgo, el ejector deberá crear mesas de diálogo para tratar el tema internamente y buscar una solución.  De no logralo, deberá acudir a facilitadores expertos en resolución de conflictos o expertos en mediación comuniitaria u organizaciones de la sociedad civil para gestionar los conflictos y resistencias.</v>
      </c>
      <c r="O15" s="127">
        <f>+'EVALUACION CON CONTROLES'!I20</f>
        <v>2</v>
      </c>
      <c r="P15" s="127">
        <f>+'EVALUACION CON CONTROLES'!J20</f>
        <v>1</v>
      </c>
      <c r="Q15" s="127">
        <f>+'EVALUACION CON CONTROLES'!K20</f>
        <v>3</v>
      </c>
      <c r="R15" s="16" t="str">
        <f>+'EVALUACION CON CONTROLES'!L20</f>
        <v>BAJO</v>
      </c>
      <c r="S15" s="127" t="str">
        <f>+'EVALUACION CON CONTROLES'!M20</f>
        <v>No</v>
      </c>
      <c r="T15" s="127" t="str">
        <f>+'EVALUACION CON CONTROLES'!N20</f>
        <v>Ejecutor</v>
      </c>
      <c r="U15" s="127" t="str">
        <f>+'EVALUACION CON CONTROLES'!O20</f>
        <v>1. Una vez se materialice el riesgo.</v>
      </c>
      <c r="V15" s="127" t="str">
        <f>+'EVALUACION CON CONTROLES'!P20</f>
        <v>1. Al finalizar el proyecto</v>
      </c>
      <c r="W15" s="127" t="str">
        <f>+'EVALUACION CON CONTROLES'!Q20</f>
        <v>Se presenta informe en comité técnico</v>
      </c>
      <c r="X15" s="128" t="str">
        <f>+'EVALUACION CON CONTROLES'!R20</f>
        <v>Mensual</v>
      </c>
    </row>
    <row r="16" spans="2:24" ht="385.5" thickBot="1">
      <c r="B16" s="126">
        <v>6</v>
      </c>
      <c r="C16" s="91" t="str">
        <f>EVALUACION!C22</f>
        <v>Demoras en tramites administrativos o permisos.</v>
      </c>
      <c r="D16" s="16" t="str">
        <f>+'EVALUACION CON CONTROLES'!B21</f>
        <v>EJECUCIÓN</v>
      </c>
      <c r="E16" s="16" t="str">
        <f>VLOOKUP(C16,'IDENTIFICACION Y ANALISIS'!$B$19:$F$51,3,FALSE)</f>
        <v>Estatal</v>
      </c>
      <c r="F16" s="16" t="str">
        <f>VLOOKUP(C16,'IDENTIFICACION Y ANALISIS'!$B$19:$F$51,4,FALSE)</f>
        <v>Interno</v>
      </c>
      <c r="G16" s="127" t="str">
        <f>EVALUACION!H22</f>
        <v>1. Retrazos o incumplimientos del contrato.
2. Demoras en pagos o desembolsos del contrato.</v>
      </c>
      <c r="H16" s="28">
        <f>EVALUACION!I22</f>
        <v>2</v>
      </c>
      <c r="I16" s="28">
        <f>EVALUACION!J22</f>
        <v>4</v>
      </c>
      <c r="J16" s="28">
        <f>EVALUACION!K22</f>
        <v>6</v>
      </c>
      <c r="K16" s="29" t="str">
        <f>EVALUACION!L22</f>
        <v>ALTO</v>
      </c>
      <c r="L16" s="127" t="s">
        <v>211</v>
      </c>
      <c r="M16" s="29">
        <v>50</v>
      </c>
      <c r="N16" s="28" t="str">
        <f>'EVALUACION CON CONTROLES'!G21</f>
        <v>1. El ejecutor deberá crear un equipo dedicado a la gestión de trámites y relaciones interinstitucionales.
2. Así mismo, el ejecutor deberá planificar tiempos con márgenes de seguridad u holgura.
3. En el caso particular de pagos y tramites internos an al FDL de suba, el apoyo a la sueprvisión deberá estar pendiente durante todo el tramite y prestar el apoyo necesario al ejecutor.</v>
      </c>
      <c r="O16" s="127">
        <f>+'EVALUACION CON CONTROLES'!I21</f>
        <v>1</v>
      </c>
      <c r="P16" s="127">
        <f>+'EVALUACION CON CONTROLES'!J21</f>
        <v>4</v>
      </c>
      <c r="Q16" s="127">
        <f>+'EVALUACION CON CONTROLES'!K21</f>
        <v>5</v>
      </c>
      <c r="R16" s="16" t="str">
        <f>+'EVALUACION CON CONTROLES'!L21</f>
        <v>MEDIO</v>
      </c>
      <c r="S16" s="127" t="str">
        <f>+'EVALUACION CON CONTROLES'!M21</f>
        <v>No</v>
      </c>
      <c r="T16" s="127" t="str">
        <f>+'EVALUACION CON CONTROLES'!N21</f>
        <v>Ejecutor, Apoyo a la supervisión (cuando sea un trámite internos de FDL de Suba)</v>
      </c>
      <c r="U16" s="127" t="str">
        <f>+'EVALUACION CON CONTROLES'!O21</f>
        <v>1. Ejecución del proyecto</v>
      </c>
      <c r="V16" s="127" t="str">
        <f>+'EVALUACION CON CONTROLES'!P21</f>
        <v>1. Al finalizar el proyecto</v>
      </c>
      <c r="W16" s="127" t="str">
        <f>+'EVALUACION CON CONTROLES'!Q21</f>
        <v>Se presenta informe en comité técnico</v>
      </c>
      <c r="X16" s="128" t="str">
        <f>+'EVALUACION CON CONTROLES'!R21</f>
        <v>Mensual</v>
      </c>
    </row>
    <row r="17" spans="2:25" ht="409.6" thickBot="1">
      <c r="B17" s="126">
        <v>7</v>
      </c>
      <c r="C17" s="91" t="str">
        <f>EVALUACION!C23</f>
        <v xml:space="preserve">Baja participación de los beneficiarios a las sesiones del circuito del cuidado. </v>
      </c>
      <c r="D17" s="16" t="str">
        <f>+'EVALUACION CON CONTROLES'!B22</f>
        <v>EJECUCIÓN</v>
      </c>
      <c r="E17" s="16" t="str">
        <f>VLOOKUP(C17,'IDENTIFICACION Y ANALISIS'!$B$19:$F$51,3,FALSE)</f>
        <v>Especifico</v>
      </c>
      <c r="F17" s="16" t="str">
        <f>VLOOKUP(C17,'IDENTIFICACION Y ANALISIS'!$B$19:$F$51,4,FALSE)</f>
        <v>Externo</v>
      </c>
      <c r="G17" s="127" t="str">
        <f>EVALUACION!H23</f>
        <v>1. Incumplimiento de la meta del Plan de Desarrollo Local para la vigencia.
2. Incumplimiento del contrato.</v>
      </c>
      <c r="H17" s="28">
        <f>EVALUACION!I23</f>
        <v>2</v>
      </c>
      <c r="I17" s="28">
        <f>EVALUACION!J23</f>
        <v>4</v>
      </c>
      <c r="J17" s="28">
        <f>EVALUACION!K23</f>
        <v>6</v>
      </c>
      <c r="K17" s="29" t="str">
        <f>EVALUACION!L23</f>
        <v>ALTO</v>
      </c>
      <c r="L17" s="127" t="s">
        <v>212</v>
      </c>
      <c r="M17" s="29">
        <v>100</v>
      </c>
      <c r="N17" s="28" t="str">
        <f>'EVALUACION CON CONTROLES'!G22</f>
        <v>Para prevenir la baja participación de beneficiarios, el ejecutor deberá implementar uno o varios de los siguientes controles o tratamientos según lo amerite la situación: 
1. Entregar incentivos para la participación activa de beneficiarios.
2. Diseñar estrategias de difusión en territorio para mejorar la asistencia a eventos y capacitaciones.
3. Realizar acercamientos previos con los beneficiarios, utilizando líderes comunitarios o personas de confianza para facilitar la vinculación.
4. Coordinar con organizaciones comunitarias, ONG o instituciones públicas que ya tengan credibilidad entre los beneficiarios.
5. Incluir acompañamiento emocional o psicológico para ayudar a superar el miedo o la desconfianza, especialmente en contextos de violencia o conflicto.
6. Explicar de manera sencilla los objetivos, beneficios y condiciones del proyecto, usando canales y lenguajes adecuados para la comunidad.
7. Asegurar que las actividades se desarrollen en entornos protegidos, sin riesgos de represalias o exposición de los participantes.
8. Adaptar los horarios, formatos y lugares de encuentro para facilitar la participación de diferentes grupos (ej. mujeres, adultos mayores, desplazados).
9. Realizar seguimiento permanente de las actividades del proyecto para identificar barreras específicas de participación y ajustar las estrategias según la retroalimentación de los beneficiarios.</v>
      </c>
      <c r="O17" s="127">
        <f>+'EVALUACION CON CONTROLES'!I22</f>
        <v>1</v>
      </c>
      <c r="P17" s="127">
        <f>+'EVALUACION CON CONTROLES'!J22</f>
        <v>4</v>
      </c>
      <c r="Q17" s="127">
        <f>+'EVALUACION CON CONTROLES'!K22</f>
        <v>5</v>
      </c>
      <c r="R17" s="16" t="str">
        <f>+'EVALUACION CON CONTROLES'!L22</f>
        <v>MEDIO</v>
      </c>
      <c r="S17" s="127" t="str">
        <f>+'EVALUACION CON CONTROLES'!M22</f>
        <v>No</v>
      </c>
      <c r="T17" s="127" t="str">
        <f>+'EVALUACION CON CONTROLES'!N22</f>
        <v>Ejecutor</v>
      </c>
      <c r="U17" s="127" t="str">
        <f>+'EVALUACION CON CONTROLES'!O22</f>
        <v>1. Ejecución del proyecto</v>
      </c>
      <c r="V17" s="127" t="str">
        <f>+'EVALUACION CON CONTROLES'!P22</f>
        <v>1. Al finalizar el proyecto</v>
      </c>
      <c r="W17" s="127" t="str">
        <f>+'EVALUACION CON CONTROLES'!Q22</f>
        <v>Se presenta informe en comité técnico</v>
      </c>
      <c r="X17" s="128" t="str">
        <f>+'EVALUACION CON CONTROLES'!R22</f>
        <v>Mensual</v>
      </c>
    </row>
    <row r="18" spans="2:25" ht="371.25" thickBot="1">
      <c r="B18" s="126">
        <v>8</v>
      </c>
      <c r="C18" s="91" t="str">
        <f>EVALUACION!C24</f>
        <v>Entrega de productos o insumos o elementos inadecuados o de mala calidad para el desarrollo de las sesiones del circuito del cuidado.</v>
      </c>
      <c r="D18" s="16" t="str">
        <f>+'EVALUACION CON CONTROLES'!B23</f>
        <v>EJECUCIÓN</v>
      </c>
      <c r="E18" s="16" t="e">
        <f>VLOOKUP(C18,'IDENTIFICACION Y ANALISIS'!$B$19:$F$51,3,FALSE)</f>
        <v>#N/A</v>
      </c>
      <c r="F18" s="16" t="e">
        <f>VLOOKUP(C18,'IDENTIFICACION Y ANALISIS'!$B$19:$F$51,4,FALSE)</f>
        <v>#N/A</v>
      </c>
      <c r="G18" s="127" t="str">
        <f>EVALUACION!H24</f>
        <v>1. Bajo impacto del proyecto en la población beneficiada.
2. Perdada de recursos del FDL de Suba. 
3. Poibles accidentes o emergencias.</v>
      </c>
      <c r="H18" s="28">
        <f>EVALUACION!I24</f>
        <v>2</v>
      </c>
      <c r="I18" s="28">
        <f>EVALUACION!J24</f>
        <v>5</v>
      </c>
      <c r="J18" s="28">
        <f>EVALUACION!K24</f>
        <v>7</v>
      </c>
      <c r="K18" s="29" t="str">
        <f>EVALUACION!L24</f>
        <v>ALTO</v>
      </c>
      <c r="L18" s="127" t="s">
        <v>212</v>
      </c>
      <c r="M18" s="29">
        <v>100</v>
      </c>
      <c r="N18" s="28" t="str">
        <f>'EVALUACION CON CONTROLES'!G23</f>
        <v>1. Para prevenir el riesgo, la ALS deberá exigir al ejecutor la aprobación de lso productos a qanregar antes de la realización de las actividades previsatas.
2. Una vez se metrialice el riesgo, el ejecutor con acompañamiento del apoyo a la supervisión del contrato, deberá realizar cambio de productos o insumos o procesos inapropiados para población beneficiaria o parte de ella.</v>
      </c>
      <c r="O18" s="127">
        <f>+'EVALUACION CON CONTROLES'!I23</f>
        <v>1</v>
      </c>
      <c r="P18" s="127">
        <f>+'EVALUACION CON CONTROLES'!J23</f>
        <v>5</v>
      </c>
      <c r="Q18" s="127">
        <f>+'EVALUACION CON CONTROLES'!K23</f>
        <v>6</v>
      </c>
      <c r="R18" s="16" t="str">
        <f>+'EVALUACION CON CONTROLES'!L23</f>
        <v>ALTO</v>
      </c>
      <c r="S18" s="127" t="str">
        <f>+'EVALUACION CON CONTROLES'!M23</f>
        <v>No</v>
      </c>
      <c r="T18" s="127" t="str">
        <f>+'EVALUACION CON CONTROLES'!N23</f>
        <v>Ejecutor</v>
      </c>
      <c r="U18" s="127" t="str">
        <f>+'EVALUACION CON CONTROLES'!O23</f>
        <v>1. Ejecución del proyecto</v>
      </c>
      <c r="V18" s="127" t="str">
        <f>+'EVALUACION CON CONTROLES'!P23</f>
        <v>1. Al finalizar el proyecto</v>
      </c>
      <c r="W18" s="127" t="str">
        <f>+'EVALUACION CON CONTROLES'!Q23</f>
        <v>Se presenta informe en comité técnico</v>
      </c>
      <c r="X18" s="128" t="str">
        <f>+'EVALUACION CON CONTROLES'!R23</f>
        <v>Mensual</v>
      </c>
    </row>
    <row r="19" spans="2:25" ht="409.6" thickBot="1">
      <c r="B19" s="126">
        <v>9</v>
      </c>
      <c r="C19" s="91" t="s">
        <v>93</v>
      </c>
      <c r="D19" s="16" t="s">
        <v>46</v>
      </c>
      <c r="E19" s="16" t="s">
        <v>213</v>
      </c>
      <c r="F19" s="16" t="s">
        <v>37</v>
      </c>
      <c r="G19" s="127" t="s">
        <v>94</v>
      </c>
      <c r="H19" s="28">
        <v>3</v>
      </c>
      <c r="I19" s="28">
        <v>4</v>
      </c>
      <c r="J19" s="28">
        <v>7</v>
      </c>
      <c r="K19" s="29" t="s">
        <v>95</v>
      </c>
      <c r="L19" s="127" t="s">
        <v>214</v>
      </c>
      <c r="M19" s="29" t="s">
        <v>215</v>
      </c>
      <c r="N19" s="28" t="s">
        <v>216</v>
      </c>
      <c r="O19" s="127"/>
      <c r="P19" s="127">
        <v>2</v>
      </c>
      <c r="Q19" s="127">
        <v>3</v>
      </c>
      <c r="R19" s="16">
        <v>5</v>
      </c>
      <c r="S19" s="127" t="s">
        <v>98</v>
      </c>
      <c r="T19" s="127" t="s">
        <v>153</v>
      </c>
      <c r="U19" s="127" t="s">
        <v>181</v>
      </c>
      <c r="V19" s="127" t="s">
        <v>182</v>
      </c>
      <c r="W19" s="127" t="s">
        <v>183</v>
      </c>
      <c r="X19" s="128" t="s">
        <v>184</v>
      </c>
      <c r="Y19" s="15" t="s">
        <v>185</v>
      </c>
    </row>
    <row r="20" spans="2:25" ht="193.5" thickBot="1">
      <c r="B20" s="126">
        <v>10</v>
      </c>
      <c r="C20" s="91" t="s">
        <v>96</v>
      </c>
      <c r="D20" s="16" t="s">
        <v>46</v>
      </c>
      <c r="E20" s="16" t="s">
        <v>31</v>
      </c>
      <c r="F20" s="16" t="s">
        <v>37</v>
      </c>
      <c r="G20" s="127" t="s">
        <v>94</v>
      </c>
      <c r="H20" s="28">
        <v>3</v>
      </c>
      <c r="I20" s="28">
        <v>4</v>
      </c>
      <c r="J20" s="28">
        <v>7</v>
      </c>
      <c r="K20" s="29" t="s">
        <v>95</v>
      </c>
      <c r="L20" s="127" t="s">
        <v>214</v>
      </c>
      <c r="M20" s="29" t="s">
        <v>215</v>
      </c>
      <c r="N20" s="28" t="s">
        <v>186</v>
      </c>
      <c r="O20" s="127"/>
      <c r="P20" s="127">
        <v>3</v>
      </c>
      <c r="Q20" s="127">
        <v>3</v>
      </c>
      <c r="R20" s="16">
        <v>7</v>
      </c>
      <c r="S20" s="127" t="s">
        <v>98</v>
      </c>
      <c r="T20" s="127" t="s">
        <v>153</v>
      </c>
      <c r="U20" s="127" t="s">
        <v>187</v>
      </c>
      <c r="V20" s="127" t="s">
        <v>188</v>
      </c>
      <c r="W20" s="127" t="s">
        <v>189</v>
      </c>
      <c r="X20" s="128" t="s">
        <v>190</v>
      </c>
      <c r="Y20" s="15" t="s">
        <v>185</v>
      </c>
    </row>
    <row r="21" spans="2:25" ht="357" thickBot="1">
      <c r="B21" s="126">
        <v>11</v>
      </c>
      <c r="C21" s="91" t="s">
        <v>99</v>
      </c>
      <c r="D21" s="16" t="s">
        <v>46</v>
      </c>
      <c r="E21" s="16" t="s">
        <v>31</v>
      </c>
      <c r="F21" s="16" t="s">
        <v>37</v>
      </c>
      <c r="G21" s="127" t="s">
        <v>94</v>
      </c>
      <c r="H21" s="28">
        <v>3</v>
      </c>
      <c r="I21" s="28">
        <v>4</v>
      </c>
      <c r="J21" s="28">
        <v>7</v>
      </c>
      <c r="K21" s="29" t="s">
        <v>95</v>
      </c>
      <c r="L21" s="127" t="s">
        <v>217</v>
      </c>
      <c r="M21" s="29" t="s">
        <v>215</v>
      </c>
      <c r="N21" s="28" t="s">
        <v>218</v>
      </c>
      <c r="O21" s="127"/>
      <c r="P21" s="127">
        <v>3</v>
      </c>
      <c r="Q21" s="127">
        <v>3</v>
      </c>
      <c r="R21" s="16">
        <v>6</v>
      </c>
      <c r="S21" s="127" t="s">
        <v>98</v>
      </c>
      <c r="T21" s="127" t="s">
        <v>161</v>
      </c>
      <c r="U21" s="127" t="s">
        <v>192</v>
      </c>
      <c r="V21" s="127" t="s">
        <v>193</v>
      </c>
      <c r="W21" s="127" t="s">
        <v>189</v>
      </c>
      <c r="X21" s="128" t="s">
        <v>194</v>
      </c>
      <c r="Y21" s="15" t="s">
        <v>185</v>
      </c>
    </row>
    <row r="22" spans="2:25" ht="409.6" thickBot="1">
      <c r="B22" s="126">
        <v>12</v>
      </c>
      <c r="C22" s="91" t="s">
        <v>99</v>
      </c>
      <c r="D22" s="16" t="s">
        <v>46</v>
      </c>
      <c r="E22" s="16" t="s">
        <v>31</v>
      </c>
      <c r="F22" s="16" t="s">
        <v>37</v>
      </c>
      <c r="G22" s="127">
        <v>0</v>
      </c>
      <c r="H22" s="28">
        <v>3</v>
      </c>
      <c r="I22" s="28">
        <v>4</v>
      </c>
      <c r="J22" s="28">
        <v>7</v>
      </c>
      <c r="K22" s="29" t="s">
        <v>95</v>
      </c>
      <c r="L22" s="127" t="s">
        <v>214</v>
      </c>
      <c r="M22" s="29" t="s">
        <v>215</v>
      </c>
      <c r="N22" s="28" t="s">
        <v>219</v>
      </c>
      <c r="O22" s="127"/>
      <c r="P22" s="127">
        <v>2</v>
      </c>
      <c r="Q22" s="127">
        <v>3</v>
      </c>
      <c r="R22" s="16">
        <v>5</v>
      </c>
      <c r="S22" s="127" t="s">
        <v>98</v>
      </c>
      <c r="T22" s="127" t="s">
        <v>153</v>
      </c>
      <c r="U22" s="127" t="s">
        <v>196</v>
      </c>
      <c r="V22" s="127" t="s">
        <v>193</v>
      </c>
      <c r="W22" s="127" t="s">
        <v>189</v>
      </c>
      <c r="X22" s="128" t="s">
        <v>194</v>
      </c>
      <c r="Y22" s="15" t="s">
        <v>185</v>
      </c>
    </row>
    <row r="23" spans="2:25" ht="409.6">
      <c r="B23" s="151">
        <v>13</v>
      </c>
      <c r="C23" s="152" t="str">
        <f>EVALUACION!C29</f>
        <v>Protestas o reclamos por inconformidad de los beneficarios del proyecto con las actividades y beneficios entregados</v>
      </c>
      <c r="D23" s="153" t="str">
        <f>+'EVALUACION CON CONTROLES'!B28</f>
        <v>EJECUCIÓN</v>
      </c>
      <c r="E23" s="153" t="e">
        <f>VLOOKUP(C23,'IDENTIFICACION Y ANALISIS'!$B$19:$F$51,3,FALSE)</f>
        <v>#N/A</v>
      </c>
      <c r="F23" s="153" t="e">
        <f>VLOOKUP(C23,'IDENTIFICACION Y ANALISIS'!$B$19:$F$51,4,FALSE)</f>
        <v>#N/A</v>
      </c>
      <c r="G23" s="154" t="str">
        <f>EVALUACION!H29</f>
        <v>1. Posibles procesos legales contra el FDL de Suba.
2. Llamado a sesiones de control politico ante la Jal, Consejo, entes de ocntrol u  otras instancias.</v>
      </c>
      <c r="H23" s="155">
        <f>EVALUACION!I29</f>
        <v>1</v>
      </c>
      <c r="I23" s="155">
        <f>EVALUACION!J29</f>
        <v>5</v>
      </c>
      <c r="J23" s="155">
        <f>EVALUACION!K29</f>
        <v>6</v>
      </c>
      <c r="K23" s="156" t="str">
        <f>EVALUACION!L29</f>
        <v>ALTO</v>
      </c>
      <c r="L23" s="154" t="s">
        <v>211</v>
      </c>
      <c r="M23" s="156">
        <v>50</v>
      </c>
      <c r="N23" s="155" t="str">
        <f>'EVALUACION CON CONTROLES'!G28</f>
        <v>El ejecutor deberá realizar al menos uno de los siguientes controles o tratamientos:
1. Participación y consulta previa: Involucrar a los beneficiarios desde el diseño del proyecto para alinear expectativas y reducir inconformidades.
2. Transparencia y comunicación clara: Explicar de manera detallada los criterios de selección, alcances y limitaciones del proyecto para evitar malentendidos.
3. Mecanismos de atención de quejas: Crear canales formales (buzón de sugerencias, mesas de diálogo, reuniones periódicas) para escuchar y resolver inquietudes antes de que escalen en conjunto con la supervisión del proyecto.
4. Flexibilidad en la ejecución: Diseñar el proyecto con márgenes de ajuste para adaptarse a necesidades emergentes sin comprometer los objetivos principales.
5. Articulación con líderes de instancias o asociaciones de victimas y excombatientes para gestionar expectativas y facilitar la comunicación.
6. Mediación con entidades externas: Vincular organismos de derechos humanos u otras instituciones que puedan servir de intermediarios en caso de conflicto.
7. Preparación para contingencias: En casos donde la protesta sea inevitable, prever planes de gestión de crisis que incluyan diálogo, adaptación de actividades o reorientación del proyecto.</v>
      </c>
      <c r="O23" s="154">
        <f>+'EVALUACION CON CONTROLES'!I28</f>
        <v>1</v>
      </c>
      <c r="P23" s="154">
        <f>+'EVALUACION CON CONTROLES'!J28</f>
        <v>3</v>
      </c>
      <c r="Q23" s="154">
        <f>+'EVALUACION CON CONTROLES'!K28</f>
        <v>4</v>
      </c>
      <c r="R23" s="153" t="str">
        <f>+'EVALUACION CON CONTROLES'!L28</f>
        <v>BAJO</v>
      </c>
      <c r="S23" s="154" t="str">
        <f>+'EVALUACION CON CONTROLES'!M28</f>
        <v>No</v>
      </c>
      <c r="T23" s="154" t="str">
        <f>+'EVALUACION CON CONTROLES'!N28</f>
        <v xml:space="preserve">supervisor </v>
      </c>
      <c r="U23" s="154" t="str">
        <f>+'EVALUACION CON CONTROLES'!O28</f>
        <v>1. Ejecución del proyecto</v>
      </c>
      <c r="V23" s="154" t="str">
        <f>+'EVALUACION CON CONTROLES'!P28</f>
        <v>1. Al finalizar el proyecto</v>
      </c>
      <c r="W23" s="154" t="str">
        <f>+'EVALUACION CON CONTROLES'!Q28</f>
        <v>Se presenta informe en comité técnico</v>
      </c>
      <c r="X23" s="157" t="str">
        <f>+'EVALUACION CON CONTROLES'!R28</f>
        <v>Mensual</v>
      </c>
    </row>
    <row r="24" spans="2:25" ht="124.5" customHeight="1">
      <c r="B24" s="149">
        <v>14</v>
      </c>
      <c r="C24" s="149" t="s">
        <v>220</v>
      </c>
      <c r="D24" s="150" t="s">
        <v>35</v>
      </c>
      <c r="E24" s="150" t="s">
        <v>221</v>
      </c>
      <c r="F24" s="150" t="s">
        <v>222</v>
      </c>
      <c r="G24" s="22" t="s">
        <v>223</v>
      </c>
      <c r="H24" s="149">
        <v>3</v>
      </c>
      <c r="I24" s="149">
        <v>4</v>
      </c>
      <c r="J24" s="149">
        <v>7</v>
      </c>
      <c r="K24" s="156" t="str">
        <f>EVALUACION!L30</f>
        <v>ALTO</v>
      </c>
      <c r="L24" s="149" t="s">
        <v>224</v>
      </c>
      <c r="M24" s="150">
        <v>100</v>
      </c>
      <c r="N24" s="149" t="s">
        <v>225</v>
      </c>
      <c r="O24" s="149">
        <v>1</v>
      </c>
      <c r="P24" s="149">
        <v>3</v>
      </c>
      <c r="Q24" s="149">
        <v>4</v>
      </c>
      <c r="R24" s="153" t="str">
        <f>+'EVALUACION CON CONTROLES'!L29</f>
        <v>ALTO</v>
      </c>
      <c r="S24" s="149" t="s">
        <v>161</v>
      </c>
      <c r="T24" s="149" t="s">
        <v>200</v>
      </c>
      <c r="U24" s="127" t="str">
        <f>+'EVALUACION CON CONTROLES'!O29</f>
        <v>Primer mes de ejecución del proyecto (alistamiento)</v>
      </c>
      <c r="V24" s="127" t="str">
        <f>+'EVALUACION CON CONTROLES'!P29</f>
        <v>Primer mes de ejecución del proyecto (alistamiento)</v>
      </c>
      <c r="W24" s="154" t="str">
        <f>+'EVALUACION CON CONTROLES'!Q29</f>
        <v>Se presenta informe en comité técnico</v>
      </c>
      <c r="X24" s="157" t="str">
        <f>+'EVALUACION CON CONTROLES'!R29</f>
        <v>Mensual</v>
      </c>
    </row>
    <row r="25" spans="2:25" ht="124.5" customHeight="1">
      <c r="B25" s="15">
        <v>15</v>
      </c>
      <c r="C25" s="15" t="s">
        <v>226</v>
      </c>
      <c r="D25" s="16" t="s">
        <v>46</v>
      </c>
      <c r="E25" s="16" t="s">
        <v>31</v>
      </c>
      <c r="F25" s="16" t="s">
        <v>37</v>
      </c>
      <c r="G25" s="22"/>
      <c r="K25" s="168"/>
      <c r="M25" s="168"/>
      <c r="R25" s="168"/>
      <c r="X25" s="34"/>
    </row>
    <row r="26" spans="2:25" ht="13.5" customHeight="1">
      <c r="B26" s="33"/>
      <c r="X26" s="34"/>
    </row>
    <row r="27" spans="2:25" ht="13.5" customHeight="1">
      <c r="B27" s="33"/>
      <c r="E27" s="13"/>
      <c r="F27" s="207" t="s">
        <v>227</v>
      </c>
      <c r="G27" s="207"/>
      <c r="H27" s="13"/>
      <c r="I27" s="13"/>
      <c r="J27" s="190" t="s">
        <v>202</v>
      </c>
      <c r="K27" s="190"/>
      <c r="L27" s="190"/>
      <c r="M27" s="190"/>
      <c r="X27" s="34"/>
    </row>
    <row r="28" spans="2:25" ht="13.5" customHeight="1">
      <c r="B28" s="33"/>
      <c r="E28" s="197" t="s">
        <v>104</v>
      </c>
      <c r="F28" s="134" t="s">
        <v>105</v>
      </c>
      <c r="G28" s="134" t="s">
        <v>106</v>
      </c>
      <c r="H28" s="13"/>
      <c r="I28" s="13"/>
      <c r="J28" s="186" t="s">
        <v>107</v>
      </c>
      <c r="K28" s="187"/>
      <c r="L28" s="186" t="s">
        <v>106</v>
      </c>
      <c r="M28" s="187"/>
      <c r="X28" s="34"/>
    </row>
    <row r="29" spans="2:25" ht="13.5" customHeight="1">
      <c r="B29" s="33"/>
      <c r="E29" s="197"/>
      <c r="F29" s="127" t="s">
        <v>108</v>
      </c>
      <c r="G29" s="127">
        <v>1</v>
      </c>
      <c r="H29" s="13"/>
      <c r="I29" s="13"/>
      <c r="J29" s="188" t="s">
        <v>109</v>
      </c>
      <c r="K29" s="189"/>
      <c r="L29" s="176">
        <v>1</v>
      </c>
      <c r="M29" s="176"/>
      <c r="X29" s="34"/>
    </row>
    <row r="30" spans="2:25" ht="13.5" customHeight="1">
      <c r="B30" s="33"/>
      <c r="E30" s="197"/>
      <c r="F30" s="127" t="s">
        <v>110</v>
      </c>
      <c r="G30" s="127">
        <v>2</v>
      </c>
      <c r="H30" s="13"/>
      <c r="I30" s="13"/>
      <c r="J30" s="188" t="s">
        <v>111</v>
      </c>
      <c r="K30" s="189"/>
      <c r="L30" s="176">
        <v>2</v>
      </c>
      <c r="M30" s="176"/>
      <c r="X30" s="34"/>
    </row>
    <row r="31" spans="2:25" ht="13.5" customHeight="1">
      <c r="B31" s="33"/>
      <c r="E31" s="197"/>
      <c r="F31" s="127" t="s">
        <v>112</v>
      </c>
      <c r="G31" s="127">
        <v>3</v>
      </c>
      <c r="H31" s="13"/>
      <c r="I31" s="13"/>
      <c r="J31" s="188" t="s">
        <v>113</v>
      </c>
      <c r="K31" s="189"/>
      <c r="L31" s="176">
        <v>3</v>
      </c>
      <c r="M31" s="176"/>
      <c r="X31" s="34"/>
    </row>
    <row r="32" spans="2:25" ht="13.5" customHeight="1">
      <c r="B32" s="33"/>
      <c r="E32" s="197"/>
      <c r="F32" s="127" t="s">
        <v>114</v>
      </c>
      <c r="G32" s="127">
        <v>4</v>
      </c>
      <c r="H32" s="13"/>
      <c r="I32" s="13"/>
      <c r="J32" s="188" t="s">
        <v>115</v>
      </c>
      <c r="K32" s="189"/>
      <c r="L32" s="176">
        <v>4</v>
      </c>
      <c r="M32" s="176"/>
      <c r="X32" s="34"/>
    </row>
    <row r="33" spans="2:24" ht="13.5" customHeight="1">
      <c r="B33" s="33"/>
      <c r="E33" s="197"/>
      <c r="F33" s="127" t="s">
        <v>116</v>
      </c>
      <c r="G33" s="127">
        <v>5</v>
      </c>
      <c r="H33" s="13"/>
      <c r="I33" s="13"/>
      <c r="J33" s="188" t="s">
        <v>117</v>
      </c>
      <c r="K33" s="189"/>
      <c r="L33" s="176">
        <v>5</v>
      </c>
      <c r="M33" s="176"/>
      <c r="X33" s="34"/>
    </row>
    <row r="34" spans="2:24" ht="13.5" customHeight="1">
      <c r="B34" s="33"/>
      <c r="D34" s="13"/>
      <c r="E34" s="13"/>
      <c r="F34" s="13"/>
      <c r="G34" s="13"/>
      <c r="H34" s="13"/>
      <c r="I34" s="13"/>
      <c r="J34" s="13"/>
      <c r="K34" s="13"/>
      <c r="L34" s="13"/>
      <c r="M34" s="13"/>
      <c r="X34" s="34"/>
    </row>
    <row r="35" spans="2:24" ht="13.5" customHeight="1">
      <c r="B35" s="33"/>
      <c r="D35" s="190" t="s">
        <v>118</v>
      </c>
      <c r="E35" s="190"/>
      <c r="F35" s="190"/>
      <c r="G35" s="190"/>
      <c r="H35" s="190"/>
      <c r="I35" s="190"/>
      <c r="J35" s="190"/>
      <c r="K35" s="190"/>
      <c r="X35" s="34"/>
    </row>
    <row r="36" spans="2:24" ht="13.5" customHeight="1">
      <c r="B36" s="33"/>
      <c r="D36" s="193" t="s">
        <v>105</v>
      </c>
      <c r="E36" s="193" t="s">
        <v>106</v>
      </c>
      <c r="F36" s="181" t="s">
        <v>109</v>
      </c>
      <c r="G36" s="181"/>
      <c r="H36" s="208" t="s">
        <v>111</v>
      </c>
      <c r="I36" s="209"/>
      <c r="J36" s="130" t="s">
        <v>113</v>
      </c>
      <c r="K36" s="130" t="s">
        <v>115</v>
      </c>
      <c r="L36" s="134" t="s">
        <v>117</v>
      </c>
      <c r="P36" s="190" t="s">
        <v>132</v>
      </c>
      <c r="Q36" s="190"/>
      <c r="R36" s="190"/>
      <c r="S36" s="190"/>
      <c r="T36" s="190"/>
      <c r="X36" s="34"/>
    </row>
    <row r="37" spans="2:24" ht="13.5" customHeight="1">
      <c r="B37" s="33"/>
      <c r="D37" s="193"/>
      <c r="E37" s="193"/>
      <c r="F37" s="196">
        <v>1</v>
      </c>
      <c r="G37" s="196"/>
      <c r="H37" s="194">
        <v>2</v>
      </c>
      <c r="I37" s="195"/>
      <c r="J37" s="135">
        <v>3</v>
      </c>
      <c r="K37" s="135">
        <v>4</v>
      </c>
      <c r="L37" s="135">
        <v>5</v>
      </c>
      <c r="P37" s="181" t="s">
        <v>118</v>
      </c>
      <c r="Q37" s="181"/>
      <c r="R37" s="181"/>
      <c r="S37" s="181" t="s">
        <v>131</v>
      </c>
      <c r="T37" s="181"/>
      <c r="X37" s="34"/>
    </row>
    <row r="38" spans="2:24" ht="13.5" customHeight="1">
      <c r="B38" s="33"/>
      <c r="D38" s="127" t="s">
        <v>108</v>
      </c>
      <c r="E38" s="133">
        <v>1</v>
      </c>
      <c r="F38" s="184">
        <v>2</v>
      </c>
      <c r="G38" s="184"/>
      <c r="H38" s="182">
        <v>3</v>
      </c>
      <c r="I38" s="183"/>
      <c r="J38" s="131">
        <v>4</v>
      </c>
      <c r="K38" s="132">
        <v>5</v>
      </c>
      <c r="L38" s="129">
        <v>6</v>
      </c>
      <c r="P38" s="201" t="s">
        <v>133</v>
      </c>
      <c r="Q38" s="201"/>
      <c r="R38" s="201"/>
      <c r="S38" s="198" t="s">
        <v>134</v>
      </c>
      <c r="T38" s="198"/>
      <c r="X38" s="34"/>
    </row>
    <row r="39" spans="2:24" ht="13.5" customHeight="1">
      <c r="B39" s="33"/>
      <c r="D39" s="127" t="s">
        <v>110</v>
      </c>
      <c r="E39" s="133">
        <v>2</v>
      </c>
      <c r="F39" s="184">
        <v>3</v>
      </c>
      <c r="G39" s="184"/>
      <c r="H39" s="182">
        <v>4</v>
      </c>
      <c r="I39" s="183"/>
      <c r="J39" s="132">
        <v>5</v>
      </c>
      <c r="K39" s="129">
        <v>6</v>
      </c>
      <c r="L39" s="129">
        <v>7</v>
      </c>
      <c r="P39" s="178" t="s">
        <v>135</v>
      </c>
      <c r="Q39" s="178"/>
      <c r="R39" s="178"/>
      <c r="S39" s="198" t="s">
        <v>136</v>
      </c>
      <c r="T39" s="198"/>
      <c r="X39" s="34"/>
    </row>
    <row r="40" spans="2:24" ht="13.5" customHeight="1">
      <c r="B40" s="33"/>
      <c r="D40" s="127" t="s">
        <v>112</v>
      </c>
      <c r="E40" s="133">
        <v>3</v>
      </c>
      <c r="F40" s="184">
        <v>4</v>
      </c>
      <c r="G40" s="184"/>
      <c r="H40" s="199">
        <v>5</v>
      </c>
      <c r="I40" s="200"/>
      <c r="J40" s="129">
        <v>6</v>
      </c>
      <c r="K40" s="129">
        <v>7</v>
      </c>
      <c r="L40" s="136">
        <v>8</v>
      </c>
      <c r="P40" s="185">
        <v>5</v>
      </c>
      <c r="Q40" s="185"/>
      <c r="R40" s="185"/>
      <c r="S40" s="198" t="s">
        <v>137</v>
      </c>
      <c r="T40" s="198"/>
      <c r="X40" s="34"/>
    </row>
    <row r="41" spans="2:24" ht="13.5" customHeight="1">
      <c r="B41" s="33"/>
      <c r="D41" s="127" t="s">
        <v>114</v>
      </c>
      <c r="E41" s="133">
        <v>4</v>
      </c>
      <c r="F41" s="185">
        <v>5</v>
      </c>
      <c r="G41" s="185"/>
      <c r="H41" s="179">
        <v>6</v>
      </c>
      <c r="I41" s="180"/>
      <c r="J41" s="129">
        <v>7</v>
      </c>
      <c r="K41" s="136">
        <v>8</v>
      </c>
      <c r="L41" s="136">
        <v>9</v>
      </c>
      <c r="P41" s="184" t="s">
        <v>138</v>
      </c>
      <c r="Q41" s="184"/>
      <c r="R41" s="184"/>
      <c r="S41" s="198" t="s">
        <v>139</v>
      </c>
      <c r="T41" s="198"/>
      <c r="X41" s="34"/>
    </row>
    <row r="42" spans="2:24" ht="13.5" customHeight="1">
      <c r="B42" s="33"/>
      <c r="D42" s="127" t="s">
        <v>116</v>
      </c>
      <c r="E42" s="133">
        <v>5</v>
      </c>
      <c r="F42" s="178">
        <v>6</v>
      </c>
      <c r="G42" s="178"/>
      <c r="H42" s="179">
        <v>7</v>
      </c>
      <c r="I42" s="180"/>
      <c r="J42" s="136">
        <v>8</v>
      </c>
      <c r="K42" s="136">
        <v>9</v>
      </c>
      <c r="L42" s="136">
        <v>10</v>
      </c>
      <c r="X42" s="34"/>
    </row>
    <row r="43" spans="2:24" ht="13.5" customHeight="1" thickBot="1">
      <c r="B43" s="17"/>
      <c r="C43" s="18"/>
      <c r="D43" s="19"/>
      <c r="E43" s="19"/>
      <c r="F43" s="19"/>
      <c r="G43" s="19"/>
      <c r="H43" s="19"/>
      <c r="I43" s="19"/>
      <c r="J43" s="19"/>
      <c r="K43" s="19"/>
      <c r="L43" s="19"/>
      <c r="M43" s="19"/>
      <c r="N43" s="18"/>
      <c r="O43" s="18"/>
      <c r="P43" s="18"/>
      <c r="Q43" s="18"/>
      <c r="R43" s="18"/>
      <c r="S43" s="18"/>
      <c r="T43" s="18"/>
      <c r="U43" s="18"/>
      <c r="V43" s="18"/>
      <c r="W43" s="18"/>
      <c r="X43" s="20"/>
    </row>
    <row r="44" spans="2:24" ht="16.5" customHeight="1">
      <c r="D44" s="13"/>
      <c r="F44" s="13"/>
      <c r="G44" s="13"/>
      <c r="H44" s="13"/>
      <c r="I44" s="13"/>
      <c r="J44" s="13"/>
      <c r="K44" s="13"/>
      <c r="L44" s="13"/>
      <c r="M44" s="13"/>
      <c r="N44" s="13"/>
      <c r="O44" s="13"/>
      <c r="P44" s="13"/>
      <c r="Q44" s="13"/>
      <c r="R44" s="13"/>
    </row>
    <row r="45" spans="2:24" ht="16.5" customHeight="1">
      <c r="D45" s="13"/>
      <c r="F45" s="13"/>
      <c r="G45" s="13"/>
      <c r="H45" s="13"/>
      <c r="I45" s="13"/>
      <c r="J45" s="13"/>
      <c r="K45" s="13"/>
      <c r="L45" s="13"/>
      <c r="M45" s="13"/>
      <c r="N45" s="13"/>
      <c r="O45" s="13"/>
      <c r="P45" s="13"/>
      <c r="Q45" s="13"/>
      <c r="R45" s="13"/>
    </row>
    <row r="46" spans="2:24" ht="12.75" customHeight="1">
      <c r="D46" s="13"/>
      <c r="F46" s="13"/>
      <c r="G46" s="13"/>
      <c r="H46" s="13"/>
      <c r="I46" s="13"/>
      <c r="J46" s="13"/>
      <c r="K46" s="13"/>
      <c r="L46" s="13"/>
      <c r="M46" s="13"/>
      <c r="N46" s="13"/>
      <c r="O46" s="13"/>
      <c r="P46" s="13"/>
      <c r="Q46" s="13"/>
      <c r="R46" s="13"/>
    </row>
    <row r="47" spans="2:24" hidden="1">
      <c r="B47" s="15" t="s">
        <v>212</v>
      </c>
      <c r="D47" s="13"/>
      <c r="F47" s="13"/>
      <c r="G47" s="13"/>
      <c r="H47" s="13"/>
      <c r="I47" s="13"/>
      <c r="J47" s="13"/>
      <c r="K47" s="13"/>
      <c r="L47" s="13"/>
      <c r="M47" s="13"/>
      <c r="N47" s="13"/>
      <c r="O47" s="13"/>
      <c r="P47" s="13"/>
      <c r="Q47" s="13"/>
      <c r="R47" s="13"/>
    </row>
    <row r="48" spans="2:24" ht="15" hidden="1">
      <c r="B48" s="15" t="s">
        <v>224</v>
      </c>
      <c r="D48" s="21"/>
      <c r="F48" s="13"/>
      <c r="G48" s="21"/>
      <c r="H48" s="21"/>
      <c r="I48" s="21"/>
      <c r="J48" s="21"/>
      <c r="K48" s="21"/>
      <c r="L48" s="21"/>
      <c r="M48" s="21"/>
      <c r="N48" s="21"/>
      <c r="O48" s="21"/>
      <c r="P48" s="21"/>
      <c r="Q48" s="21"/>
      <c r="R48" s="21"/>
    </row>
    <row r="49" spans="2:18" hidden="1">
      <c r="B49" s="15" t="s">
        <v>211</v>
      </c>
      <c r="D49" s="13"/>
      <c r="F49" s="13"/>
      <c r="G49" s="13"/>
      <c r="H49" s="13"/>
      <c r="I49" s="13"/>
      <c r="J49" s="13"/>
      <c r="K49" s="13"/>
      <c r="L49" s="13"/>
      <c r="M49" s="13"/>
      <c r="N49" s="13"/>
      <c r="O49" s="13"/>
      <c r="P49" s="13"/>
      <c r="Q49" s="13"/>
      <c r="R49" s="13"/>
    </row>
    <row r="50" spans="2:18">
      <c r="D50" s="13"/>
      <c r="F50" s="13"/>
      <c r="G50" s="13"/>
      <c r="H50" s="13"/>
      <c r="I50" s="13"/>
      <c r="J50" s="13"/>
      <c r="K50" s="13"/>
      <c r="L50" s="13"/>
      <c r="M50" s="13"/>
      <c r="N50" s="13"/>
      <c r="O50" s="13"/>
      <c r="P50" s="13"/>
      <c r="Q50" s="13"/>
      <c r="R50" s="13"/>
    </row>
    <row r="51" spans="2:18">
      <c r="D51" s="13"/>
      <c r="F51" s="13"/>
      <c r="G51" s="13"/>
      <c r="H51" s="13"/>
      <c r="I51" s="13"/>
      <c r="J51" s="13"/>
      <c r="K51" s="13"/>
      <c r="L51" s="13"/>
      <c r="M51" s="13"/>
      <c r="N51" s="13"/>
      <c r="O51" s="13"/>
      <c r="P51" s="13"/>
      <c r="Q51" s="13"/>
      <c r="R51" s="13"/>
    </row>
    <row r="52" spans="2:18">
      <c r="D52" s="13"/>
      <c r="F52" s="13"/>
      <c r="G52" s="13"/>
      <c r="H52" s="13"/>
      <c r="I52" s="13"/>
      <c r="J52" s="13"/>
      <c r="K52" s="13"/>
      <c r="L52" s="13"/>
      <c r="M52" s="13"/>
      <c r="N52" s="13"/>
      <c r="O52" s="13"/>
      <c r="P52" s="13"/>
      <c r="Q52" s="13"/>
      <c r="R52" s="13"/>
    </row>
    <row r="53" spans="2:18" ht="12.75" customHeight="1">
      <c r="D53" s="13"/>
    </row>
    <row r="54" spans="2:18">
      <c r="D54" s="13"/>
    </row>
  </sheetData>
  <mergeCells count="49">
    <mergeCell ref="S41:T41"/>
    <mergeCell ref="P41:R41"/>
    <mergeCell ref="P38:R38"/>
    <mergeCell ref="B9:R9"/>
    <mergeCell ref="B6:X6"/>
    <mergeCell ref="F27:G27"/>
    <mergeCell ref="J27:M27"/>
    <mergeCell ref="H36:I36"/>
    <mergeCell ref="J29:K29"/>
    <mergeCell ref="J30:K30"/>
    <mergeCell ref="L31:M31"/>
    <mergeCell ref="L32:M32"/>
    <mergeCell ref="D35:K35"/>
    <mergeCell ref="F36:G36"/>
    <mergeCell ref="L29:M29"/>
    <mergeCell ref="L30:M30"/>
    <mergeCell ref="S38:T38"/>
    <mergeCell ref="F38:G38"/>
    <mergeCell ref="S39:T39"/>
    <mergeCell ref="S40:T40"/>
    <mergeCell ref="H40:I40"/>
    <mergeCell ref="F39:G39"/>
    <mergeCell ref="J32:K32"/>
    <mergeCell ref="P36:T36"/>
    <mergeCell ref="B2:B4"/>
    <mergeCell ref="C2:V4"/>
    <mergeCell ref="E36:E37"/>
    <mergeCell ref="H37:I37"/>
    <mergeCell ref="J33:K33"/>
    <mergeCell ref="L33:M33"/>
    <mergeCell ref="D36:D37"/>
    <mergeCell ref="F37:G37"/>
    <mergeCell ref="E28:E33"/>
    <mergeCell ref="W2:X4"/>
    <mergeCell ref="B7:X8"/>
    <mergeCell ref="F42:G42"/>
    <mergeCell ref="H42:I42"/>
    <mergeCell ref="P37:R37"/>
    <mergeCell ref="H39:I39"/>
    <mergeCell ref="H38:I38"/>
    <mergeCell ref="F40:G40"/>
    <mergeCell ref="F41:G41"/>
    <mergeCell ref="P40:R40"/>
    <mergeCell ref="H41:I41"/>
    <mergeCell ref="P39:R39"/>
    <mergeCell ref="L28:M28"/>
    <mergeCell ref="J28:K28"/>
    <mergeCell ref="J31:K31"/>
    <mergeCell ref="S37:T37"/>
  </mergeCells>
  <phoneticPr fontId="1" type="noConversion"/>
  <conditionalFormatting sqref="K11:K25">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5">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5" xr:uid="{00000000-0002-0000-0400-000000000000}">
      <formula1>OPCIONES</formula1>
    </dataValidation>
  </dataValidations>
  <printOptions horizontalCentered="1" verticalCentered="1"/>
  <pageMargins left="0.84" right="0.25" top="0.75" bottom="0.75" header="0.3" footer="0.3"/>
  <pageSetup paperSize="9" scale="40" fitToHeight="0" orientation="landscape" verticalDpi="4294967295" r:id="rId1"/>
  <headerFooter alignWithMargins="0"/>
  <rowBreaks count="1" manualBreakCount="1">
    <brk id="17"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
  <cp:revision/>
  <dcterms:created xsi:type="dcterms:W3CDTF">2007-06-14T01:55:06Z</dcterms:created>
  <dcterms:modified xsi:type="dcterms:W3CDTF">2026-09-10T23:39:41Z</dcterms:modified>
  <cp:category/>
  <cp:contentStatus/>
</cp:coreProperties>
</file>