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DLU\Desktop\SF\(00) 2026\(02) Formulación\(22) Parques Obra (3007)\"/>
    </mc:Choice>
  </mc:AlternateContent>
  <xr:revisionPtr revIDLastSave="0" documentId="13_ncr:1_{B2B8971C-13AC-4DDA-B98E-ECFEAFD449DE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79" r:id="rId1"/>
    <sheet name="PROPUESTA ECONOMICA(proponente)" sheetId="29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 localSheetId="1">[4]!_xlbgnm.ane7</definedName>
    <definedName name="_____ane7">[4]!_xlbgnm.ane7</definedName>
    <definedName name="_____ane8" localSheetId="0">[4]!_xlbgnm.ane8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 localSheetId="1">[8]!_xlbgnm.ane7</definedName>
    <definedName name="____ane7">[8]!_xlbgnm.ane7</definedName>
    <definedName name="____ane8" localSheetId="0">[8]!_xlbgnm.ane8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 localSheetId="1">[10]!_xlbgnm.ane7</definedName>
    <definedName name="___ane7">[10]!_xlbgnm.ane7</definedName>
    <definedName name="___ane8" localSheetId="0">[10]!_xlbgnm.ane8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 localSheetId="1">[8]!_xlbgnm.ane7</definedName>
    <definedName name="__ane7">[8]!_xlbgnm.ane7</definedName>
    <definedName name="__ane8" localSheetId="0">[8]!_xlbgnm.ane8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 localSheetId="1">[8]!_xlbgnm.ane7</definedName>
    <definedName name="_ane7">[8]!_xlbgnm.ane7</definedName>
    <definedName name="_ane8" localSheetId="0">[8]!_xlbgnm.ane8</definedName>
    <definedName name="_ane8" localSheetId="1">[8]!_xlbgnm.ane8</definedName>
    <definedName name="_ane8">[8]!_xlbgnm.ane8</definedName>
    <definedName name="_APU221">#REF!</definedName>
    <definedName name="_APU465" localSheetId="0">[16]!absc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(Entidad)'!$B$1:$L$85</definedName>
    <definedName name="_xlnm.Print_Area" localSheetId="1">'PROPUESTA ECONOMICA(proponente)'!$B$1:$K$84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[15]Interc.válv.!$E$1:$E$65536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 localSheetId="1">[4]!Módulo3.anexo1</definedName>
    <definedName name="Módulo3.anexo1">[4]!Módulo3.anexo1</definedName>
    <definedName name="Módulo3.anexo10" localSheetId="0">[4]!Módulo3.anexo10</definedName>
    <definedName name="Módulo3.anexo10" localSheetId="1">[4]!Módulo3.anexo10</definedName>
    <definedName name="Módulo3.anexo10">[4]!Módulo3.anexo10</definedName>
    <definedName name="Módulo3.anexo11" localSheetId="0">[4]!Módulo3.anexo11</definedName>
    <definedName name="Módulo3.anexo11" localSheetId="1">[4]!Módulo3.anexo11</definedName>
    <definedName name="Módulo3.anexo11">[4]!Módulo3.anexo11</definedName>
    <definedName name="Módulo3.anexo12" localSheetId="0">[4]!Módulo3.anexo12</definedName>
    <definedName name="Módulo3.anexo12" localSheetId="1">[4]!Módulo3.anexo12</definedName>
    <definedName name="Módulo3.anexo12">[4]!Módulo3.anexo12</definedName>
    <definedName name="Módulo3.anexo3" localSheetId="0">[4]!Módulo3.anexo3</definedName>
    <definedName name="Módulo3.anexo3" localSheetId="1">[4]!Módulo3.anexo3</definedName>
    <definedName name="Módulo3.anexo3">[4]!Módulo3.anexo3</definedName>
    <definedName name="Módulo3.anexo4" localSheetId="0">[4]!Módulo3.anexo4</definedName>
    <definedName name="Módulo3.anexo4" localSheetId="1">[4]!Módulo3.anexo4</definedName>
    <definedName name="Módulo3.anexo4">[4]!Módulo3.anexo4</definedName>
    <definedName name="Módulo3.anexo5" localSheetId="0">[4]!Módulo3.anexo5</definedName>
    <definedName name="Módulo3.anexo5" localSheetId="1">[4]!Módulo3.anexo5</definedName>
    <definedName name="Módulo3.anexo5">[4]!Módulo3.anexo5</definedName>
    <definedName name="Módulo3.anexo6" localSheetId="0">[4]!Módulo3.anexo6</definedName>
    <definedName name="Módulo3.anexo6" localSheetId="1">[4]!Módulo3.anexo6</definedName>
    <definedName name="Módulo3.anexo6">[4]!Módulo3.anexo6</definedName>
    <definedName name="Módulo8.anexo16" localSheetId="0">[4]!Módulo8.anexo16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(Entidad)'!$K$81</definedName>
    <definedName name="solver_lhs1" localSheetId="1" hidden="1">'PROPUESTA ECONOMICA(proponente)'!$J$80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(Entidad)'!$K$81</definedName>
    <definedName name="solver_opt" localSheetId="1" hidden="1">'PROPUESTA ECONOMICA(proponente)'!$J$80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(Entidad)'!$K$82</definedName>
    <definedName name="solver_rhs1" localSheetId="1" hidden="1">'PROPUESTA ECONOMICA(proponente)'!$J$81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[16]!absc</definedName>
    <definedName name="t" localSheetId="1">[16]!absc</definedName>
    <definedName name="t">[16]!absc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5" i="279" l="1"/>
  <c r="K75" i="279"/>
  <c r="K74" i="279"/>
  <c r="J74" i="279"/>
  <c r="J73" i="279"/>
  <c r="K73" i="279"/>
  <c r="K72" i="279"/>
  <c r="J72" i="279"/>
  <c r="J71" i="279"/>
  <c r="K71" i="279"/>
  <c r="J70" i="279"/>
  <c r="K70" i="279" s="1"/>
  <c r="J69" i="279"/>
  <c r="K69" i="279" s="1"/>
  <c r="J68" i="279"/>
  <c r="K68" i="279"/>
  <c r="J67" i="279"/>
  <c r="K67" i="279"/>
  <c r="J66" i="279"/>
  <c r="K66" i="279"/>
  <c r="K63" i="279"/>
  <c r="J63" i="279"/>
  <c r="J62" i="279"/>
  <c r="K62" i="279"/>
  <c r="J61" i="279"/>
  <c r="K61" i="279"/>
  <c r="K58" i="279"/>
  <c r="J58" i="279"/>
  <c r="J55" i="279"/>
  <c r="K55" i="279"/>
  <c r="J54" i="279"/>
  <c r="K54" i="279"/>
  <c r="J51" i="279"/>
  <c r="K51" i="279" s="1"/>
  <c r="J50" i="279"/>
  <c r="K50" i="279"/>
  <c r="J49" i="279"/>
  <c r="K49" i="279"/>
  <c r="J46" i="279"/>
  <c r="K46" i="279"/>
  <c r="K45" i="279"/>
  <c r="J45" i="279"/>
  <c r="J42" i="279"/>
  <c r="K42" i="279"/>
  <c r="J41" i="279"/>
  <c r="K41" i="279"/>
  <c r="K38" i="279"/>
  <c r="J38" i="279"/>
  <c r="J37" i="279"/>
  <c r="K37" i="279"/>
  <c r="J36" i="279"/>
  <c r="K36" i="279"/>
  <c r="J33" i="279"/>
  <c r="K33" i="279" s="1"/>
  <c r="J32" i="279"/>
  <c r="K32" i="279"/>
  <c r="J29" i="279"/>
  <c r="K29" i="279"/>
  <c r="J28" i="279"/>
  <c r="K28" i="279"/>
  <c r="K27" i="279"/>
  <c r="J27" i="279"/>
  <c r="J24" i="279"/>
  <c r="K24" i="279"/>
  <c r="J23" i="279"/>
  <c r="K23" i="279"/>
  <c r="K22" i="279"/>
  <c r="J22" i="279"/>
  <c r="J19" i="279"/>
  <c r="K19" i="279"/>
  <c r="J18" i="279"/>
  <c r="K18" i="279"/>
  <c r="J17" i="279"/>
  <c r="K17" i="279" s="1"/>
  <c r="J16" i="279"/>
  <c r="K16" i="279"/>
  <c r="J13" i="279"/>
  <c r="K13" i="279"/>
  <c r="J12" i="279"/>
  <c r="K12" i="279"/>
  <c r="K11" i="279"/>
  <c r="J11" i="279"/>
  <c r="J82" i="293"/>
  <c r="J74" i="293"/>
  <c r="J73" i="293"/>
  <c r="J72" i="293"/>
  <c r="J71" i="293"/>
  <c r="J70" i="293"/>
  <c r="J69" i="293"/>
  <c r="J68" i="293"/>
  <c r="J67" i="293"/>
  <c r="J66" i="293"/>
  <c r="J65" i="293"/>
  <c r="J62" i="293"/>
  <c r="J61" i="293"/>
  <c r="J60" i="293"/>
  <c r="J57" i="293"/>
  <c r="J54" i="293"/>
  <c r="J53" i="293"/>
  <c r="J50" i="293"/>
  <c r="J49" i="293"/>
  <c r="J48" i="293"/>
  <c r="J45" i="293"/>
  <c r="J44" i="293"/>
  <c r="J41" i="293"/>
  <c r="J40" i="293"/>
  <c r="J37" i="293"/>
  <c r="J36" i="293"/>
  <c r="J35" i="293"/>
  <c r="J32" i="293"/>
  <c r="J29" i="293"/>
  <c r="J28" i="293"/>
  <c r="J27" i="293"/>
  <c r="J24" i="293"/>
  <c r="J23" i="293"/>
  <c r="J19" i="293"/>
  <c r="J18" i="293"/>
  <c r="J17" i="293"/>
  <c r="J16" i="293"/>
  <c r="J13" i="293"/>
  <c r="J12" i="293"/>
  <c r="J11" i="293"/>
  <c r="J75" i="293" l="1"/>
  <c r="K83" i="279" l="1"/>
  <c r="K76" i="279" l="1"/>
</calcChain>
</file>

<file path=xl/sharedStrings.xml><?xml version="1.0" encoding="utf-8"?>
<sst xmlns="http://schemas.openxmlformats.org/spreadsheetml/2006/main" count="392" uniqueCount="177">
  <si>
    <t xml:space="preserve">Formulario 1 - Propuesta económica  -  Licitación de obra pública de infraestructura social 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</si>
  <si>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</si>
  <si>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</si>
  <si>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</si>
  <si>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</si>
  <si>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</si>
  <si>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</si>
  <si>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</si>
  <si>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</si>
  <si>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</si>
  <si>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</si>
  <si>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</si>
  <si>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</si>
  <si>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</si>
  <si>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</si>
  <si>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</si>
  <si>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</si>
  <si>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</si>
  <si>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</si>
  <si>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</si>
  <si>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</si>
  <si>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OFICIAL</t>
  </si>
  <si>
    <t>M2</t>
  </si>
  <si>
    <t>UN</t>
  </si>
  <si>
    <t>M3</t>
  </si>
  <si>
    <t>ML</t>
  </si>
  <si>
    <t>CODIGO IDRD</t>
  </si>
  <si>
    <t>FONDO DE DESARROLLO LOCAL DE SANTA FE</t>
  </si>
  <si>
    <t>01 ACTIVIDADES PRELIMINARES</t>
  </si>
  <si>
    <t>00695</t>
  </si>
  <si>
    <t>Cerramiento lona h=2.20 mts(Exc) **</t>
  </si>
  <si>
    <t>Nivelación y Compactación de Subrasante(MdeO+Cilin</t>
  </si>
  <si>
    <t>02 DEMOLICIONES</t>
  </si>
  <si>
    <t>10760</t>
  </si>
  <si>
    <t>Demolición carcamo equipo inclu. cargue y</t>
  </si>
  <si>
    <t>11389</t>
  </si>
  <si>
    <t>Demolición Cuneta Manual incly cargue y retiro</t>
  </si>
  <si>
    <t>03 EXCAVACIONES</t>
  </si>
  <si>
    <t>13195</t>
  </si>
  <si>
    <t>Excavacion manual con retiro suelo blando**</t>
  </si>
  <si>
    <t>13298</t>
  </si>
  <si>
    <t>20846</t>
  </si>
  <si>
    <t>04 RELLENOS</t>
  </si>
  <si>
    <t>05 ESTRUCTURA EN CONCRETO</t>
  </si>
  <si>
    <t>15955</t>
  </si>
  <si>
    <t>Cinta AjusteConc.3000psi(a=0.20;e=0.15m)sin ref</t>
  </si>
  <si>
    <t>16670</t>
  </si>
  <si>
    <t>Piso Caucho recicl 9cm (EPDM 1cm+SBR 8cm sum+inst)</t>
  </si>
  <si>
    <t>10352</t>
  </si>
  <si>
    <t>Cañuela T-C prefabricada (A-120) (canal)**</t>
  </si>
  <si>
    <t>13743</t>
  </si>
  <si>
    <t>Demarcacion pintura trafico multiple a=0.1 **</t>
  </si>
  <si>
    <t>12198</t>
  </si>
  <si>
    <t>Pintura Baranda M-80 (2 MANOS)</t>
  </si>
  <si>
    <t>10087</t>
  </si>
  <si>
    <t>Cerramiento contra impacto IDRD h= 5 **</t>
  </si>
  <si>
    <t>15973</t>
  </si>
  <si>
    <t>14656</t>
  </si>
  <si>
    <t>10661</t>
  </si>
  <si>
    <t>Desmonte juegos infantiles **</t>
  </si>
  <si>
    <t>EVENT</t>
  </si>
  <si>
    <t>12969</t>
  </si>
  <si>
    <t>12978</t>
  </si>
  <si>
    <t>Localización y replanteo</t>
  </si>
  <si>
    <t>1.1</t>
  </si>
  <si>
    <t>1.2</t>
  </si>
  <si>
    <t>1.3</t>
  </si>
  <si>
    <t>2.1</t>
  </si>
  <si>
    <t>2.2</t>
  </si>
  <si>
    <t>2.3</t>
  </si>
  <si>
    <t>2.4</t>
  </si>
  <si>
    <t>3.2</t>
  </si>
  <si>
    <t>3.3</t>
  </si>
  <si>
    <t>3.4</t>
  </si>
  <si>
    <t>4.1</t>
  </si>
  <si>
    <t>4.2</t>
  </si>
  <si>
    <t>4.3</t>
  </si>
  <si>
    <t>5.1</t>
  </si>
  <si>
    <t>6.1</t>
  </si>
  <si>
    <t>6.2</t>
  </si>
  <si>
    <t>6.3</t>
  </si>
  <si>
    <t>7.1</t>
  </si>
  <si>
    <t>7.2</t>
  </si>
  <si>
    <t>8.1</t>
  </si>
  <si>
    <t>8.2</t>
  </si>
  <si>
    <t>9.1</t>
  </si>
  <si>
    <t>10.1</t>
  </si>
  <si>
    <t>11.1</t>
  </si>
  <si>
    <t>12.1</t>
  </si>
  <si>
    <t>13.1</t>
  </si>
  <si>
    <t>13.2</t>
  </si>
  <si>
    <t>VALOR UNITARIO CON AIU</t>
  </si>
  <si>
    <t>Cargue y Retiro de escombros con Minicargador</t>
  </si>
  <si>
    <t>Excavación mecánica (Cargue+Transp+Disp</t>
  </si>
  <si>
    <t>Riego de liga (Emulsion CRR-1)**</t>
  </si>
  <si>
    <t>Banca M-31</t>
  </si>
  <si>
    <t>JuegoMuellePanelLateralMediosTransport2-6añoCap:1n</t>
  </si>
  <si>
    <t>Objeto: CONTRATAR, A PRECIOS UNITARIOS FIJOS Y A MONTO AGOTABLE, LA EJECUCIÓN DE LAS ACTIVIDADES DE ADECUACIÓN, MANTENIMIENTO Y DOTACIÓN REQUERIDAS PARA EL MEJORAMIENTO DE LOS PARQUES DE PROXIMIDAD DE LA LOCALIDAD DE SANTA FE, EN BOGOTÁ D.C.</t>
  </si>
  <si>
    <t>$ 5.687,45</t>
  </si>
  <si>
    <t>$ 36.492,75</t>
  </si>
  <si>
    <t>$ 203.719,33</t>
  </si>
  <si>
    <t>$ 28.143,86</t>
  </si>
  <si>
    <t>$ 51.711,79</t>
  </si>
  <si>
    <t>$ 116.632,07</t>
  </si>
  <si>
    <t>$ 107.084,88</t>
  </si>
  <si>
    <t>$ 85.641,75</t>
  </si>
  <si>
    <t>$ 59.958,78</t>
  </si>
  <si>
    <t>$ 139.888,55</t>
  </si>
  <si>
    <t>$ 10.080,60</t>
  </si>
  <si>
    <t>$ 15.505,14</t>
  </si>
  <si>
    <t>$ 33.177,18</t>
  </si>
  <si>
    <t>$ 2.094.607,98</t>
  </si>
  <si>
    <t>$ 653.922,85</t>
  </si>
  <si>
    <t>$ 15.329.700,97</t>
  </si>
  <si>
    <t>$ 155.116,12</t>
  </si>
  <si>
    <t>$ 34.320,32</t>
  </si>
  <si>
    <t>$ 91.750,18</t>
  </si>
  <si>
    <t>VALOR UNITARIO</t>
  </si>
  <si>
    <t>Piso Caucho recicl 5cm (EPDM 1cm+SBR 4cm sum+inst)</t>
  </si>
  <si>
    <t>13.3</t>
  </si>
  <si>
    <t>Demol pav asfaltico e=0.10m (corte disco+cargue+retiro)</t>
  </si>
  <si>
    <t xml:space="preserve">JGO  </t>
  </si>
  <si>
    <t xml:space="preserve">Pintura cerramiento malla eslabonada                </t>
  </si>
  <si>
    <t>Estruc.Mult +Balonc.Tabl. Antiband (Sum+Inst)</t>
  </si>
  <si>
    <t>Recubrimiento sintetico Acrilico campos deportivos</t>
  </si>
  <si>
    <t>JuegoMuellePanelesFormasludicas2-8añosCap:1niño</t>
  </si>
  <si>
    <t>Reparación baranda **</t>
  </si>
  <si>
    <t>Mantenimiento de Juegos infantiles Incluye: Limpieza, Engrase y Ajustes</t>
  </si>
  <si>
    <t>Base asfaltica B-1350 e=5cm  compactado**</t>
  </si>
  <si>
    <t>Suministro e instalacion Geotextil   T-2100**</t>
  </si>
  <si>
    <t>Relleno compactado  Base granular tipo IDRDcontrap</t>
  </si>
  <si>
    <t>Relleno compactado Subbase granular tipo IDRD CDRC</t>
  </si>
  <si>
    <t>Señal IDG-S -2  Dos Caras (S/Especif-IDRD) Sum+Insta</t>
  </si>
  <si>
    <t>06 ACABADOS</t>
  </si>
  <si>
    <t>08 DEMARCACIONES</t>
  </si>
  <si>
    <t>09 PINTURA</t>
  </si>
  <si>
    <t>10 MALLAS Y CERRAMIENTOS</t>
  </si>
  <si>
    <t>11 JARDINERÍA</t>
  </si>
  <si>
    <t>12 JUEGOS INFANTILES</t>
  </si>
  <si>
    <t>13 DESMONTE, SUMINISTRO E INSTALACION</t>
  </si>
  <si>
    <t>9.2</t>
  </si>
  <si>
    <t>9.3</t>
  </si>
  <si>
    <t>12.2</t>
  </si>
  <si>
    <t>12.3</t>
  </si>
  <si>
    <t>13.4</t>
  </si>
  <si>
    <t>13.5</t>
  </si>
  <si>
    <t>13.6</t>
  </si>
  <si>
    <t>13.7</t>
  </si>
  <si>
    <t>13.8</t>
  </si>
  <si>
    <t>13.9</t>
  </si>
  <si>
    <t>13.10</t>
  </si>
  <si>
    <t>Punto de Soldadura 6013</t>
  </si>
  <si>
    <t>Señaletica normas generales zonas infantiles y zona biosaludables 120x80 cm*2 caras (Sum + Inst)</t>
  </si>
  <si>
    <t>Desmonte patas caneca M-120</t>
  </si>
  <si>
    <t>Desmonte banca M-31</t>
  </si>
  <si>
    <t>Desmonte piso de caucho (Trasiego+Retiro)</t>
  </si>
  <si>
    <t>10.2</t>
  </si>
  <si>
    <t>11275</t>
  </si>
  <si>
    <t>Desmonte y Reinstalac.estruc.de cancha multiple**</t>
  </si>
  <si>
    <t>UND</t>
  </si>
  <si>
    <t>10250</t>
  </si>
  <si>
    <t>Caneca Acero Iinoxidable M-121 (sumin e insta) **</t>
  </si>
  <si>
    <t>$ 715.274,19</t>
  </si>
  <si>
    <t>13405</t>
  </si>
  <si>
    <t>$ 87.165,11</t>
  </si>
  <si>
    <t>Demolición placas piso h=20 + trasiego</t>
  </si>
  <si>
    <t>07 ASFALTO</t>
  </si>
  <si>
    <t>11309</t>
  </si>
  <si>
    <t>Corte y cicatrización de Raices Arbol 5 a 10M**</t>
  </si>
  <si>
    <t>$ 686.894,43</t>
  </si>
  <si>
    <t>3.1</t>
  </si>
  <si>
    <t>5.2</t>
  </si>
  <si>
    <t>12065</t>
  </si>
  <si>
    <t>Bordillo prefabricadoA-80(0.35x0.2x0.80m)ZV-conAtr</t>
  </si>
  <si>
    <t>$ 132.204,16</t>
  </si>
  <si>
    <t>Desmonte estruc. de cancha multiple + retiro</t>
  </si>
  <si>
    <t>$ 479.146,70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</si>
</sst>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_-[$$-240A]* #,##0.00_-;\-[$$-240A]* #,##0.00_-;_-[$$-240A]* &quot;-&quot;??_-;_-@_-"/>
    <numFmt numFmtId="184" formatCode="##0"/>
    <numFmt numFmtId="185" formatCode="0.000"/>
    <numFmt numFmtId="186" formatCode="0.0000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_-&quot;$&quot;\ * #,##0_-;\-&quot;$&quot;\ * #,##0_-;_-&quot;$&quot;\ * &quot;-&quot;??_-;_-@_-"/>
    <numFmt numFmtId="199" formatCode="_(&quot;$&quot;\ * #,##0_);_(&quot;$&quot;\ * \(#,##0\);_(&quot;$&quot;\ * &quot;-&quot;_);_(@_)"/>
    <numFmt numFmtId="200" formatCode="&quot;$&quot;\ #,##0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0">
      <alignment horizontal="right"/>
    </xf>
    <xf numFmtId="184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0">
      <alignment horizontal="right"/>
    </xf>
    <xf numFmtId="3" fontId="29" fillId="0" borderId="0" applyFont="0" applyFill="0" applyBorder="0" applyAlignment="0" applyProtection="0"/>
    <xf numFmtId="187" fontId="4" fillId="0" borderId="0">
      <protection locked="0"/>
    </xf>
    <xf numFmtId="188" fontId="29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1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  <xf numFmtId="44" fontId="40" fillId="0" borderId="0" applyFont="0" applyFill="0" applyBorder="0" applyAlignment="0" applyProtection="0"/>
    <xf numFmtId="42" fontId="43" fillId="0" borderId="0" applyFont="0" applyFill="0" applyBorder="0" applyAlignment="0" applyProtection="0"/>
    <xf numFmtId="199" fontId="1" fillId="0" borderId="0" applyFont="0" applyFill="0" applyBorder="0" applyAlignment="0" applyProtection="0"/>
  </cellStyleXfs>
  <cellXfs count="94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0" xfId="128" applyFont="1"/>
    <xf numFmtId="0" fontId="39" fillId="0" borderId="0" xfId="128" applyFont="1" applyAlignment="1">
      <alignment horizontal="center"/>
    </xf>
    <xf numFmtId="2" fontId="39" fillId="0" borderId="0" xfId="128" applyNumberFormat="1" applyFont="1"/>
    <xf numFmtId="177" fontId="39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4" xfId="79" applyFont="1" applyBorder="1" applyAlignment="1">
      <alignment vertical="center"/>
    </xf>
    <xf numFmtId="182" fontId="38" fillId="26" borderId="29" xfId="60" applyNumberFormat="1" applyFont="1" applyFill="1" applyBorder="1" applyAlignment="1">
      <alignment horizontal="center" vertical="center"/>
    </xf>
    <xf numFmtId="182" fontId="38" fillId="26" borderId="15" xfId="60" applyNumberFormat="1" applyFont="1" applyFill="1" applyBorder="1" applyAlignment="1">
      <alignment horizontal="center" vertical="center"/>
    </xf>
    <xf numFmtId="0" fontId="39" fillId="0" borderId="33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38" fillId="0" borderId="0" xfId="130" applyFont="1" applyAlignment="1">
      <alignment horizontal="center" vertical="top"/>
    </xf>
    <xf numFmtId="0" fontId="38" fillId="0" borderId="0" xfId="130" applyFont="1" applyAlignment="1">
      <alignment horizontal="center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 applyAlignment="1">
      <alignment horizontal="justify" vertical="center" wrapText="1"/>
    </xf>
    <xf numFmtId="0" fontId="37" fillId="25" borderId="15" xfId="134" applyFont="1" applyFill="1" applyBorder="1" applyAlignment="1">
      <alignment horizontal="center" vertical="center" wrapText="1"/>
    </xf>
    <xf numFmtId="4" fontId="37" fillId="25" borderId="15" xfId="134" applyNumberFormat="1" applyFont="1" applyFill="1" applyBorder="1" applyAlignment="1">
      <alignment horizontal="center" vertical="center" wrapText="1"/>
    </xf>
    <xf numFmtId="0" fontId="38" fillId="28" borderId="15" xfId="128" applyFont="1" applyFill="1" applyBorder="1" applyAlignment="1">
      <alignment horizontal="left" vertical="center"/>
    </xf>
    <xf numFmtId="9" fontId="39" fillId="28" borderId="15" xfId="129" applyNumberFormat="1" applyFont="1" applyFill="1" applyBorder="1" applyAlignment="1">
      <alignment horizontal="center" vertical="center"/>
    </xf>
    <xf numFmtId="177" fontId="38" fillId="28" borderId="15" xfId="129" applyNumberFormat="1" applyFont="1" applyFill="1" applyBorder="1" applyAlignment="1">
      <alignment vertical="center"/>
    </xf>
    <xf numFmtId="0" fontId="39" fillId="28" borderId="15" xfId="128" applyFont="1" applyFill="1" applyBorder="1" applyAlignment="1">
      <alignment vertical="center"/>
    </xf>
    <xf numFmtId="183" fontId="38" fillId="28" borderId="15" xfId="73" applyNumberFormat="1" applyFont="1" applyFill="1" applyBorder="1" applyAlignment="1">
      <alignment vertical="center"/>
    </xf>
    <xf numFmtId="10" fontId="39" fillId="28" borderId="23" xfId="95" applyNumberFormat="1" applyFont="1" applyFill="1" applyBorder="1" applyAlignment="1">
      <alignment horizontal="center" vertical="center"/>
    </xf>
    <xf numFmtId="1" fontId="41" fillId="0" borderId="15" xfId="0" applyNumberFormat="1" applyFont="1" applyBorder="1" applyAlignment="1">
      <alignment horizontal="center" vertical="center"/>
    </xf>
    <xf numFmtId="0" fontId="41" fillId="27" borderId="15" xfId="0" applyFont="1" applyFill="1" applyBorder="1" applyAlignment="1">
      <alignment vertical="center"/>
    </xf>
    <xf numFmtId="0" fontId="41" fillId="27" borderId="15" xfId="0" applyFont="1" applyFill="1" applyBorder="1" applyAlignment="1">
      <alignment horizontal="center" vertical="center"/>
    </xf>
    <xf numFmtId="0" fontId="42" fillId="27" borderId="15" xfId="0" applyFont="1" applyFill="1" applyBorder="1" applyAlignment="1">
      <alignment horizontal="justify" vertical="center" wrapText="1"/>
    </xf>
    <xf numFmtId="44" fontId="41" fillId="27" borderId="15" xfId="252" applyFont="1" applyFill="1" applyBorder="1" applyAlignment="1">
      <alignment horizontal="right" vertical="center"/>
    </xf>
    <xf numFmtId="0" fontId="37" fillId="27" borderId="15" xfId="134" applyFont="1" applyFill="1" applyBorder="1" applyAlignment="1">
      <alignment vertical="center"/>
    </xf>
    <xf numFmtId="1" fontId="41" fillId="27" borderId="15" xfId="0" applyNumberFormat="1" applyFont="1" applyFill="1" applyBorder="1" applyAlignment="1">
      <alignment horizontal="center" vertical="center"/>
    </xf>
    <xf numFmtId="198" fontId="41" fillId="27" borderId="15" xfId="252" applyNumberFormat="1" applyFont="1" applyFill="1" applyBorder="1" applyAlignment="1">
      <alignment horizontal="right" vertical="center"/>
    </xf>
    <xf numFmtId="3" fontId="38" fillId="26" borderId="40" xfId="130" applyNumberFormat="1" applyFont="1" applyFill="1" applyBorder="1" applyAlignment="1">
      <alignment horizontal="center" vertical="center" wrapText="1"/>
    </xf>
    <xf numFmtId="198" fontId="41" fillId="0" borderId="15" xfId="252" applyNumberFormat="1" applyFont="1" applyFill="1" applyBorder="1" applyAlignment="1">
      <alignment horizontal="right" vertical="center"/>
    </xf>
    <xf numFmtId="0" fontId="42" fillId="0" borderId="15" xfId="0" applyFont="1" applyBorder="1" applyAlignment="1">
      <alignment horizontal="justify" vertical="center" wrapText="1"/>
    </xf>
    <xf numFmtId="0" fontId="41" fillId="0" borderId="15" xfId="0" applyFont="1" applyBorder="1" applyAlignment="1">
      <alignment vertical="center"/>
    </xf>
    <xf numFmtId="0" fontId="39" fillId="0" borderId="25" xfId="89" applyFont="1" applyBorder="1"/>
    <xf numFmtId="0" fontId="39" fillId="0" borderId="26" xfId="89" applyFont="1" applyBorder="1"/>
    <xf numFmtId="0" fontId="37" fillId="0" borderId="0" xfId="0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39" fillId="25" borderId="25" xfId="89" applyFont="1" applyFill="1" applyBorder="1"/>
    <xf numFmtId="0" fontId="39" fillId="25" borderId="26" xfId="89" applyFont="1" applyFill="1" applyBorder="1"/>
    <xf numFmtId="0" fontId="44" fillId="0" borderId="15" xfId="231" applyFont="1" applyBorder="1" applyAlignment="1">
      <alignment horizontal="left" vertical="center" wrapText="1"/>
    </xf>
    <xf numFmtId="168" fontId="44" fillId="0" borderId="15" xfId="62" applyFont="1" applyFill="1" applyBorder="1" applyAlignment="1">
      <alignment horizontal="center" vertical="center"/>
    </xf>
    <xf numFmtId="0" fontId="44" fillId="0" borderId="15" xfId="91" applyFont="1" applyBorder="1" applyAlignment="1">
      <alignment horizontal="left" vertical="center" wrapText="1"/>
    </xf>
    <xf numFmtId="0" fontId="44" fillId="0" borderId="15" xfId="91" applyFont="1" applyBorder="1" applyAlignment="1">
      <alignment horizontal="center" vertical="center"/>
    </xf>
    <xf numFmtId="0" fontId="44" fillId="0" borderId="15" xfId="134" applyFont="1" applyBorder="1" applyAlignment="1">
      <alignment horizontal="left" vertical="center"/>
    </xf>
    <xf numFmtId="0" fontId="44" fillId="0" borderId="15" xfId="134" applyFont="1" applyBorder="1" applyAlignment="1">
      <alignment horizontal="center" vertical="center"/>
    </xf>
    <xf numFmtId="0" fontId="39" fillId="0" borderId="0" xfId="90" applyFont="1"/>
    <xf numFmtId="0" fontId="39" fillId="0" borderId="25" xfId="90" applyFont="1" applyBorder="1"/>
    <xf numFmtId="0" fontId="39" fillId="0" borderId="26" xfId="90" applyFont="1" applyBorder="1"/>
    <xf numFmtId="42" fontId="38" fillId="0" borderId="0" xfId="253" applyFont="1"/>
    <xf numFmtId="178" fontId="39" fillId="0" borderId="26" xfId="90" applyNumberFormat="1" applyFont="1" applyBorder="1"/>
    <xf numFmtId="180" fontId="39" fillId="0" borderId="26" xfId="90" applyNumberFormat="1" applyFont="1" applyBorder="1"/>
    <xf numFmtId="0" fontId="39" fillId="0" borderId="35" xfId="90" applyFont="1" applyBorder="1"/>
    <xf numFmtId="0" fontId="39" fillId="0" borderId="36" xfId="89" applyFont="1" applyBorder="1"/>
    <xf numFmtId="181" fontId="39" fillId="0" borderId="36" xfId="34" applyNumberFormat="1" applyFont="1" applyBorder="1"/>
    <xf numFmtId="0" fontId="39" fillId="0" borderId="37" xfId="89" applyFont="1" applyBorder="1"/>
    <xf numFmtId="200" fontId="41" fillId="0" borderId="15" xfId="252" applyNumberFormat="1" applyFont="1" applyFill="1" applyBorder="1" applyAlignment="1">
      <alignment horizontal="right" vertical="center"/>
    </xf>
    <xf numFmtId="200" fontId="41" fillId="27" borderId="15" xfId="252" applyNumberFormat="1" applyFont="1" applyFill="1" applyBorder="1" applyAlignment="1">
      <alignment horizontal="right" vertical="center"/>
    </xf>
    <xf numFmtId="200" fontId="41" fillId="0" borderId="15" xfId="252" applyNumberFormat="1" applyFont="1" applyBorder="1" applyAlignment="1">
      <alignment horizontal="right" vertical="center"/>
    </xf>
    <xf numFmtId="1" fontId="39" fillId="0" borderId="0" xfId="89" applyNumberFormat="1" applyFont="1"/>
    <xf numFmtId="0" fontId="44" fillId="0" borderId="15" xfId="231" applyFont="1" applyBorder="1" applyAlignment="1">
      <alignment horizontal="center" vertical="center"/>
    </xf>
    <xf numFmtId="44" fontId="41" fillId="0" borderId="15" xfId="252" applyFont="1" applyBorder="1" applyAlignment="1">
      <alignment horizontal="right" vertical="center"/>
    </xf>
    <xf numFmtId="0" fontId="37" fillId="24" borderId="15" xfId="134" applyFont="1" applyFill="1" applyBorder="1" applyAlignment="1">
      <alignment horizontal="left" vertical="center"/>
    </xf>
    <xf numFmtId="0" fontId="44" fillId="0" borderId="38" xfId="89" applyFont="1" applyBorder="1" applyAlignment="1">
      <alignment horizontal="center" wrapText="1"/>
    </xf>
    <xf numFmtId="0" fontId="44" fillId="0" borderId="0" xfId="89" applyFont="1" applyAlignment="1">
      <alignment horizontal="center" wrapText="1"/>
    </xf>
    <xf numFmtId="0" fontId="37" fillId="0" borderId="39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130" applyFont="1" applyAlignment="1">
      <alignment horizontal="center" vertical="center"/>
    </xf>
    <xf numFmtId="0" fontId="44" fillId="27" borderId="15" xfId="89" applyFont="1" applyFill="1" applyBorder="1" applyAlignment="1">
      <alignment horizontal="justify" vertical="center" wrapText="1"/>
    </xf>
    <xf numFmtId="3" fontId="38" fillId="26" borderId="16" xfId="130" applyNumberFormat="1" applyFont="1" applyFill="1" applyBorder="1" applyAlignment="1">
      <alignment horizontal="center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3" fontId="38" fillId="26" borderId="16" xfId="130" applyNumberFormat="1" applyFont="1" applyFill="1" applyBorder="1" applyAlignment="1">
      <alignment horizontal="center" vertical="center"/>
    </xf>
    <xf numFmtId="3" fontId="38" fillId="26" borderId="20" xfId="130" applyNumberFormat="1" applyFont="1" applyFill="1" applyBorder="1" applyAlignment="1">
      <alignment horizontal="center" vertical="center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41" xfId="130" applyFont="1" applyFill="1" applyBorder="1" applyAlignment="1">
      <alignment horizontal="center" vertical="center" wrapText="1"/>
    </xf>
    <xf numFmtId="0" fontId="39" fillId="25" borderId="27" xfId="130" applyFont="1" applyFill="1" applyBorder="1" applyAlignment="1">
      <alignment horizontal="center" vertical="center" wrapText="1"/>
    </xf>
    <xf numFmtId="0" fontId="39" fillId="0" borderId="14" xfId="79" applyFont="1" applyBorder="1" applyAlignment="1">
      <alignment horizontal="center" vertical="center"/>
    </xf>
    <xf numFmtId="0" fontId="39" fillId="0" borderId="22" xfId="79" applyFont="1" applyBorder="1" applyAlignment="1">
      <alignment horizontal="center" vertical="center"/>
    </xf>
    <xf numFmtId="0" fontId="39" fillId="26" borderId="18" xfId="130" applyFont="1" applyFill="1" applyBorder="1" applyAlignment="1">
      <alignment vertical="center" wrapText="1"/>
    </xf>
    <xf numFmtId="0" fontId="39" fillId="26" borderId="19" xfId="130" applyFont="1" applyFill="1" applyBorder="1" applyAlignment="1">
      <alignment vertical="center" wrapText="1"/>
    </xf>
    <xf numFmtId="0" fontId="39" fillId="26" borderId="20" xfId="130" applyFont="1" applyFill="1" applyBorder="1" applyAlignment="1">
      <alignment vertical="center" wrapText="1"/>
    </xf>
    <xf numFmtId="3" fontId="38" fillId="26" borderId="19" xfId="130" applyNumberFormat="1" applyFont="1" applyFill="1" applyBorder="1" applyAlignment="1">
      <alignment horizontal="center" vertical="center" wrapText="1"/>
    </xf>
    <xf numFmtId="0" fontId="38" fillId="26" borderId="16" xfId="130" applyFont="1" applyFill="1" applyBorder="1" applyAlignment="1">
      <alignment horizontal="center" vertical="center" wrapText="1"/>
    </xf>
    <xf numFmtId="0" fontId="38" fillId="26" borderId="20" xfId="130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2" builtinId="4"/>
    <cellStyle name="Moneda [0]" xfId="253" builtinId="7"/>
    <cellStyle name="Moneda [0] 3" xfId="254" xr:uid="{D57CFD0C-F8EB-6C4D-B563-FAC17D42D1C2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aCCIDENTES_DE_1995_-_199633"/>
      <sheetName val="aCCIDENTES_DE_1995_-_1996_xls10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precios-básicos2002"/>
      <sheetName val="APUs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ANT OBRA"/>
      <sheetName val="\Users\ANDRES FELIPE MUÑOZ\Down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ACTA No.1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Formulario_N°_4"/>
      <sheetName val="Base_Muestras"/>
      <sheetName val="EVA"/>
      <sheetName val="Program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3"/>
      <sheetName val="_aCCIDENTES_DE_1995___1996_x_12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4"/>
      <sheetName val="_aCCIDENTES_DE_1995___1996_x_1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ATERIAL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\Gabrielaapabone\d copias\a  a"/>
      <sheetName val="PU (2)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 refreshError="1"/>
      <sheetData sheetId="640" refreshError="1"/>
      <sheetData sheetId="64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46W9"/>
      <sheetName val="Presentacion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ITEMS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PESO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">
          <cell r="A1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GENERALIDADES "/>
      <sheetName val="Info-Portaf"/>
      <sheetName val="Datos"/>
      <sheetName val="precios-básicos2002"/>
      <sheetName val="ITEMS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basicos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 refreshError="1"/>
      <sheetData sheetId="237" refreshError="1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>
        <row r="2">
          <cell r="A2" t="str">
            <v>INVÍAS - TERRITORIAL CORDOBA - GRUPO 3</v>
          </cell>
        </row>
      </sheetData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>
        <row r="2">
          <cell r="A2" t="str">
            <v>INVÍAS - TERRITORIAL CORDOBA - GRUPO 3</v>
          </cell>
        </row>
      </sheetData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nálisis de precios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Lp"/>
      <sheetName val="5. ELECTRICO"/>
      <sheetName val="A.P.U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LISTA DE PRECIOS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GCB2000"/>
      <sheetName val=" Liquidacion de Obra por Tramos"/>
      <sheetName val="FORMULA"/>
      <sheetName val="CLASIFICACION"/>
      <sheetName val="Presup_Cancha"/>
      <sheetName val="TRAPMO"/>
      <sheetName val="UNITARIOS"/>
      <sheetName val="THE"/>
      <sheetName val="ATHE"/>
      <sheetName val="BALANCE"/>
      <sheetName val="ITEMS NO REVISTOS"/>
      <sheetName val="APU ELECTRICO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2,2,6,1 Pilotes 0,30"/>
      <sheetName val="OCTUBRE"/>
      <sheetName val="OBRAS SES"/>
      <sheetName val="NARIÑO"/>
      <sheetName val="Requisición1"/>
      <sheetName val="PERSONAL"/>
      <sheetName val="Tarifa MT"/>
      <sheetName val="Hoja2"/>
      <sheetName val="Cuadr."/>
      <sheetName val="PUNITARIOS PARA 241201 2S.xl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APU NO PREVISTO"/>
      <sheetName val="PPTA (3)"/>
      <sheetName val="PPTA (2)"/>
      <sheetName val="PPTA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ONT_ADI"/>
      <sheetName val="glvc"/>
      <sheetName val="SALARIOS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>
        <row r="48">
          <cell r="E48">
            <v>0</v>
          </cell>
        </row>
      </sheetData>
      <sheetData sheetId="291">
        <row r="48">
          <cell r="E48">
            <v>0</v>
          </cell>
        </row>
      </sheetData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>
        <row r="48">
          <cell r="E48">
            <v>0</v>
          </cell>
        </row>
      </sheetData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4C28-B8E2-F34B-B674-A60BCEDF4716}">
  <dimension ref="B1:O86"/>
  <sheetViews>
    <sheetView showGridLines="0" tabSelected="1" topLeftCell="A67" zoomScale="90" zoomScaleNormal="90" zoomScaleSheetLayoutView="100" zoomScalePageLayoutView="85" workbookViewId="0">
      <selection activeCell="A76" sqref="A76"/>
    </sheetView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0.7109375" style="1" customWidth="1"/>
    <col min="5" max="5" width="17.42578125" style="1" customWidth="1"/>
    <col min="6" max="6" width="73.42578125" style="1" customWidth="1"/>
    <col min="7" max="7" width="8.42578125" style="1" customWidth="1"/>
    <col min="8" max="8" width="18.42578125" style="1" customWidth="1"/>
    <col min="9" max="9" width="18.7109375" style="1" hidden="1" customWidth="1"/>
    <col min="10" max="10" width="18.7109375" style="1" customWidth="1"/>
    <col min="11" max="11" width="26.42578125" style="1" customWidth="1"/>
    <col min="12" max="12" width="3.42578125" style="1" customWidth="1"/>
    <col min="13" max="13" width="2.42578125" style="1" customWidth="1"/>
    <col min="14" max="14" width="27.7109375" style="1" customWidth="1"/>
    <col min="15" max="15" width="33" style="1" customWidth="1"/>
    <col min="16" max="16" width="37.85546875" style="1" customWidth="1"/>
    <col min="17" max="16384" width="11.42578125" style="1"/>
  </cols>
  <sheetData>
    <row r="1" spans="2:12" ht="26.45" customHeight="1" x14ac:dyDescent="0.2">
      <c r="B1" s="44"/>
      <c r="C1" s="73" t="s">
        <v>0</v>
      </c>
      <c r="D1" s="74"/>
      <c r="E1" s="74"/>
      <c r="F1" s="20"/>
      <c r="G1" s="20"/>
      <c r="H1" s="20"/>
      <c r="I1" s="20"/>
      <c r="J1" s="20"/>
      <c r="K1" s="20"/>
      <c r="L1" s="45"/>
    </row>
    <row r="2" spans="2:12" ht="15.75" customHeight="1" x14ac:dyDescent="0.2">
      <c r="B2" s="44"/>
      <c r="C2" s="75"/>
      <c r="D2" s="76"/>
      <c r="E2" s="76"/>
      <c r="F2" s="21"/>
      <c r="G2" s="21"/>
      <c r="H2" s="21"/>
      <c r="I2" s="21"/>
      <c r="J2" s="21"/>
      <c r="K2" s="21"/>
      <c r="L2" s="45"/>
    </row>
    <row r="3" spans="2:12" ht="15.75" customHeight="1" x14ac:dyDescent="0.2">
      <c r="B3" s="44"/>
      <c r="C3" s="46"/>
      <c r="D3" s="47"/>
      <c r="E3" s="47"/>
      <c r="F3" s="21"/>
      <c r="G3" s="21"/>
      <c r="H3" s="21"/>
      <c r="I3" s="21"/>
      <c r="J3" s="21"/>
      <c r="K3" s="21"/>
      <c r="L3" s="45"/>
    </row>
    <row r="4" spans="2:12" ht="20.100000000000001" customHeight="1" x14ac:dyDescent="0.2">
      <c r="B4" s="44"/>
      <c r="C4" s="77" t="s">
        <v>27</v>
      </c>
      <c r="D4" s="77"/>
      <c r="E4" s="77"/>
      <c r="F4" s="77"/>
      <c r="G4" s="77"/>
      <c r="H4" s="77"/>
      <c r="I4" s="77"/>
      <c r="J4" s="77"/>
      <c r="K4" s="77"/>
      <c r="L4" s="45"/>
    </row>
    <row r="5" spans="2:12" ht="20.100000000000001" customHeight="1" x14ac:dyDescent="0.2">
      <c r="B5" s="44"/>
      <c r="C5" s="46"/>
      <c r="D5" s="47"/>
      <c r="E5" s="47"/>
      <c r="F5" s="21"/>
      <c r="G5" s="21"/>
      <c r="H5" s="21"/>
      <c r="I5" s="21"/>
      <c r="J5" s="21"/>
      <c r="K5" s="21"/>
      <c r="L5" s="45"/>
    </row>
    <row r="6" spans="2:12" ht="20.100000000000001" customHeight="1" x14ac:dyDescent="0.2">
      <c r="B6" s="44"/>
      <c r="C6" s="77" t="s">
        <v>21</v>
      </c>
      <c r="D6" s="77"/>
      <c r="E6" s="77"/>
      <c r="F6" s="77"/>
      <c r="G6" s="77"/>
      <c r="H6" s="77"/>
      <c r="I6" s="77"/>
      <c r="J6" s="77"/>
      <c r="K6" s="77"/>
      <c r="L6" s="45"/>
    </row>
    <row r="7" spans="2:12" s="2" customFormat="1" ht="48.6" customHeight="1" x14ac:dyDescent="0.2">
      <c r="B7" s="48"/>
      <c r="C7" s="78" t="s">
        <v>97</v>
      </c>
      <c r="D7" s="78"/>
      <c r="E7" s="78"/>
      <c r="F7" s="78"/>
      <c r="G7" s="78"/>
      <c r="H7" s="78"/>
      <c r="I7" s="78"/>
      <c r="J7" s="78"/>
      <c r="K7" s="78"/>
      <c r="L7" s="49"/>
    </row>
    <row r="8" spans="2:12" ht="16.7" customHeight="1" x14ac:dyDescent="0.2">
      <c r="B8" s="44"/>
      <c r="C8" s="72"/>
      <c r="D8" s="72"/>
      <c r="E8" s="72"/>
      <c r="F8" s="72"/>
      <c r="G8" s="72"/>
      <c r="H8" s="72"/>
      <c r="I8" s="72"/>
      <c r="J8" s="72"/>
      <c r="K8" s="72"/>
      <c r="L8" s="45"/>
    </row>
    <row r="9" spans="2:12" ht="43.5" customHeight="1" x14ac:dyDescent="0.2">
      <c r="B9" s="44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117</v>
      </c>
      <c r="J9" s="25" t="s">
        <v>91</v>
      </c>
      <c r="K9" s="25" t="s">
        <v>6</v>
      </c>
      <c r="L9" s="45"/>
    </row>
    <row r="10" spans="2:12" ht="20.100000000000001" customHeight="1" x14ac:dyDescent="0.2">
      <c r="B10" s="44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5"/>
    </row>
    <row r="11" spans="2:12" ht="20.100000000000001" customHeight="1" x14ac:dyDescent="0.2">
      <c r="B11" s="44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1806.8700000000001</v>
      </c>
      <c r="I11" s="66" t="s">
        <v>98</v>
      </c>
      <c r="J11" s="66">
        <f>+I11*1.3453</f>
        <v>7651.3264849999996</v>
      </c>
      <c r="K11" s="41">
        <f>+ROUND(H11*J11,0)</f>
        <v>13824952</v>
      </c>
      <c r="L11" s="45"/>
    </row>
    <row r="12" spans="2:12" ht="20.100000000000001" customHeight="1" x14ac:dyDescent="0.2">
      <c r="B12" s="44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400.9</v>
      </c>
      <c r="I12" s="66" t="s">
        <v>99</v>
      </c>
      <c r="J12" s="66">
        <f t="shared" ref="J12:J13" si="0">+I12*1.3453</f>
        <v>49093.696574999994</v>
      </c>
      <c r="K12" s="41">
        <f t="shared" ref="K12:K13" si="1">+ROUND(H12*J12,0)</f>
        <v>19681663</v>
      </c>
      <c r="L12" s="45"/>
    </row>
    <row r="13" spans="2:12" ht="20.100000000000001" customHeight="1" x14ac:dyDescent="0.2">
      <c r="B13" s="44"/>
      <c r="C13" s="22">
        <v>3</v>
      </c>
      <c r="D13" s="22" t="s">
        <v>66</v>
      </c>
      <c r="E13" s="22">
        <v>15085</v>
      </c>
      <c r="F13" s="50" t="s">
        <v>31</v>
      </c>
      <c r="G13" s="51" t="s">
        <v>22</v>
      </c>
      <c r="H13" s="32">
        <v>1347.3600000000001</v>
      </c>
      <c r="I13" s="66">
        <v>2326.9299999999998</v>
      </c>
      <c r="J13" s="66">
        <f t="shared" si="0"/>
        <v>3130.4189289999995</v>
      </c>
      <c r="K13" s="41">
        <f t="shared" si="1"/>
        <v>4217801</v>
      </c>
      <c r="L13" s="45"/>
    </row>
    <row r="14" spans="2:12" ht="20.100000000000001" customHeight="1" x14ac:dyDescent="0.2">
      <c r="B14" s="44"/>
      <c r="C14" s="43"/>
      <c r="D14" s="43"/>
      <c r="E14" s="22"/>
      <c r="F14" s="23"/>
      <c r="G14" s="22"/>
      <c r="H14" s="32"/>
      <c r="I14" s="66"/>
      <c r="J14" s="66"/>
      <c r="K14" s="41"/>
      <c r="L14" s="45"/>
    </row>
    <row r="15" spans="2:12" ht="20.100000000000001" customHeight="1" x14ac:dyDescent="0.2">
      <c r="B15" s="44"/>
      <c r="C15" s="33"/>
      <c r="D15" s="33"/>
      <c r="E15" s="34"/>
      <c r="F15" s="35" t="s">
        <v>32</v>
      </c>
      <c r="G15" s="34"/>
      <c r="H15" s="38"/>
      <c r="I15" s="67"/>
      <c r="J15" s="67"/>
      <c r="K15" s="39"/>
      <c r="L15" s="45"/>
    </row>
    <row r="16" spans="2:12" ht="20.100000000000001" customHeight="1" x14ac:dyDescent="0.2">
      <c r="B16" s="44"/>
      <c r="C16" s="22">
        <v>4</v>
      </c>
      <c r="D16" s="22" t="s">
        <v>67</v>
      </c>
      <c r="E16" s="22">
        <v>10208</v>
      </c>
      <c r="F16" s="50" t="s">
        <v>120</v>
      </c>
      <c r="G16" s="51" t="s">
        <v>22</v>
      </c>
      <c r="H16" s="32">
        <v>1347.3600000000001</v>
      </c>
      <c r="I16" s="66" t="s">
        <v>100</v>
      </c>
      <c r="J16" s="66">
        <f t="shared" ref="J16:J19" si="2">+I16*1.3453</f>
        <v>274063.614649</v>
      </c>
      <c r="K16" s="41">
        <f t="shared" ref="K16:K19" si="3">+ROUND(H16*J16,0)</f>
        <v>369262352</v>
      </c>
      <c r="L16" s="45"/>
    </row>
    <row r="17" spans="2:12" ht="20.100000000000001" customHeight="1" x14ac:dyDescent="0.2">
      <c r="B17" s="44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v>29.3</v>
      </c>
      <c r="I17" s="66" t="s">
        <v>101</v>
      </c>
      <c r="J17" s="66">
        <f t="shared" si="2"/>
        <v>37861.934858000001</v>
      </c>
      <c r="K17" s="41">
        <f t="shared" si="3"/>
        <v>1109355</v>
      </c>
      <c r="L17" s="45"/>
    </row>
    <row r="18" spans="2:12" ht="20.100000000000001" customHeight="1" x14ac:dyDescent="0.2">
      <c r="B18" s="44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v>66.599999999999994</v>
      </c>
      <c r="I18" s="66" t="s">
        <v>102</v>
      </c>
      <c r="J18" s="66">
        <f t="shared" si="2"/>
        <v>69567.871086999992</v>
      </c>
      <c r="K18" s="41">
        <f t="shared" si="3"/>
        <v>4633220</v>
      </c>
      <c r="L18" s="45"/>
    </row>
    <row r="19" spans="2:12" ht="20.100000000000001" customHeight="1" x14ac:dyDescent="0.2">
      <c r="B19" s="44"/>
      <c r="C19" s="22">
        <v>7</v>
      </c>
      <c r="D19" s="22" t="s">
        <v>70</v>
      </c>
      <c r="E19" s="22" t="s">
        <v>163</v>
      </c>
      <c r="F19" s="23" t="s">
        <v>165</v>
      </c>
      <c r="G19" s="22" t="s">
        <v>22</v>
      </c>
      <c r="H19" s="32">
        <v>56</v>
      </c>
      <c r="I19" s="66" t="s">
        <v>164</v>
      </c>
      <c r="J19" s="66">
        <f t="shared" si="2"/>
        <v>117263.22248299999</v>
      </c>
      <c r="K19" s="41">
        <f t="shared" si="3"/>
        <v>6566740</v>
      </c>
      <c r="L19" s="45"/>
    </row>
    <row r="20" spans="2:12" ht="20.100000000000001" customHeight="1" x14ac:dyDescent="0.2">
      <c r="B20" s="44"/>
      <c r="C20" s="22"/>
      <c r="D20" s="22"/>
      <c r="E20" s="22"/>
      <c r="F20" s="23"/>
      <c r="G20" s="22"/>
      <c r="H20" s="32"/>
      <c r="I20" s="66"/>
      <c r="J20" s="66"/>
      <c r="K20" s="41"/>
      <c r="L20" s="45"/>
    </row>
    <row r="21" spans="2:12" ht="20.100000000000001" customHeight="1" x14ac:dyDescent="0.2">
      <c r="B21" s="44"/>
      <c r="C21" s="34"/>
      <c r="D21" s="34"/>
      <c r="E21" s="34"/>
      <c r="F21" s="35" t="s">
        <v>37</v>
      </c>
      <c r="G21" s="34"/>
      <c r="H21" s="38"/>
      <c r="I21" s="67"/>
      <c r="J21" s="67"/>
      <c r="K21" s="39"/>
      <c r="L21" s="45"/>
    </row>
    <row r="22" spans="2:12" ht="20.100000000000001" customHeight="1" x14ac:dyDescent="0.2">
      <c r="B22" s="44"/>
      <c r="C22" s="22">
        <v>8</v>
      </c>
      <c r="D22" s="22" t="s">
        <v>170</v>
      </c>
      <c r="E22" s="22" t="s">
        <v>38</v>
      </c>
      <c r="F22" s="23" t="s">
        <v>39</v>
      </c>
      <c r="G22" s="22" t="s">
        <v>24</v>
      </c>
      <c r="H22" s="32">
        <v>9</v>
      </c>
      <c r="I22" s="66" t="s">
        <v>103</v>
      </c>
      <c r="J22" s="66">
        <f t="shared" ref="J22:J24" si="4">+I22*1.3453</f>
        <v>156905.12377100001</v>
      </c>
      <c r="K22" s="41">
        <f t="shared" ref="K22:K24" si="5">+ROUND(H22*J22,0)</f>
        <v>1412146</v>
      </c>
      <c r="L22" s="45"/>
    </row>
    <row r="23" spans="2:12" ht="20.100000000000001" customHeight="1" x14ac:dyDescent="0.2">
      <c r="B23" s="44"/>
      <c r="C23" s="22">
        <v>9</v>
      </c>
      <c r="D23" s="22" t="s">
        <v>71</v>
      </c>
      <c r="E23" s="22" t="s">
        <v>40</v>
      </c>
      <c r="F23" s="23" t="s">
        <v>92</v>
      </c>
      <c r="G23" s="22" t="s">
        <v>24</v>
      </c>
      <c r="H23" s="32">
        <v>9</v>
      </c>
      <c r="I23" s="66" t="s">
        <v>104</v>
      </c>
      <c r="J23" s="66">
        <f t="shared" si="4"/>
        <v>144061.28906400001</v>
      </c>
      <c r="K23" s="41">
        <f t="shared" si="5"/>
        <v>1296552</v>
      </c>
      <c r="L23" s="45"/>
    </row>
    <row r="24" spans="2:12" ht="20.100000000000001" customHeight="1" x14ac:dyDescent="0.2">
      <c r="B24" s="44"/>
      <c r="C24" s="22">
        <v>10</v>
      </c>
      <c r="D24" s="22" t="s">
        <v>72</v>
      </c>
      <c r="E24" s="22" t="s">
        <v>41</v>
      </c>
      <c r="F24" s="23" t="s">
        <v>93</v>
      </c>
      <c r="G24" s="22" t="s">
        <v>24</v>
      </c>
      <c r="H24" s="32">
        <v>352.09</v>
      </c>
      <c r="I24" s="66" t="s">
        <v>105</v>
      </c>
      <c r="J24" s="66">
        <f t="shared" si="4"/>
        <v>115213.84627499999</v>
      </c>
      <c r="K24" s="41">
        <f t="shared" si="5"/>
        <v>40565643</v>
      </c>
      <c r="L24" s="45"/>
    </row>
    <row r="25" spans="2:12" ht="20.100000000000001" customHeight="1" x14ac:dyDescent="0.2">
      <c r="B25" s="44"/>
      <c r="C25" s="22"/>
      <c r="D25" s="22"/>
      <c r="E25" s="22"/>
      <c r="F25" s="23"/>
      <c r="G25" s="22"/>
      <c r="H25" s="32"/>
      <c r="I25" s="66"/>
      <c r="J25" s="66"/>
      <c r="K25" s="41"/>
      <c r="L25" s="45"/>
    </row>
    <row r="26" spans="2:12" ht="20.100000000000001" customHeight="1" x14ac:dyDescent="0.2">
      <c r="B26" s="44"/>
      <c r="C26" s="34"/>
      <c r="D26" s="34"/>
      <c r="E26" s="34"/>
      <c r="F26" s="35" t="s">
        <v>42</v>
      </c>
      <c r="G26" s="34"/>
      <c r="H26" s="38"/>
      <c r="I26" s="67"/>
      <c r="J26" s="67"/>
      <c r="K26" s="39"/>
      <c r="L26" s="45"/>
    </row>
    <row r="27" spans="2:12" ht="20.100000000000001" customHeight="1" x14ac:dyDescent="0.2">
      <c r="B27" s="44"/>
      <c r="C27" s="22">
        <v>11</v>
      </c>
      <c r="D27" s="22" t="s">
        <v>74</v>
      </c>
      <c r="E27" s="70">
        <v>11921</v>
      </c>
      <c r="F27" s="54" t="s">
        <v>129</v>
      </c>
      <c r="G27" s="55" t="s">
        <v>22</v>
      </c>
      <c r="H27" s="32">
        <v>1313.16</v>
      </c>
      <c r="I27" s="66">
        <v>11915.58</v>
      </c>
      <c r="J27" s="66">
        <f t="shared" ref="J27:J29" si="6">+I27*1.3453</f>
        <v>16030.029773999999</v>
      </c>
      <c r="K27" s="41">
        <f t="shared" ref="K27:K29" si="7">+ROUND(H27*J27,0)</f>
        <v>21049994</v>
      </c>
      <c r="L27" s="45"/>
    </row>
    <row r="28" spans="2:12" ht="20.100000000000001" customHeight="1" x14ac:dyDescent="0.2">
      <c r="B28" s="44"/>
      <c r="C28" s="22">
        <v>12</v>
      </c>
      <c r="D28" s="22" t="s">
        <v>75</v>
      </c>
      <c r="E28" s="70">
        <v>16837</v>
      </c>
      <c r="F28" s="54" t="s">
        <v>130</v>
      </c>
      <c r="G28" s="55" t="s">
        <v>24</v>
      </c>
      <c r="H28" s="32">
        <v>356.43</v>
      </c>
      <c r="I28" s="66">
        <v>224923.82</v>
      </c>
      <c r="J28" s="66">
        <f t="shared" si="6"/>
        <v>302590.01504600001</v>
      </c>
      <c r="K28" s="41">
        <f t="shared" si="7"/>
        <v>107852159</v>
      </c>
      <c r="L28" s="45"/>
    </row>
    <row r="29" spans="2:12" ht="20.100000000000001" customHeight="1" x14ac:dyDescent="0.2">
      <c r="B29" s="44"/>
      <c r="C29" s="22">
        <v>13</v>
      </c>
      <c r="D29" s="22" t="s">
        <v>76</v>
      </c>
      <c r="E29" s="70">
        <v>17951</v>
      </c>
      <c r="F29" s="50" t="s">
        <v>131</v>
      </c>
      <c r="G29" s="51" t="s">
        <v>24</v>
      </c>
      <c r="H29" s="32">
        <v>6.8400000000000007</v>
      </c>
      <c r="I29" s="66">
        <v>205448.33</v>
      </c>
      <c r="J29" s="66">
        <f t="shared" si="6"/>
        <v>276389.63834899996</v>
      </c>
      <c r="K29" s="41">
        <f t="shared" si="7"/>
        <v>1890505</v>
      </c>
      <c r="L29" s="45"/>
    </row>
    <row r="30" spans="2:12" ht="20.100000000000001" customHeight="1" x14ac:dyDescent="0.2">
      <c r="B30" s="44"/>
      <c r="C30" s="22"/>
      <c r="D30" s="22"/>
      <c r="E30" s="22"/>
      <c r="F30" s="42"/>
      <c r="G30" s="22"/>
      <c r="H30" s="32"/>
      <c r="I30" s="66"/>
      <c r="J30" s="66"/>
      <c r="K30" s="41"/>
      <c r="L30" s="45"/>
    </row>
    <row r="31" spans="2:12" ht="20.100000000000001" customHeight="1" x14ac:dyDescent="0.2">
      <c r="B31" s="44"/>
      <c r="C31" s="34"/>
      <c r="D31" s="34"/>
      <c r="E31" s="34"/>
      <c r="F31" s="35" t="s">
        <v>43</v>
      </c>
      <c r="G31" s="34"/>
      <c r="H31" s="38"/>
      <c r="I31" s="67"/>
      <c r="J31" s="67"/>
      <c r="K31" s="39"/>
      <c r="L31" s="45"/>
    </row>
    <row r="32" spans="2:12" ht="20.100000000000001" customHeight="1" x14ac:dyDescent="0.2">
      <c r="B32" s="44"/>
      <c r="C32" s="22">
        <v>14</v>
      </c>
      <c r="D32" s="22" t="s">
        <v>77</v>
      </c>
      <c r="E32" s="22" t="s">
        <v>48</v>
      </c>
      <c r="F32" s="23" t="s">
        <v>49</v>
      </c>
      <c r="G32" s="22" t="s">
        <v>25</v>
      </c>
      <c r="H32" s="32">
        <v>84.1</v>
      </c>
      <c r="I32" s="68" t="s">
        <v>107</v>
      </c>
      <c r="J32" s="66">
        <f t="shared" ref="J32:J33" si="8">+I32*1.3453</f>
        <v>188192.06631499997</v>
      </c>
      <c r="K32" s="41">
        <f t="shared" ref="K32:K33" si="9">+ROUND(H32*J32,0)</f>
        <v>15826953</v>
      </c>
      <c r="L32" s="45"/>
    </row>
    <row r="33" spans="2:12" ht="20.100000000000001" customHeight="1" x14ac:dyDescent="0.2">
      <c r="B33" s="44"/>
      <c r="C33" s="22">
        <v>15</v>
      </c>
      <c r="D33" s="22" t="s">
        <v>171</v>
      </c>
      <c r="E33" s="22" t="s">
        <v>172</v>
      </c>
      <c r="F33" s="23" t="s">
        <v>173</v>
      </c>
      <c r="G33" s="22" t="s">
        <v>25</v>
      </c>
      <c r="H33" s="32">
        <v>25</v>
      </c>
      <c r="I33" s="71" t="s">
        <v>174</v>
      </c>
      <c r="J33" s="66">
        <f t="shared" si="8"/>
        <v>177854.256448</v>
      </c>
      <c r="K33" s="41">
        <f t="shared" si="9"/>
        <v>4446356</v>
      </c>
      <c r="L33" s="45"/>
    </row>
    <row r="34" spans="2:12" ht="20.100000000000001" customHeight="1" x14ac:dyDescent="0.2">
      <c r="B34" s="44"/>
      <c r="C34" s="22"/>
      <c r="D34" s="22"/>
      <c r="E34" s="22"/>
      <c r="F34" s="23"/>
      <c r="G34" s="22"/>
      <c r="H34" s="32"/>
      <c r="I34" s="66"/>
      <c r="J34" s="66"/>
      <c r="K34" s="41"/>
      <c r="L34" s="45"/>
    </row>
    <row r="35" spans="2:12" ht="20.100000000000001" customHeight="1" x14ac:dyDescent="0.2">
      <c r="B35" s="44"/>
      <c r="C35" s="34"/>
      <c r="D35" s="34"/>
      <c r="E35" s="34"/>
      <c r="F35" s="35" t="s">
        <v>133</v>
      </c>
      <c r="G35" s="34"/>
      <c r="H35" s="38"/>
      <c r="I35" s="67"/>
      <c r="J35" s="67"/>
      <c r="K35" s="39"/>
      <c r="L35" s="45"/>
    </row>
    <row r="36" spans="2:12" ht="20.100000000000001" customHeight="1" x14ac:dyDescent="0.2">
      <c r="B36" s="44"/>
      <c r="C36" s="22">
        <v>16</v>
      </c>
      <c r="D36" s="22" t="s">
        <v>78</v>
      </c>
      <c r="E36" s="22" t="s">
        <v>44</v>
      </c>
      <c r="F36" s="23" t="s">
        <v>45</v>
      </c>
      <c r="G36" s="22" t="s">
        <v>25</v>
      </c>
      <c r="H36" s="32">
        <v>30.8</v>
      </c>
      <c r="I36" s="66" t="s">
        <v>106</v>
      </c>
      <c r="J36" s="66">
        <f t="shared" ref="J36:J38" si="10">+I36*1.3453</f>
        <v>80662.546733999989</v>
      </c>
      <c r="K36" s="41">
        <f t="shared" ref="K36:K38" si="11">+ROUND(H36*J36,0)</f>
        <v>2484406</v>
      </c>
      <c r="L36" s="45"/>
    </row>
    <row r="37" spans="2:12" ht="20.100000000000001" customHeight="1" x14ac:dyDescent="0.2">
      <c r="B37" s="44"/>
      <c r="C37" s="22">
        <v>17</v>
      </c>
      <c r="D37" s="22" t="s">
        <v>79</v>
      </c>
      <c r="E37" s="22" t="s">
        <v>46</v>
      </c>
      <c r="F37" s="23" t="s">
        <v>47</v>
      </c>
      <c r="G37" s="22" t="s">
        <v>22</v>
      </c>
      <c r="H37" s="32">
        <v>115.68</v>
      </c>
      <c r="I37" s="66">
        <v>516895</v>
      </c>
      <c r="J37" s="66">
        <f t="shared" si="10"/>
        <v>695378.84349999996</v>
      </c>
      <c r="K37" s="41">
        <f t="shared" si="11"/>
        <v>80441425</v>
      </c>
      <c r="L37" s="45"/>
    </row>
    <row r="38" spans="2:12" ht="20.100000000000001" customHeight="1" x14ac:dyDescent="0.2">
      <c r="B38" s="44"/>
      <c r="C38" s="22">
        <v>18</v>
      </c>
      <c r="D38" s="22" t="s">
        <v>80</v>
      </c>
      <c r="E38" s="22">
        <v>16677</v>
      </c>
      <c r="F38" s="23" t="s">
        <v>118</v>
      </c>
      <c r="G38" s="22" t="s">
        <v>22</v>
      </c>
      <c r="H38" s="32">
        <v>355.54954195260854</v>
      </c>
      <c r="I38" s="66">
        <v>355743</v>
      </c>
      <c r="J38" s="66">
        <f t="shared" si="10"/>
        <v>478581.05789999996</v>
      </c>
      <c r="K38" s="41">
        <f t="shared" si="11"/>
        <v>170159276</v>
      </c>
      <c r="L38" s="45"/>
    </row>
    <row r="39" spans="2:12" ht="20.100000000000001" customHeight="1" x14ac:dyDescent="0.2">
      <c r="B39" s="44"/>
      <c r="C39" s="22"/>
      <c r="D39" s="22"/>
      <c r="E39" s="22"/>
      <c r="F39" s="23"/>
      <c r="G39" s="22"/>
      <c r="H39" s="32"/>
      <c r="I39" s="66"/>
      <c r="J39" s="66"/>
      <c r="K39" s="41"/>
      <c r="L39" s="45"/>
    </row>
    <row r="40" spans="2:12" ht="20.100000000000001" customHeight="1" x14ac:dyDescent="0.2">
      <c r="B40" s="44"/>
      <c r="C40" s="34"/>
      <c r="D40" s="34"/>
      <c r="E40" s="34"/>
      <c r="F40" s="35" t="s">
        <v>166</v>
      </c>
      <c r="G40" s="34"/>
      <c r="H40" s="38"/>
      <c r="I40" s="67"/>
      <c r="J40" s="67"/>
      <c r="K40" s="39"/>
      <c r="L40" s="45"/>
    </row>
    <row r="41" spans="2:12" ht="20.100000000000001" customHeight="1" x14ac:dyDescent="0.2">
      <c r="B41" s="44"/>
      <c r="C41" s="22">
        <v>19</v>
      </c>
      <c r="D41" s="22" t="s">
        <v>81</v>
      </c>
      <c r="E41" s="70">
        <v>10407</v>
      </c>
      <c r="F41" s="50" t="s">
        <v>128</v>
      </c>
      <c r="G41" s="51" t="s">
        <v>22</v>
      </c>
      <c r="H41" s="32">
        <v>1386.56</v>
      </c>
      <c r="I41" s="66">
        <v>82372.070000000007</v>
      </c>
      <c r="J41" s="66">
        <f t="shared" ref="J41:J42" si="12">+I41*1.3453</f>
        <v>110815.14577100001</v>
      </c>
      <c r="K41" s="41">
        <f t="shared" ref="K41:K42" si="13">+ROUND(H41*J41,0)</f>
        <v>153651849</v>
      </c>
      <c r="L41" s="45"/>
    </row>
    <row r="42" spans="2:12" ht="20.100000000000001" customHeight="1" x14ac:dyDescent="0.2">
      <c r="B42" s="44"/>
      <c r="C42" s="22">
        <v>20</v>
      </c>
      <c r="D42" s="22" t="s">
        <v>82</v>
      </c>
      <c r="E42" s="22" t="s">
        <v>50</v>
      </c>
      <c r="F42" s="23" t="s">
        <v>94</v>
      </c>
      <c r="G42" s="22" t="s">
        <v>22</v>
      </c>
      <c r="H42" s="32">
        <v>1386.56</v>
      </c>
      <c r="I42" s="66" t="s">
        <v>108</v>
      </c>
      <c r="J42" s="66">
        <f t="shared" si="12"/>
        <v>13561.43118</v>
      </c>
      <c r="K42" s="41">
        <f t="shared" si="13"/>
        <v>18803738</v>
      </c>
      <c r="L42" s="45"/>
    </row>
    <row r="43" spans="2:12" ht="20.100000000000001" customHeight="1" x14ac:dyDescent="0.2">
      <c r="B43" s="44"/>
      <c r="C43" s="22"/>
      <c r="D43" s="22"/>
      <c r="E43" s="22"/>
      <c r="F43" s="23"/>
      <c r="G43" s="22"/>
      <c r="H43" s="32"/>
      <c r="I43" s="66"/>
      <c r="J43" s="66"/>
      <c r="K43" s="41"/>
      <c r="L43" s="45"/>
    </row>
    <row r="44" spans="2:12" ht="20.100000000000001" customHeight="1" x14ac:dyDescent="0.2">
      <c r="B44" s="44"/>
      <c r="C44" s="34"/>
      <c r="D44" s="34"/>
      <c r="E44" s="34"/>
      <c r="F44" s="35" t="s">
        <v>134</v>
      </c>
      <c r="G44" s="34"/>
      <c r="H44" s="38"/>
      <c r="I44" s="67"/>
      <c r="J44" s="67"/>
      <c r="K44" s="39"/>
      <c r="L44" s="45"/>
    </row>
    <row r="45" spans="2:12" ht="20.100000000000001" customHeight="1" x14ac:dyDescent="0.2">
      <c r="B45" s="44"/>
      <c r="C45" s="22">
        <v>21</v>
      </c>
      <c r="D45" s="22" t="s">
        <v>83</v>
      </c>
      <c r="E45" s="70">
        <v>10256</v>
      </c>
      <c r="F45" s="50" t="s">
        <v>51</v>
      </c>
      <c r="G45" s="51" t="s">
        <v>22</v>
      </c>
      <c r="H45" s="32">
        <v>200</v>
      </c>
      <c r="I45" s="66">
        <v>15505.14</v>
      </c>
      <c r="J45" s="66">
        <f t="shared" ref="J45:J46" si="14">+I45*1.3453</f>
        <v>20859.064842</v>
      </c>
      <c r="K45" s="41">
        <f t="shared" ref="K45:K46" si="15">+ROUND(H45*J45,0)</f>
        <v>4171813</v>
      </c>
      <c r="L45" s="45"/>
    </row>
    <row r="46" spans="2:12" ht="20.100000000000001" customHeight="1" x14ac:dyDescent="0.2">
      <c r="B46" s="44"/>
      <c r="C46" s="22">
        <v>22</v>
      </c>
      <c r="D46" s="22" t="s">
        <v>84</v>
      </c>
      <c r="E46" s="70">
        <v>12541</v>
      </c>
      <c r="F46" s="50" t="s">
        <v>124</v>
      </c>
      <c r="G46" s="51" t="s">
        <v>22</v>
      </c>
      <c r="H46" s="32">
        <v>1313.36</v>
      </c>
      <c r="I46" s="66" t="s">
        <v>109</v>
      </c>
      <c r="J46" s="66">
        <f t="shared" si="14"/>
        <v>20859.064842</v>
      </c>
      <c r="K46" s="41">
        <f t="shared" si="15"/>
        <v>27395461</v>
      </c>
      <c r="L46" s="45"/>
    </row>
    <row r="47" spans="2:12" ht="20.100000000000001" customHeight="1" x14ac:dyDescent="0.2">
      <c r="B47" s="44"/>
      <c r="C47" s="22"/>
      <c r="D47" s="22"/>
      <c r="E47" s="22"/>
      <c r="F47" s="23"/>
      <c r="G47" s="22"/>
      <c r="H47" s="32"/>
      <c r="I47" s="66"/>
      <c r="J47" s="66"/>
      <c r="K47" s="41"/>
      <c r="L47" s="45"/>
    </row>
    <row r="48" spans="2:12" ht="20.100000000000001" customHeight="1" x14ac:dyDescent="0.2">
      <c r="B48" s="44"/>
      <c r="C48" s="34"/>
      <c r="D48" s="34"/>
      <c r="E48" s="34"/>
      <c r="F48" s="35" t="s">
        <v>135</v>
      </c>
      <c r="G48" s="34"/>
      <c r="H48" s="38"/>
      <c r="I48" s="67"/>
      <c r="J48" s="67"/>
      <c r="K48" s="39"/>
      <c r="L48" s="45"/>
    </row>
    <row r="49" spans="2:14" ht="20.100000000000001" customHeight="1" x14ac:dyDescent="0.2">
      <c r="B49" s="44"/>
      <c r="C49" s="22">
        <v>23</v>
      </c>
      <c r="D49" s="22" t="s">
        <v>85</v>
      </c>
      <c r="E49" s="70">
        <v>10021</v>
      </c>
      <c r="F49" s="50" t="s">
        <v>122</v>
      </c>
      <c r="G49" s="51" t="s">
        <v>22</v>
      </c>
      <c r="H49" s="32">
        <v>78.501817089675498</v>
      </c>
      <c r="I49" s="66">
        <v>24685.45</v>
      </c>
      <c r="J49" s="66">
        <f t="shared" ref="J49:J51" si="16">+I49*1.3453</f>
        <v>33209.335885</v>
      </c>
      <c r="K49" s="41">
        <f t="shared" ref="K49:K51" si="17">+ROUND(H49*J49,0)</f>
        <v>2606993</v>
      </c>
      <c r="L49" s="45"/>
      <c r="N49" s="69"/>
    </row>
    <row r="50" spans="2:14" ht="20.100000000000001" customHeight="1" x14ac:dyDescent="0.2">
      <c r="B50" s="44"/>
      <c r="C50" s="22">
        <v>24</v>
      </c>
      <c r="D50" s="22" t="s">
        <v>140</v>
      </c>
      <c r="E50" s="22" t="s">
        <v>52</v>
      </c>
      <c r="F50" s="23" t="s">
        <v>53</v>
      </c>
      <c r="G50" s="22" t="s">
        <v>25</v>
      </c>
      <c r="H50" s="32">
        <v>194</v>
      </c>
      <c r="I50" s="66" t="s">
        <v>110</v>
      </c>
      <c r="J50" s="66">
        <f t="shared" si="16"/>
        <v>44633.260254000001</v>
      </c>
      <c r="K50" s="41">
        <f t="shared" si="17"/>
        <v>8658852</v>
      </c>
      <c r="L50" s="45"/>
    </row>
    <row r="51" spans="2:14" ht="20.100000000000001" customHeight="1" x14ac:dyDescent="0.2">
      <c r="B51" s="44"/>
      <c r="C51" s="22">
        <v>25</v>
      </c>
      <c r="D51" s="22" t="s">
        <v>141</v>
      </c>
      <c r="E51" s="70">
        <v>13689</v>
      </c>
      <c r="F51" s="50" t="s">
        <v>151</v>
      </c>
      <c r="G51" s="51" t="s">
        <v>23</v>
      </c>
      <c r="H51" s="32">
        <v>150</v>
      </c>
      <c r="I51" s="66">
        <v>10595.65</v>
      </c>
      <c r="J51" s="66">
        <f t="shared" si="16"/>
        <v>14254.327944999999</v>
      </c>
      <c r="K51" s="41">
        <f t="shared" si="17"/>
        <v>2138149</v>
      </c>
      <c r="L51" s="45"/>
    </row>
    <row r="52" spans="2:14" ht="20.100000000000001" customHeight="1" x14ac:dyDescent="0.2">
      <c r="B52" s="44"/>
      <c r="C52" s="22"/>
      <c r="D52" s="22"/>
      <c r="E52" s="22"/>
      <c r="F52" s="23"/>
      <c r="G52" s="22"/>
      <c r="H52" s="32"/>
      <c r="I52" s="66"/>
      <c r="J52" s="66"/>
      <c r="K52" s="41"/>
      <c r="L52" s="45"/>
    </row>
    <row r="53" spans="2:14" ht="20.100000000000001" customHeight="1" x14ac:dyDescent="0.2">
      <c r="B53" s="44"/>
      <c r="C53" s="34"/>
      <c r="D53" s="34"/>
      <c r="E53" s="34"/>
      <c r="F53" s="35" t="s">
        <v>136</v>
      </c>
      <c r="G53" s="34"/>
      <c r="H53" s="38"/>
      <c r="I53" s="67"/>
      <c r="J53" s="67"/>
      <c r="K53" s="39"/>
      <c r="L53" s="45"/>
    </row>
    <row r="54" spans="2:14" ht="20.100000000000001" customHeight="1" x14ac:dyDescent="0.2">
      <c r="B54" s="44"/>
      <c r="C54" s="22">
        <v>26</v>
      </c>
      <c r="D54" s="22" t="s">
        <v>86</v>
      </c>
      <c r="E54" s="70">
        <v>10452</v>
      </c>
      <c r="F54" s="50" t="s">
        <v>123</v>
      </c>
      <c r="G54" s="51" t="s">
        <v>121</v>
      </c>
      <c r="H54" s="32">
        <v>3</v>
      </c>
      <c r="I54" s="66">
        <v>9426034.5399999991</v>
      </c>
      <c r="J54" s="66">
        <f t="shared" ref="J54:J55" si="18">+I54*1.3453</f>
        <v>12680844.266661998</v>
      </c>
      <c r="K54" s="41">
        <f t="shared" ref="K54:K55" si="19">+ROUND(H54*J54,0)</f>
        <v>38042533</v>
      </c>
      <c r="L54" s="45"/>
    </row>
    <row r="55" spans="2:14" ht="20.100000000000001" customHeight="1" x14ac:dyDescent="0.2">
      <c r="B55" s="44"/>
      <c r="C55" s="22">
        <v>27</v>
      </c>
      <c r="D55" s="22" t="s">
        <v>156</v>
      </c>
      <c r="E55" s="22" t="s">
        <v>54</v>
      </c>
      <c r="F55" s="23" t="s">
        <v>55</v>
      </c>
      <c r="G55" s="22" t="s">
        <v>25</v>
      </c>
      <c r="H55" s="32">
        <v>13.7</v>
      </c>
      <c r="I55" s="68" t="s">
        <v>111</v>
      </c>
      <c r="J55" s="66">
        <f t="shared" si="18"/>
        <v>2817876.1154939998</v>
      </c>
      <c r="K55" s="41">
        <f t="shared" si="19"/>
        <v>38604903</v>
      </c>
      <c r="L55" s="45"/>
    </row>
    <row r="56" spans="2:14" ht="20.100000000000001" customHeight="1" x14ac:dyDescent="0.2">
      <c r="B56" s="44"/>
      <c r="C56" s="22"/>
      <c r="D56" s="22"/>
      <c r="E56" s="22"/>
      <c r="F56" s="23"/>
      <c r="G56" s="22"/>
      <c r="H56" s="32"/>
      <c r="I56" s="66"/>
      <c r="J56" s="66"/>
      <c r="K56" s="41"/>
      <c r="L56" s="45"/>
    </row>
    <row r="57" spans="2:14" ht="20.100000000000001" customHeight="1" x14ac:dyDescent="0.2">
      <c r="B57" s="44"/>
      <c r="C57" s="34"/>
      <c r="D57" s="34"/>
      <c r="E57" s="34"/>
      <c r="F57" s="35" t="s">
        <v>137</v>
      </c>
      <c r="G57" s="34"/>
      <c r="H57" s="38"/>
      <c r="I57" s="67"/>
      <c r="J57" s="67"/>
      <c r="K57" s="39"/>
      <c r="L57" s="45"/>
    </row>
    <row r="58" spans="2:14" ht="20.100000000000001" customHeight="1" x14ac:dyDescent="0.2">
      <c r="B58" s="44"/>
      <c r="C58" s="22">
        <v>28</v>
      </c>
      <c r="D58" s="22" t="s">
        <v>87</v>
      </c>
      <c r="E58" s="22" t="s">
        <v>167</v>
      </c>
      <c r="F58" s="23" t="s">
        <v>168</v>
      </c>
      <c r="G58" s="22" t="s">
        <v>23</v>
      </c>
      <c r="H58" s="32">
        <v>1</v>
      </c>
      <c r="I58" s="68" t="s">
        <v>169</v>
      </c>
      <c r="J58" s="66">
        <f>+I58*1.3453</f>
        <v>924079.07667900005</v>
      </c>
      <c r="K58" s="41">
        <f>+ROUND(H58*J58,0)</f>
        <v>924079</v>
      </c>
      <c r="L58" s="45"/>
    </row>
    <row r="59" spans="2:14" ht="20.100000000000001" customHeight="1" x14ac:dyDescent="0.2">
      <c r="B59" s="44"/>
      <c r="C59" s="22"/>
      <c r="D59" s="22"/>
      <c r="E59" s="22"/>
      <c r="F59" s="23"/>
      <c r="G59" s="22"/>
      <c r="H59" s="32"/>
      <c r="I59" s="66"/>
      <c r="J59" s="66"/>
      <c r="K59" s="41"/>
      <c r="L59" s="45"/>
    </row>
    <row r="60" spans="2:14" ht="20.100000000000001" customHeight="1" x14ac:dyDescent="0.2">
      <c r="B60" s="44"/>
      <c r="C60" s="34"/>
      <c r="D60" s="34"/>
      <c r="E60" s="34"/>
      <c r="F60" s="35" t="s">
        <v>138</v>
      </c>
      <c r="G60" s="34"/>
      <c r="H60" s="38"/>
      <c r="I60" s="67"/>
      <c r="J60" s="67"/>
      <c r="K60" s="39"/>
      <c r="L60" s="45"/>
    </row>
    <row r="61" spans="2:14" ht="20.100000000000001" customHeight="1" x14ac:dyDescent="0.2">
      <c r="B61" s="44"/>
      <c r="C61" s="22">
        <v>29</v>
      </c>
      <c r="D61" s="22" t="s">
        <v>88</v>
      </c>
      <c r="E61" s="70">
        <v>13729</v>
      </c>
      <c r="F61" s="50" t="s">
        <v>127</v>
      </c>
      <c r="G61" s="51" t="s">
        <v>23</v>
      </c>
      <c r="H61" s="32">
        <v>4</v>
      </c>
      <c r="I61" s="66">
        <v>1035033</v>
      </c>
      <c r="J61" s="66">
        <f t="shared" ref="J61:J63" si="20">+I61*1.3453</f>
        <v>1392429.8949</v>
      </c>
      <c r="K61" s="41">
        <f t="shared" ref="K61:K63" si="21">+ROUND(H61*J61,0)</f>
        <v>5569720</v>
      </c>
      <c r="L61" s="45"/>
    </row>
    <row r="62" spans="2:14" ht="20.100000000000001" customHeight="1" x14ac:dyDescent="0.2">
      <c r="B62" s="44"/>
      <c r="C62" s="22">
        <v>30</v>
      </c>
      <c r="D62" s="22" t="s">
        <v>142</v>
      </c>
      <c r="E62" s="22" t="s">
        <v>56</v>
      </c>
      <c r="F62" s="23" t="s">
        <v>96</v>
      </c>
      <c r="G62" s="22" t="s">
        <v>23</v>
      </c>
      <c r="H62" s="32">
        <v>1</v>
      </c>
      <c r="I62" s="66" t="s">
        <v>113</v>
      </c>
      <c r="J62" s="66">
        <f t="shared" si="20"/>
        <v>20623046.714940999</v>
      </c>
      <c r="K62" s="41">
        <f t="shared" si="21"/>
        <v>20623047</v>
      </c>
      <c r="L62" s="45"/>
    </row>
    <row r="63" spans="2:14" ht="20.100000000000001" customHeight="1" x14ac:dyDescent="0.2">
      <c r="B63" s="44"/>
      <c r="C63" s="22">
        <v>31</v>
      </c>
      <c r="D63" s="22" t="s">
        <v>143</v>
      </c>
      <c r="E63" s="70">
        <v>16137</v>
      </c>
      <c r="F63" s="50" t="s">
        <v>125</v>
      </c>
      <c r="G63" s="51" t="s">
        <v>23</v>
      </c>
      <c r="H63" s="32">
        <v>3</v>
      </c>
      <c r="I63" s="66">
        <v>11266368.51</v>
      </c>
      <c r="J63" s="66">
        <f t="shared" si="20"/>
        <v>15156645.556503</v>
      </c>
      <c r="K63" s="41">
        <f t="shared" si="21"/>
        <v>45469937</v>
      </c>
      <c r="L63" s="45"/>
    </row>
    <row r="64" spans="2:14" ht="20.100000000000001" customHeight="1" x14ac:dyDescent="0.2">
      <c r="B64" s="44"/>
      <c r="C64" s="22"/>
      <c r="D64" s="22"/>
      <c r="E64" s="22"/>
      <c r="F64" s="23"/>
      <c r="G64" s="22"/>
      <c r="H64" s="32"/>
      <c r="I64" s="66"/>
      <c r="J64" s="66"/>
      <c r="K64" s="41"/>
      <c r="L64" s="45"/>
    </row>
    <row r="65" spans="2:15" ht="20.100000000000001" customHeight="1" x14ac:dyDescent="0.2">
      <c r="B65" s="44"/>
      <c r="C65" s="34"/>
      <c r="D65" s="34"/>
      <c r="E65" s="34"/>
      <c r="F65" s="35" t="s">
        <v>139</v>
      </c>
      <c r="G65" s="34"/>
      <c r="H65" s="38"/>
      <c r="I65" s="67"/>
      <c r="J65" s="67"/>
      <c r="K65" s="39"/>
      <c r="L65" s="45"/>
    </row>
    <row r="66" spans="2:15" ht="20.100000000000001" customHeight="1" x14ac:dyDescent="0.2">
      <c r="B66" s="44"/>
      <c r="C66" s="22">
        <v>32</v>
      </c>
      <c r="D66" s="22" t="s">
        <v>89</v>
      </c>
      <c r="E66" s="70">
        <v>10439</v>
      </c>
      <c r="F66" s="50" t="s">
        <v>175</v>
      </c>
      <c r="G66" s="51" t="s">
        <v>121</v>
      </c>
      <c r="H66" s="32">
        <v>3</v>
      </c>
      <c r="I66" s="66" t="s">
        <v>176</v>
      </c>
      <c r="J66" s="66">
        <f t="shared" ref="J66:J75" si="22">+I66*1.3453</f>
        <v>644596.05550999998</v>
      </c>
      <c r="K66" s="41">
        <f t="shared" ref="K66:K75" si="23">+ROUND(H66*J66,0)</f>
        <v>1933788</v>
      </c>
      <c r="L66" s="45"/>
    </row>
    <row r="67" spans="2:15" ht="20.100000000000001" customHeight="1" x14ac:dyDescent="0.2">
      <c r="B67" s="44"/>
      <c r="C67" s="22">
        <v>33</v>
      </c>
      <c r="D67" s="22" t="s">
        <v>90</v>
      </c>
      <c r="E67" s="22" t="s">
        <v>58</v>
      </c>
      <c r="F67" s="23" t="s">
        <v>59</v>
      </c>
      <c r="G67" s="22" t="s">
        <v>60</v>
      </c>
      <c r="H67" s="32">
        <v>9</v>
      </c>
      <c r="I67" s="66" t="s">
        <v>114</v>
      </c>
      <c r="J67" s="66">
        <f t="shared" si="22"/>
        <v>208677.71623599998</v>
      </c>
      <c r="K67" s="41">
        <f t="shared" si="23"/>
        <v>1878099</v>
      </c>
      <c r="L67" s="45"/>
    </row>
    <row r="68" spans="2:15" ht="20.100000000000001" customHeight="1" x14ac:dyDescent="0.2">
      <c r="B68" s="44"/>
      <c r="C68" s="22">
        <v>34</v>
      </c>
      <c r="D68" s="22" t="s">
        <v>119</v>
      </c>
      <c r="E68" s="70">
        <v>12818</v>
      </c>
      <c r="F68" s="50" t="s">
        <v>126</v>
      </c>
      <c r="G68" s="51" t="s">
        <v>25</v>
      </c>
      <c r="H68" s="32">
        <v>15</v>
      </c>
      <c r="I68" s="66">
        <v>137512.35999999999</v>
      </c>
      <c r="J68" s="66">
        <f t="shared" si="22"/>
        <v>184995.37790799997</v>
      </c>
      <c r="K68" s="41">
        <f t="shared" si="23"/>
        <v>2774931</v>
      </c>
      <c r="L68" s="45"/>
    </row>
    <row r="69" spans="2:15" ht="20.100000000000001" customHeight="1" x14ac:dyDescent="0.2">
      <c r="B69" s="44"/>
      <c r="C69" s="22">
        <v>35</v>
      </c>
      <c r="D69" s="22" t="s">
        <v>144</v>
      </c>
      <c r="E69" s="22" t="s">
        <v>61</v>
      </c>
      <c r="F69" s="23" t="s">
        <v>153</v>
      </c>
      <c r="G69" s="22" t="s">
        <v>23</v>
      </c>
      <c r="H69" s="32">
        <v>2</v>
      </c>
      <c r="I69" s="66" t="s">
        <v>115</v>
      </c>
      <c r="J69" s="66">
        <f t="shared" si="22"/>
        <v>46171.126495999997</v>
      </c>
      <c r="K69" s="41">
        <f t="shared" si="23"/>
        <v>92342</v>
      </c>
      <c r="L69" s="45"/>
    </row>
    <row r="70" spans="2:15" ht="20.100000000000001" customHeight="1" x14ac:dyDescent="0.2">
      <c r="B70" s="44"/>
      <c r="C70" s="22">
        <v>36</v>
      </c>
      <c r="D70" s="22" t="s">
        <v>145</v>
      </c>
      <c r="E70" s="22" t="s">
        <v>62</v>
      </c>
      <c r="F70" s="23" t="s">
        <v>154</v>
      </c>
      <c r="G70" s="22" t="s">
        <v>23</v>
      </c>
      <c r="H70" s="32">
        <v>3</v>
      </c>
      <c r="I70" s="66" t="s">
        <v>116</v>
      </c>
      <c r="J70" s="66">
        <f t="shared" si="22"/>
        <v>123431.51715399999</v>
      </c>
      <c r="K70" s="41">
        <f t="shared" si="23"/>
        <v>370295</v>
      </c>
      <c r="L70" s="45"/>
    </row>
    <row r="71" spans="2:15" ht="20.100000000000001" customHeight="1" x14ac:dyDescent="0.2">
      <c r="B71" s="44"/>
      <c r="C71" s="22">
        <v>37</v>
      </c>
      <c r="D71" s="22" t="s">
        <v>146</v>
      </c>
      <c r="E71" s="70">
        <v>14439</v>
      </c>
      <c r="F71" s="50" t="s">
        <v>155</v>
      </c>
      <c r="G71" s="51" t="s">
        <v>22</v>
      </c>
      <c r="H71" s="32">
        <v>449.51</v>
      </c>
      <c r="I71" s="66">
        <v>13249.08</v>
      </c>
      <c r="J71" s="66">
        <f t="shared" si="22"/>
        <v>17823.987323999998</v>
      </c>
      <c r="K71" s="41">
        <f t="shared" si="23"/>
        <v>8012061</v>
      </c>
      <c r="L71" s="45"/>
    </row>
    <row r="72" spans="2:15" ht="20.100000000000001" customHeight="1" x14ac:dyDescent="0.2">
      <c r="B72" s="44"/>
      <c r="C72" s="22">
        <v>38</v>
      </c>
      <c r="D72" s="22" t="s">
        <v>147</v>
      </c>
      <c r="E72" s="70" t="s">
        <v>160</v>
      </c>
      <c r="F72" s="50" t="s">
        <v>161</v>
      </c>
      <c r="G72" s="51" t="s">
        <v>159</v>
      </c>
      <c r="H72" s="32">
        <v>8</v>
      </c>
      <c r="I72" s="66" t="s">
        <v>162</v>
      </c>
      <c r="J72" s="66">
        <f t="shared" si="22"/>
        <v>962258.36780699983</v>
      </c>
      <c r="K72" s="41">
        <f t="shared" si="23"/>
        <v>7698067</v>
      </c>
      <c r="L72" s="45"/>
    </row>
    <row r="73" spans="2:15" ht="20.100000000000001" customHeight="1" x14ac:dyDescent="0.2">
      <c r="B73" s="44"/>
      <c r="C73" s="22">
        <v>39</v>
      </c>
      <c r="D73" s="22" t="s">
        <v>148</v>
      </c>
      <c r="E73" s="22" t="s">
        <v>57</v>
      </c>
      <c r="F73" s="23" t="s">
        <v>95</v>
      </c>
      <c r="G73" s="22" t="s">
        <v>23</v>
      </c>
      <c r="H73" s="32">
        <v>4</v>
      </c>
      <c r="I73" s="66" t="s">
        <v>112</v>
      </c>
      <c r="J73" s="66">
        <f t="shared" si="22"/>
        <v>879722.4101049999</v>
      </c>
      <c r="K73" s="41">
        <f t="shared" si="23"/>
        <v>3518890</v>
      </c>
      <c r="L73" s="45"/>
    </row>
    <row r="74" spans="2:15" ht="27.95" customHeight="1" x14ac:dyDescent="0.2">
      <c r="B74" s="44"/>
      <c r="C74" s="22">
        <v>40</v>
      </c>
      <c r="D74" s="22" t="s">
        <v>149</v>
      </c>
      <c r="E74" s="70">
        <v>15650</v>
      </c>
      <c r="F74" s="50" t="s">
        <v>132</v>
      </c>
      <c r="G74" s="51" t="s">
        <v>23</v>
      </c>
      <c r="H74" s="32">
        <v>1</v>
      </c>
      <c r="I74" s="66">
        <v>753853.5</v>
      </c>
      <c r="J74" s="66">
        <f t="shared" si="22"/>
        <v>1014159.11355</v>
      </c>
      <c r="K74" s="41">
        <f t="shared" si="23"/>
        <v>1014159</v>
      </c>
      <c r="L74" s="45"/>
    </row>
    <row r="75" spans="2:15" ht="33.950000000000003" customHeight="1" x14ac:dyDescent="0.2">
      <c r="B75" s="44"/>
      <c r="C75" s="22">
        <v>41</v>
      </c>
      <c r="D75" s="22" t="s">
        <v>150</v>
      </c>
      <c r="E75" s="22">
        <v>20827</v>
      </c>
      <c r="F75" s="50" t="s">
        <v>152</v>
      </c>
      <c r="G75" s="51" t="s">
        <v>23</v>
      </c>
      <c r="H75" s="32">
        <v>3</v>
      </c>
      <c r="I75" s="66">
        <v>2311790.38</v>
      </c>
      <c r="J75" s="66">
        <f t="shared" si="22"/>
        <v>3110051.5982139995</v>
      </c>
      <c r="K75" s="41">
        <f t="shared" si="23"/>
        <v>9330155</v>
      </c>
      <c r="L75" s="45"/>
    </row>
    <row r="76" spans="2:15" s="56" customFormat="1" ht="30" customHeight="1" x14ac:dyDescent="0.2">
      <c r="B76" s="57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1270005359</v>
      </c>
      <c r="L76" s="58"/>
      <c r="N76" s="59"/>
      <c r="O76" s="59"/>
    </row>
    <row r="77" spans="2:15" s="56" customFormat="1" ht="15" thickBot="1" x14ac:dyDescent="0.25">
      <c r="B77" s="57"/>
      <c r="C77" s="3"/>
      <c r="D77" s="4"/>
      <c r="E77" s="4"/>
      <c r="F77" s="3"/>
      <c r="G77" s="3"/>
      <c r="H77" s="5"/>
      <c r="I77" s="6"/>
      <c r="J77" s="6"/>
      <c r="K77" s="7"/>
      <c r="L77" s="58"/>
    </row>
    <row r="78" spans="2:15" s="56" customFormat="1" x14ac:dyDescent="0.2">
      <c r="B78" s="57"/>
      <c r="C78" s="8"/>
      <c r="D78" s="86"/>
      <c r="E78" s="86"/>
      <c r="F78" s="86"/>
      <c r="G78" s="86"/>
      <c r="H78" s="86"/>
      <c r="I78" s="86"/>
      <c r="J78" s="86"/>
      <c r="K78" s="87"/>
      <c r="L78" s="60"/>
    </row>
    <row r="79" spans="2:15" s="56" customFormat="1" ht="46.5" customHeight="1" x14ac:dyDescent="0.2">
      <c r="B79" s="57"/>
      <c r="C79" s="88" t="s">
        <v>8</v>
      </c>
      <c r="D79" s="89"/>
      <c r="E79" s="89"/>
      <c r="F79" s="90"/>
      <c r="G79" s="79" t="s">
        <v>9</v>
      </c>
      <c r="H79" s="91"/>
      <c r="I79" s="80"/>
      <c r="J79" s="40"/>
      <c r="K79" s="9" t="s">
        <v>10</v>
      </c>
      <c r="L79" s="61"/>
    </row>
    <row r="80" spans="2:15" s="56" customFormat="1" ht="56.25" customHeight="1" x14ac:dyDescent="0.2">
      <c r="B80" s="57"/>
      <c r="C80" s="88" t="s">
        <v>11</v>
      </c>
      <c r="D80" s="89"/>
      <c r="E80" s="89"/>
      <c r="F80" s="90"/>
      <c r="G80" s="81" t="s">
        <v>12</v>
      </c>
      <c r="H80" s="82"/>
      <c r="I80" s="10" t="s">
        <v>13</v>
      </c>
      <c r="J80" s="10" t="s">
        <v>13</v>
      </c>
      <c r="K80" s="31">
        <v>0.29530000000000001</v>
      </c>
      <c r="L80" s="61"/>
    </row>
    <row r="81" spans="2:12" s="56" customFormat="1" ht="30" customHeight="1" x14ac:dyDescent="0.2">
      <c r="B81" s="57"/>
      <c r="C81" s="88" t="s">
        <v>14</v>
      </c>
      <c r="D81" s="89"/>
      <c r="E81" s="89"/>
      <c r="F81" s="90"/>
      <c r="G81" s="92" t="s">
        <v>15</v>
      </c>
      <c r="H81" s="93"/>
      <c r="I81" s="10" t="s">
        <v>16</v>
      </c>
      <c r="J81" s="10" t="s">
        <v>16</v>
      </c>
      <c r="K81" s="31">
        <v>0.01</v>
      </c>
      <c r="L81" s="61"/>
    </row>
    <row r="82" spans="2:12" s="56" customFormat="1" ht="58.5" customHeight="1" x14ac:dyDescent="0.2">
      <c r="B82" s="57"/>
      <c r="C82" s="11"/>
      <c r="D82" s="12"/>
      <c r="E82" s="12"/>
      <c r="F82" s="13"/>
      <c r="G82" s="79" t="s">
        <v>17</v>
      </c>
      <c r="H82" s="80"/>
      <c r="I82" s="10" t="s">
        <v>18</v>
      </c>
      <c r="J82" s="10" t="s">
        <v>18</v>
      </c>
      <c r="K82" s="31">
        <v>0.04</v>
      </c>
      <c r="L82" s="58"/>
    </row>
    <row r="83" spans="2:12" ht="57" customHeight="1" x14ac:dyDescent="0.2">
      <c r="B83" s="44"/>
      <c r="C83" s="14"/>
      <c r="D83" s="15"/>
      <c r="E83" s="15"/>
      <c r="F83" s="16"/>
      <c r="G83" s="81" t="s">
        <v>19</v>
      </c>
      <c r="H83" s="82"/>
      <c r="I83" s="10" t="s">
        <v>20</v>
      </c>
      <c r="J83" s="10" t="s">
        <v>20</v>
      </c>
      <c r="K83" s="31">
        <f>SUM(K80:K82)</f>
        <v>0.3453</v>
      </c>
      <c r="L83" s="45"/>
    </row>
    <row r="84" spans="2:12" ht="15" thickBot="1" x14ac:dyDescent="0.25">
      <c r="B84" s="44"/>
      <c r="C84" s="17"/>
      <c r="D84" s="18"/>
      <c r="E84" s="18"/>
      <c r="F84" s="19"/>
      <c r="G84" s="83"/>
      <c r="H84" s="83"/>
      <c r="I84" s="83"/>
      <c r="J84" s="84"/>
      <c r="K84" s="85"/>
      <c r="L84" s="45"/>
    </row>
    <row r="85" spans="2:12" ht="15" thickBot="1" x14ac:dyDescent="0.25">
      <c r="B85" s="62"/>
      <c r="C85" s="63"/>
      <c r="D85" s="63"/>
      <c r="E85" s="63"/>
      <c r="F85" s="64"/>
      <c r="G85" s="63"/>
      <c r="H85" s="63"/>
      <c r="I85" s="63"/>
      <c r="J85" s="63"/>
      <c r="K85" s="63"/>
      <c r="L85" s="65"/>
    </row>
    <row r="86" spans="2:12" ht="15" thickTop="1" x14ac:dyDescent="0.2"/>
  </sheetData>
  <sortState xmlns:xlrd2="http://schemas.microsoft.com/office/spreadsheetml/2017/richdata2" ref="E66:J75">
    <sortCondition ref="E66:E75"/>
  </sortState>
  <mergeCells count="16"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  <mergeCell ref="C8:K8"/>
    <mergeCell ref="C1:E1"/>
    <mergeCell ref="C2:E2"/>
    <mergeCell ref="C4:K4"/>
    <mergeCell ref="C6:K6"/>
    <mergeCell ref="C7:K7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AAF1F-A282-F34B-86D5-FE153CF15DEC}">
  <dimension ref="B1:N85"/>
  <sheetViews>
    <sheetView showGridLines="0" zoomScale="90" zoomScaleNormal="90" zoomScaleSheetLayoutView="100" zoomScalePageLayoutView="85" workbookViewId="0">
      <selection activeCell="C2" sqref="C2:E2"/>
    </sheetView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0.7109375" style="1" customWidth="1"/>
    <col min="5" max="5" width="17.42578125" style="1" customWidth="1"/>
    <col min="6" max="6" width="73.42578125" style="1" customWidth="1"/>
    <col min="7" max="7" width="8.42578125" style="1" customWidth="1"/>
    <col min="8" max="8" width="18.42578125" style="1" customWidth="1"/>
    <col min="9" max="9" width="18.7109375" style="1" customWidth="1"/>
    <col min="10" max="10" width="26.42578125" style="1" customWidth="1"/>
    <col min="11" max="11" width="3.42578125" style="1" customWidth="1"/>
    <col min="12" max="12" width="2.42578125" style="1" customWidth="1"/>
    <col min="13" max="13" width="27.7109375" style="1" customWidth="1"/>
    <col min="14" max="14" width="33" style="1" customWidth="1"/>
    <col min="15" max="15" width="37.85546875" style="1" customWidth="1"/>
    <col min="16" max="16384" width="11.42578125" style="1"/>
  </cols>
  <sheetData>
    <row r="1" spans="2:11" ht="26.45" customHeight="1" x14ac:dyDescent="0.2">
      <c r="B1" s="44"/>
      <c r="C1" s="73" t="s">
        <v>0</v>
      </c>
      <c r="D1" s="74"/>
      <c r="E1" s="74"/>
      <c r="F1" s="20"/>
      <c r="G1" s="20"/>
      <c r="H1" s="20"/>
      <c r="I1" s="20"/>
      <c r="J1" s="20"/>
      <c r="K1" s="45"/>
    </row>
    <row r="2" spans="2:11" ht="15.75" customHeight="1" x14ac:dyDescent="0.2">
      <c r="B2" s="44"/>
      <c r="C2" s="75"/>
      <c r="D2" s="76"/>
      <c r="E2" s="76"/>
      <c r="F2" s="21"/>
      <c r="G2" s="21"/>
      <c r="H2" s="21"/>
      <c r="I2" s="21"/>
      <c r="J2" s="21"/>
      <c r="K2" s="45"/>
    </row>
    <row r="3" spans="2:11" ht="15.75" customHeight="1" x14ac:dyDescent="0.2">
      <c r="B3" s="44"/>
      <c r="C3" s="46"/>
      <c r="D3" s="47"/>
      <c r="E3" s="47"/>
      <c r="F3" s="21"/>
      <c r="G3" s="21"/>
      <c r="H3" s="21"/>
      <c r="I3" s="21"/>
      <c r="J3" s="21"/>
      <c r="K3" s="45"/>
    </row>
    <row r="4" spans="2:11" ht="20.100000000000001" customHeight="1" x14ac:dyDescent="0.2">
      <c r="B4" s="44"/>
      <c r="C4" s="77" t="s">
        <v>27</v>
      </c>
      <c r="D4" s="77"/>
      <c r="E4" s="77"/>
      <c r="F4" s="77"/>
      <c r="G4" s="77"/>
      <c r="H4" s="77"/>
      <c r="I4" s="77"/>
      <c r="J4" s="77"/>
      <c r="K4" s="45"/>
    </row>
    <row r="5" spans="2:11" ht="20.100000000000001" customHeight="1" x14ac:dyDescent="0.2">
      <c r="B5" s="44"/>
      <c r="C5" s="46"/>
      <c r="D5" s="47"/>
      <c r="E5" s="47"/>
      <c r="F5" s="21"/>
      <c r="G5" s="21"/>
      <c r="H5" s="21"/>
      <c r="I5" s="21"/>
      <c r="J5" s="21"/>
      <c r="K5" s="45"/>
    </row>
    <row r="6" spans="2:11" ht="20.100000000000001" customHeight="1" x14ac:dyDescent="0.2">
      <c r="B6" s="44"/>
      <c r="C6" s="77" t="s">
        <v>21</v>
      </c>
      <c r="D6" s="77"/>
      <c r="E6" s="77"/>
      <c r="F6" s="77"/>
      <c r="G6" s="77"/>
      <c r="H6" s="77"/>
      <c r="I6" s="77"/>
      <c r="J6" s="77"/>
      <c r="K6" s="45"/>
    </row>
    <row r="7" spans="2:11" s="2" customFormat="1" ht="48.6" customHeight="1" x14ac:dyDescent="0.2">
      <c r="B7" s="48"/>
      <c r="C7" s="78" t="s">
        <v>97</v>
      </c>
      <c r="D7" s="78"/>
      <c r="E7" s="78"/>
      <c r="F7" s="78"/>
      <c r="G7" s="78"/>
      <c r="H7" s="78"/>
      <c r="I7" s="78"/>
      <c r="J7" s="78"/>
      <c r="K7" s="49"/>
    </row>
    <row r="8" spans="2:11" ht="16.7" customHeight="1" x14ac:dyDescent="0.2">
      <c r="B8" s="44"/>
      <c r="C8" s="72"/>
      <c r="D8" s="72"/>
      <c r="E8" s="72"/>
      <c r="F8" s="72"/>
      <c r="G8" s="72"/>
      <c r="H8" s="72"/>
      <c r="I8" s="72"/>
      <c r="J8" s="72"/>
      <c r="K8" s="45"/>
    </row>
    <row r="9" spans="2:11" ht="43.5" customHeight="1" x14ac:dyDescent="0.2">
      <c r="B9" s="44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91</v>
      </c>
      <c r="J9" s="25" t="s">
        <v>6</v>
      </c>
      <c r="K9" s="45"/>
    </row>
    <row r="10" spans="2:11" ht="20.100000000000001" customHeight="1" x14ac:dyDescent="0.2">
      <c r="B10" s="44"/>
      <c r="C10" s="33"/>
      <c r="D10" s="33"/>
      <c r="E10" s="34"/>
      <c r="F10" s="35" t="s">
        <v>28</v>
      </c>
      <c r="G10" s="34"/>
      <c r="H10" s="34"/>
      <c r="I10" s="36"/>
      <c r="J10" s="37"/>
      <c r="K10" s="45"/>
    </row>
    <row r="11" spans="2:11" ht="20.100000000000001" customHeight="1" x14ac:dyDescent="0.2">
      <c r="B11" s="44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1806.8700000000001</v>
      </c>
      <c r="I11" s="66"/>
      <c r="J11" s="41">
        <f>+ROUND(H11*I11,0)</f>
        <v>0</v>
      </c>
      <c r="K11" s="45"/>
    </row>
    <row r="12" spans="2:11" ht="20.100000000000001" customHeight="1" x14ac:dyDescent="0.2">
      <c r="B12" s="44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400.9</v>
      </c>
      <c r="I12" s="66"/>
      <c r="J12" s="41">
        <f>+ROUND(H12*I12,0)</f>
        <v>0</v>
      </c>
      <c r="K12" s="45"/>
    </row>
    <row r="13" spans="2:11" ht="20.100000000000001" customHeight="1" x14ac:dyDescent="0.2">
      <c r="B13" s="44"/>
      <c r="C13" s="22">
        <v>3</v>
      </c>
      <c r="D13" s="22" t="s">
        <v>66</v>
      </c>
      <c r="E13" s="22">
        <v>15085</v>
      </c>
      <c r="F13" s="50" t="s">
        <v>31</v>
      </c>
      <c r="G13" s="51" t="s">
        <v>22</v>
      </c>
      <c r="H13" s="32">
        <v>1347.3600000000001</v>
      </c>
      <c r="I13" s="66"/>
      <c r="J13" s="41">
        <f>+ROUND(H13*I13,0)</f>
        <v>0</v>
      </c>
      <c r="K13" s="45"/>
    </row>
    <row r="14" spans="2:11" ht="20.100000000000001" customHeight="1" x14ac:dyDescent="0.2">
      <c r="B14" s="44"/>
      <c r="C14" s="43"/>
      <c r="D14" s="43"/>
      <c r="E14" s="22"/>
      <c r="F14" s="23"/>
      <c r="G14" s="22"/>
      <c r="H14" s="32"/>
      <c r="I14" s="66"/>
      <c r="J14" s="41"/>
      <c r="K14" s="45"/>
    </row>
    <row r="15" spans="2:11" ht="20.100000000000001" customHeight="1" x14ac:dyDescent="0.2">
      <c r="B15" s="44"/>
      <c r="C15" s="33"/>
      <c r="D15" s="33"/>
      <c r="E15" s="34"/>
      <c r="F15" s="35" t="s">
        <v>32</v>
      </c>
      <c r="G15" s="34"/>
      <c r="H15" s="38"/>
      <c r="I15" s="67"/>
      <c r="J15" s="39"/>
      <c r="K15" s="45"/>
    </row>
    <row r="16" spans="2:11" ht="20.100000000000001" customHeight="1" x14ac:dyDescent="0.2">
      <c r="B16" s="44"/>
      <c r="C16" s="22">
        <v>4</v>
      </c>
      <c r="D16" s="22" t="s">
        <v>67</v>
      </c>
      <c r="E16" s="22">
        <v>10208</v>
      </c>
      <c r="F16" s="52" t="s">
        <v>120</v>
      </c>
      <c r="G16" s="51" t="s">
        <v>22</v>
      </c>
      <c r="H16" s="32">
        <v>1347.3600000000001</v>
      </c>
      <c r="I16" s="66"/>
      <c r="J16" s="41">
        <f>+ROUND(H16*I16,0)</f>
        <v>0</v>
      </c>
      <c r="K16" s="45"/>
    </row>
    <row r="17" spans="2:11" ht="20.100000000000001" customHeight="1" x14ac:dyDescent="0.2">
      <c r="B17" s="44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v>29.3</v>
      </c>
      <c r="I17" s="66"/>
      <c r="J17" s="41">
        <f>+ROUND(H17*I17,0)</f>
        <v>0</v>
      </c>
      <c r="K17" s="45"/>
    </row>
    <row r="18" spans="2:11" ht="20.100000000000001" customHeight="1" x14ac:dyDescent="0.2">
      <c r="B18" s="44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v>66.599999999999994</v>
      </c>
      <c r="I18" s="66"/>
      <c r="J18" s="41">
        <f>+ROUND(H18*I18,0)</f>
        <v>0</v>
      </c>
      <c r="K18" s="45"/>
    </row>
    <row r="19" spans="2:11" ht="20.100000000000001" customHeight="1" x14ac:dyDescent="0.2">
      <c r="B19" s="44"/>
      <c r="C19" s="22">
        <v>7</v>
      </c>
      <c r="D19" s="22" t="s">
        <v>70</v>
      </c>
      <c r="E19" s="22" t="s">
        <v>163</v>
      </c>
      <c r="F19" s="23" t="s">
        <v>165</v>
      </c>
      <c r="G19" s="22" t="s">
        <v>22</v>
      </c>
      <c r="H19" s="32">
        <v>56</v>
      </c>
      <c r="I19" s="66"/>
      <c r="J19" s="41">
        <f>+ROUND(H19*I19,0)</f>
        <v>0</v>
      </c>
      <c r="K19" s="45"/>
    </row>
    <row r="20" spans="2:11" ht="20.100000000000001" customHeight="1" x14ac:dyDescent="0.2">
      <c r="B20" s="44"/>
      <c r="C20" s="22"/>
      <c r="D20" s="22"/>
      <c r="E20" s="22"/>
      <c r="F20" s="23"/>
      <c r="G20" s="22"/>
      <c r="H20" s="32"/>
      <c r="I20" s="66"/>
      <c r="J20" s="41"/>
      <c r="K20" s="45"/>
    </row>
    <row r="21" spans="2:11" ht="20.100000000000001" customHeight="1" x14ac:dyDescent="0.2">
      <c r="B21" s="44"/>
      <c r="C21" s="34"/>
      <c r="D21" s="34"/>
      <c r="E21" s="34"/>
      <c r="F21" s="35" t="s">
        <v>37</v>
      </c>
      <c r="G21" s="34"/>
      <c r="H21" s="38"/>
      <c r="I21" s="67"/>
      <c r="J21" s="39"/>
      <c r="K21" s="45"/>
    </row>
    <row r="22" spans="2:11" ht="20.100000000000001" customHeight="1" x14ac:dyDescent="0.2">
      <c r="B22" s="44"/>
      <c r="C22" s="22">
        <v>8</v>
      </c>
      <c r="D22" s="22" t="s">
        <v>71</v>
      </c>
      <c r="E22" s="22" t="s">
        <v>38</v>
      </c>
      <c r="F22" s="23" t="s">
        <v>39</v>
      </c>
      <c r="G22" s="22" t="s">
        <v>24</v>
      </c>
      <c r="H22" s="32">
        <v>9</v>
      </c>
      <c r="I22" s="66"/>
      <c r="J22" s="41"/>
      <c r="K22" s="45"/>
    </row>
    <row r="23" spans="2:11" ht="20.100000000000001" customHeight="1" x14ac:dyDescent="0.2">
      <c r="B23" s="44"/>
      <c r="C23" s="22">
        <v>9</v>
      </c>
      <c r="D23" s="22" t="s">
        <v>72</v>
      </c>
      <c r="E23" s="22" t="s">
        <v>40</v>
      </c>
      <c r="F23" s="23" t="s">
        <v>92</v>
      </c>
      <c r="G23" s="22" t="s">
        <v>24</v>
      </c>
      <c r="H23" s="32">
        <v>9</v>
      </c>
      <c r="I23" s="66"/>
      <c r="J23" s="41">
        <f>+ROUND(H23*I23,0)</f>
        <v>0</v>
      </c>
      <c r="K23" s="45"/>
    </row>
    <row r="24" spans="2:11" ht="20.100000000000001" customHeight="1" x14ac:dyDescent="0.2">
      <c r="B24" s="44"/>
      <c r="C24" s="22">
        <v>10</v>
      </c>
      <c r="D24" s="22" t="s">
        <v>73</v>
      </c>
      <c r="E24" s="22" t="s">
        <v>41</v>
      </c>
      <c r="F24" s="23" t="s">
        <v>93</v>
      </c>
      <c r="G24" s="22" t="s">
        <v>24</v>
      </c>
      <c r="H24" s="32">
        <v>352.09</v>
      </c>
      <c r="I24" s="66"/>
      <c r="J24" s="41">
        <f>+ROUND(H24*I24,0)</f>
        <v>0</v>
      </c>
      <c r="K24" s="45"/>
    </row>
    <row r="25" spans="2:11" ht="20.100000000000001" customHeight="1" x14ac:dyDescent="0.2">
      <c r="B25" s="44"/>
      <c r="C25" s="22"/>
      <c r="D25" s="22"/>
      <c r="E25" s="22"/>
      <c r="F25" s="23"/>
      <c r="G25" s="22"/>
      <c r="H25" s="32"/>
      <c r="I25" s="66"/>
      <c r="J25" s="41"/>
      <c r="K25" s="45"/>
    </row>
    <row r="26" spans="2:11" ht="20.100000000000001" customHeight="1" x14ac:dyDescent="0.2">
      <c r="B26" s="44"/>
      <c r="C26" s="34"/>
      <c r="D26" s="34"/>
      <c r="E26" s="34"/>
      <c r="F26" s="35" t="s">
        <v>42</v>
      </c>
      <c r="G26" s="34"/>
      <c r="H26" s="38"/>
      <c r="I26" s="67"/>
      <c r="J26" s="39"/>
      <c r="K26" s="45"/>
    </row>
    <row r="27" spans="2:11" ht="20.100000000000001" customHeight="1" x14ac:dyDescent="0.2">
      <c r="B27" s="44"/>
      <c r="C27" s="22">
        <v>11</v>
      </c>
      <c r="D27" s="22" t="s">
        <v>74</v>
      </c>
      <c r="E27" s="53">
        <v>11921</v>
      </c>
      <c r="F27" s="54" t="s">
        <v>129</v>
      </c>
      <c r="G27" s="55" t="s">
        <v>22</v>
      </c>
      <c r="H27" s="32">
        <v>1313.16</v>
      </c>
      <c r="I27" s="66"/>
      <c r="J27" s="41">
        <f>+ROUND(H27*I27,0)</f>
        <v>0</v>
      </c>
      <c r="K27" s="45"/>
    </row>
    <row r="28" spans="2:11" ht="20.100000000000001" customHeight="1" x14ac:dyDescent="0.2">
      <c r="B28" s="44"/>
      <c r="C28" s="22">
        <v>12</v>
      </c>
      <c r="D28" s="22" t="s">
        <v>75</v>
      </c>
      <c r="E28" s="53">
        <v>16837</v>
      </c>
      <c r="F28" s="54" t="s">
        <v>130</v>
      </c>
      <c r="G28" s="55" t="s">
        <v>24</v>
      </c>
      <c r="H28" s="32">
        <v>356.43</v>
      </c>
      <c r="I28" s="66"/>
      <c r="J28" s="41">
        <f>+ROUND(H28*I28,0)</f>
        <v>0</v>
      </c>
      <c r="K28" s="45"/>
    </row>
    <row r="29" spans="2:11" ht="20.100000000000001" customHeight="1" x14ac:dyDescent="0.2">
      <c r="B29" s="44"/>
      <c r="C29" s="22">
        <v>13</v>
      </c>
      <c r="D29" s="22" t="s">
        <v>76</v>
      </c>
      <c r="E29" s="53">
        <v>17951</v>
      </c>
      <c r="F29" s="52" t="s">
        <v>131</v>
      </c>
      <c r="G29" s="51" t="s">
        <v>24</v>
      </c>
      <c r="H29" s="32">
        <v>6.8400000000000007</v>
      </c>
      <c r="I29" s="66"/>
      <c r="J29" s="41">
        <f>+ROUND(H29*I29,0)</f>
        <v>0</v>
      </c>
      <c r="K29" s="45"/>
    </row>
    <row r="30" spans="2:11" ht="20.100000000000001" customHeight="1" x14ac:dyDescent="0.2">
      <c r="B30" s="44"/>
      <c r="C30" s="22"/>
      <c r="D30" s="22"/>
      <c r="E30" s="22"/>
      <c r="F30" s="42"/>
      <c r="G30" s="22"/>
      <c r="H30" s="32"/>
      <c r="I30" s="66"/>
      <c r="J30" s="41"/>
      <c r="K30" s="45"/>
    </row>
    <row r="31" spans="2:11" ht="20.100000000000001" customHeight="1" x14ac:dyDescent="0.2">
      <c r="B31" s="44"/>
      <c r="C31" s="34"/>
      <c r="D31" s="34"/>
      <c r="E31" s="34"/>
      <c r="F31" s="35" t="s">
        <v>43</v>
      </c>
      <c r="G31" s="34"/>
      <c r="H31" s="38"/>
      <c r="I31" s="67"/>
      <c r="J31" s="39"/>
      <c r="K31" s="45"/>
    </row>
    <row r="32" spans="2:11" ht="20.100000000000001" customHeight="1" x14ac:dyDescent="0.2">
      <c r="B32" s="44"/>
      <c r="C32" s="22">
        <v>14</v>
      </c>
      <c r="D32" s="22" t="s">
        <v>77</v>
      </c>
      <c r="E32" s="22" t="s">
        <v>48</v>
      </c>
      <c r="F32" s="23" t="s">
        <v>49</v>
      </c>
      <c r="G32" s="22" t="s">
        <v>25</v>
      </c>
      <c r="H32" s="32">
        <v>84.1</v>
      </c>
      <c r="I32" s="66"/>
      <c r="J32" s="41">
        <f>+ROUND(H32*I32,0)</f>
        <v>0</v>
      </c>
      <c r="K32" s="45"/>
    </row>
    <row r="33" spans="2:13" ht="20.100000000000001" customHeight="1" x14ac:dyDescent="0.2">
      <c r="B33" s="44"/>
      <c r="C33" s="22"/>
      <c r="D33" s="22"/>
      <c r="E33" s="22"/>
      <c r="F33" s="23"/>
      <c r="G33" s="22"/>
      <c r="H33" s="32">
        <v>25</v>
      </c>
      <c r="I33" s="66"/>
      <c r="J33" s="41"/>
      <c r="K33" s="45"/>
    </row>
    <row r="34" spans="2:13" ht="20.100000000000001" customHeight="1" x14ac:dyDescent="0.2">
      <c r="B34" s="44"/>
      <c r="C34" s="34"/>
      <c r="D34" s="34"/>
      <c r="E34" s="34"/>
      <c r="F34" s="35" t="s">
        <v>133</v>
      </c>
      <c r="G34" s="34"/>
      <c r="H34" s="38"/>
      <c r="I34" s="67"/>
      <c r="J34" s="39"/>
      <c r="K34" s="45"/>
    </row>
    <row r="35" spans="2:13" ht="20.100000000000001" customHeight="1" x14ac:dyDescent="0.2">
      <c r="B35" s="44"/>
      <c r="C35" s="22">
        <v>15</v>
      </c>
      <c r="D35" s="22" t="s">
        <v>78</v>
      </c>
      <c r="E35" s="22" t="s">
        <v>44</v>
      </c>
      <c r="F35" s="23" t="s">
        <v>45</v>
      </c>
      <c r="G35" s="22" t="s">
        <v>25</v>
      </c>
      <c r="H35" s="32"/>
      <c r="I35" s="66"/>
      <c r="J35" s="41">
        <f>+ROUND(H35*I35,0)</f>
        <v>0</v>
      </c>
      <c r="K35" s="45"/>
    </row>
    <row r="36" spans="2:13" ht="20.100000000000001" customHeight="1" x14ac:dyDescent="0.2">
      <c r="B36" s="44"/>
      <c r="C36" s="22">
        <v>16</v>
      </c>
      <c r="D36" s="22" t="s">
        <v>79</v>
      </c>
      <c r="E36" s="22" t="s">
        <v>46</v>
      </c>
      <c r="F36" s="23" t="s">
        <v>47</v>
      </c>
      <c r="G36" s="22" t="s">
        <v>22</v>
      </c>
      <c r="H36" s="32">
        <v>30.8</v>
      </c>
      <c r="I36" s="66"/>
      <c r="J36" s="41">
        <f>+ROUND(H36*I36,0)</f>
        <v>0</v>
      </c>
      <c r="K36" s="45"/>
    </row>
    <row r="37" spans="2:13" ht="20.100000000000001" customHeight="1" x14ac:dyDescent="0.2">
      <c r="B37" s="44"/>
      <c r="C37" s="22">
        <v>17</v>
      </c>
      <c r="D37" s="22" t="s">
        <v>80</v>
      </c>
      <c r="E37" s="22">
        <v>16677</v>
      </c>
      <c r="F37" s="23" t="s">
        <v>118</v>
      </c>
      <c r="G37" s="22" t="s">
        <v>22</v>
      </c>
      <c r="H37" s="32">
        <v>115.68</v>
      </c>
      <c r="I37" s="66"/>
      <c r="J37" s="41">
        <f>+ROUND(H37*I37,0)</f>
        <v>0</v>
      </c>
      <c r="K37" s="45"/>
    </row>
    <row r="38" spans="2:13" ht="20.100000000000001" customHeight="1" x14ac:dyDescent="0.2">
      <c r="B38" s="44"/>
      <c r="C38" s="22"/>
      <c r="D38" s="22"/>
      <c r="E38" s="22"/>
      <c r="F38" s="23"/>
      <c r="G38" s="22"/>
      <c r="H38" s="32">
        <v>355.54954195260854</v>
      </c>
      <c r="I38" s="66"/>
      <c r="J38" s="41"/>
      <c r="K38" s="45"/>
    </row>
    <row r="39" spans="2:13" ht="20.100000000000001" customHeight="1" x14ac:dyDescent="0.2">
      <c r="B39" s="44"/>
      <c r="C39" s="34"/>
      <c r="D39" s="34"/>
      <c r="E39" s="34"/>
      <c r="F39" s="35" t="s">
        <v>166</v>
      </c>
      <c r="G39" s="34"/>
      <c r="H39" s="38"/>
      <c r="I39" s="67"/>
      <c r="J39" s="39"/>
      <c r="K39" s="45"/>
    </row>
    <row r="40" spans="2:13" ht="20.100000000000001" customHeight="1" x14ac:dyDescent="0.2">
      <c r="B40" s="44"/>
      <c r="C40" s="22">
        <v>18</v>
      </c>
      <c r="D40" s="22" t="s">
        <v>81</v>
      </c>
      <c r="E40" s="53">
        <v>10407</v>
      </c>
      <c r="F40" s="50" t="s">
        <v>128</v>
      </c>
      <c r="G40" s="51" t="s">
        <v>22</v>
      </c>
      <c r="H40" s="32"/>
      <c r="I40" s="66"/>
      <c r="J40" s="41">
        <f>+ROUND(H40*I40,0)</f>
        <v>0</v>
      </c>
      <c r="K40" s="45"/>
    </row>
    <row r="41" spans="2:13" ht="20.100000000000001" customHeight="1" x14ac:dyDescent="0.2">
      <c r="B41" s="44"/>
      <c r="C41" s="22">
        <v>19</v>
      </c>
      <c r="D41" s="22" t="s">
        <v>82</v>
      </c>
      <c r="E41" s="22" t="s">
        <v>50</v>
      </c>
      <c r="F41" s="23" t="s">
        <v>94</v>
      </c>
      <c r="G41" s="22" t="s">
        <v>22</v>
      </c>
      <c r="H41" s="32">
        <v>1386.56</v>
      </c>
      <c r="I41" s="66"/>
      <c r="J41" s="41">
        <f>+ROUND(H41*I41,0)</f>
        <v>0</v>
      </c>
      <c r="K41" s="45"/>
    </row>
    <row r="42" spans="2:13" ht="20.100000000000001" customHeight="1" x14ac:dyDescent="0.2">
      <c r="B42" s="44"/>
      <c r="C42" s="22"/>
      <c r="D42" s="22"/>
      <c r="E42" s="22"/>
      <c r="F42" s="23"/>
      <c r="G42" s="22"/>
      <c r="H42" s="32">
        <v>1386.56</v>
      </c>
      <c r="I42" s="66"/>
      <c r="J42" s="41"/>
      <c r="K42" s="45"/>
    </row>
    <row r="43" spans="2:13" ht="20.100000000000001" customHeight="1" x14ac:dyDescent="0.2">
      <c r="B43" s="44"/>
      <c r="C43" s="34"/>
      <c r="D43" s="34"/>
      <c r="E43" s="34"/>
      <c r="F43" s="35" t="s">
        <v>134</v>
      </c>
      <c r="G43" s="34"/>
      <c r="H43" s="38"/>
      <c r="I43" s="67"/>
      <c r="J43" s="39"/>
      <c r="K43" s="45"/>
    </row>
    <row r="44" spans="2:13" ht="20.100000000000001" customHeight="1" x14ac:dyDescent="0.2">
      <c r="B44" s="44"/>
      <c r="C44" s="22">
        <v>20</v>
      </c>
      <c r="D44" s="22" t="s">
        <v>83</v>
      </c>
      <c r="E44" s="53">
        <v>10256</v>
      </c>
      <c r="F44" s="52" t="s">
        <v>51</v>
      </c>
      <c r="G44" s="51" t="s">
        <v>22</v>
      </c>
      <c r="H44" s="32"/>
      <c r="I44" s="66"/>
      <c r="J44" s="41">
        <f>+ROUND(H44*I44,0)</f>
        <v>0</v>
      </c>
      <c r="K44" s="45"/>
    </row>
    <row r="45" spans="2:13" ht="20.100000000000001" customHeight="1" x14ac:dyDescent="0.2">
      <c r="B45" s="44"/>
      <c r="C45" s="22">
        <v>21</v>
      </c>
      <c r="D45" s="22" t="s">
        <v>84</v>
      </c>
      <c r="E45" s="53">
        <v>12541</v>
      </c>
      <c r="F45" s="52" t="s">
        <v>124</v>
      </c>
      <c r="G45" s="51" t="s">
        <v>22</v>
      </c>
      <c r="H45" s="32">
        <v>200</v>
      </c>
      <c r="I45" s="66"/>
      <c r="J45" s="41">
        <f>+ROUND(H45*I45,0)</f>
        <v>0</v>
      </c>
      <c r="K45" s="45"/>
    </row>
    <row r="46" spans="2:13" ht="20.100000000000001" customHeight="1" x14ac:dyDescent="0.2">
      <c r="B46" s="44"/>
      <c r="C46" s="22"/>
      <c r="D46" s="22"/>
      <c r="E46" s="22"/>
      <c r="F46" s="23"/>
      <c r="G46" s="22"/>
      <c r="H46" s="32">
        <v>1313.36</v>
      </c>
      <c r="I46" s="66"/>
      <c r="J46" s="41"/>
      <c r="K46" s="45"/>
    </row>
    <row r="47" spans="2:13" ht="20.100000000000001" customHeight="1" x14ac:dyDescent="0.2">
      <c r="B47" s="44"/>
      <c r="C47" s="34"/>
      <c r="D47" s="34"/>
      <c r="E47" s="34"/>
      <c r="F47" s="35" t="s">
        <v>135</v>
      </c>
      <c r="G47" s="34"/>
      <c r="H47" s="38"/>
      <c r="I47" s="67"/>
      <c r="J47" s="39"/>
      <c r="K47" s="45"/>
    </row>
    <row r="48" spans="2:13" ht="20.100000000000001" customHeight="1" x14ac:dyDescent="0.2">
      <c r="B48" s="44"/>
      <c r="C48" s="22">
        <v>22</v>
      </c>
      <c r="D48" s="22" t="s">
        <v>85</v>
      </c>
      <c r="E48" s="53">
        <v>10021</v>
      </c>
      <c r="F48" s="52" t="s">
        <v>122</v>
      </c>
      <c r="G48" s="51" t="s">
        <v>22</v>
      </c>
      <c r="H48" s="32"/>
      <c r="I48" s="66"/>
      <c r="J48" s="41">
        <f>+ROUND(H48*I48,0)</f>
        <v>0</v>
      </c>
      <c r="K48" s="45"/>
      <c r="M48" s="69"/>
    </row>
    <row r="49" spans="2:11" ht="20.100000000000001" customHeight="1" x14ac:dyDescent="0.2">
      <c r="B49" s="44"/>
      <c r="C49" s="22">
        <v>23</v>
      </c>
      <c r="D49" s="22" t="s">
        <v>140</v>
      </c>
      <c r="E49" s="22" t="s">
        <v>52</v>
      </c>
      <c r="F49" s="23" t="s">
        <v>53</v>
      </c>
      <c r="G49" s="22" t="s">
        <v>25</v>
      </c>
      <c r="H49" s="32">
        <v>78.501817089675498</v>
      </c>
      <c r="I49" s="66"/>
      <c r="J49" s="41">
        <f>+ROUND(H49*I49,0)</f>
        <v>0</v>
      </c>
      <c r="K49" s="45"/>
    </row>
    <row r="50" spans="2:11" ht="20.100000000000001" customHeight="1" x14ac:dyDescent="0.2">
      <c r="B50" s="44"/>
      <c r="C50" s="22">
        <v>24</v>
      </c>
      <c r="D50" s="22" t="s">
        <v>141</v>
      </c>
      <c r="E50" s="53">
        <v>13689</v>
      </c>
      <c r="F50" s="52" t="s">
        <v>151</v>
      </c>
      <c r="G50" s="51" t="s">
        <v>23</v>
      </c>
      <c r="H50" s="32">
        <v>194</v>
      </c>
      <c r="I50" s="66"/>
      <c r="J50" s="41">
        <f>+ROUND(H50*I50,0)</f>
        <v>0</v>
      </c>
      <c r="K50" s="45"/>
    </row>
    <row r="51" spans="2:11" ht="20.100000000000001" customHeight="1" x14ac:dyDescent="0.2">
      <c r="B51" s="44"/>
      <c r="C51" s="22"/>
      <c r="D51" s="22"/>
      <c r="E51" s="22"/>
      <c r="F51" s="23"/>
      <c r="G51" s="22"/>
      <c r="H51" s="32">
        <v>150</v>
      </c>
      <c r="I51" s="66"/>
      <c r="J51" s="41"/>
      <c r="K51" s="45"/>
    </row>
    <row r="52" spans="2:11" ht="20.100000000000001" customHeight="1" x14ac:dyDescent="0.2">
      <c r="B52" s="44"/>
      <c r="C52" s="34"/>
      <c r="D52" s="34"/>
      <c r="E52" s="34"/>
      <c r="F52" s="35" t="s">
        <v>136</v>
      </c>
      <c r="G52" s="34"/>
      <c r="H52" s="38"/>
      <c r="I52" s="67"/>
      <c r="J52" s="39"/>
      <c r="K52" s="45"/>
    </row>
    <row r="53" spans="2:11" ht="20.100000000000001" customHeight="1" x14ac:dyDescent="0.2">
      <c r="B53" s="44"/>
      <c r="C53" s="22">
        <v>25</v>
      </c>
      <c r="D53" s="22" t="s">
        <v>86</v>
      </c>
      <c r="E53" s="53">
        <v>10452</v>
      </c>
      <c r="F53" s="52" t="s">
        <v>123</v>
      </c>
      <c r="G53" s="51" t="s">
        <v>121</v>
      </c>
      <c r="H53" s="32"/>
      <c r="I53" s="66"/>
      <c r="J53" s="41">
        <f>+ROUND(H53*I53,0)</f>
        <v>0</v>
      </c>
      <c r="K53" s="45"/>
    </row>
    <row r="54" spans="2:11" ht="20.100000000000001" customHeight="1" x14ac:dyDescent="0.2">
      <c r="B54" s="44"/>
      <c r="C54" s="22">
        <v>26</v>
      </c>
      <c r="D54" s="22" t="s">
        <v>156</v>
      </c>
      <c r="E54" s="22" t="s">
        <v>54</v>
      </c>
      <c r="F54" s="23" t="s">
        <v>55</v>
      </c>
      <c r="G54" s="22" t="s">
        <v>25</v>
      </c>
      <c r="H54" s="32">
        <v>3</v>
      </c>
      <c r="I54" s="68"/>
      <c r="J54" s="41">
        <f>+ROUND(H54*I54,0)</f>
        <v>0</v>
      </c>
      <c r="K54" s="45"/>
    </row>
    <row r="55" spans="2:11" ht="20.100000000000001" customHeight="1" x14ac:dyDescent="0.2">
      <c r="B55" s="44"/>
      <c r="C55" s="22"/>
      <c r="D55" s="22"/>
      <c r="E55" s="22"/>
      <c r="F55" s="23"/>
      <c r="G55" s="22"/>
      <c r="H55" s="32">
        <v>13.7</v>
      </c>
      <c r="I55" s="66"/>
      <c r="J55" s="41"/>
      <c r="K55" s="45"/>
    </row>
    <row r="56" spans="2:11" ht="20.100000000000001" customHeight="1" x14ac:dyDescent="0.2">
      <c r="B56" s="44"/>
      <c r="C56" s="34"/>
      <c r="D56" s="34"/>
      <c r="E56" s="34"/>
      <c r="F56" s="35" t="s">
        <v>137</v>
      </c>
      <c r="G56" s="34"/>
      <c r="H56" s="38"/>
      <c r="I56" s="67"/>
      <c r="J56" s="39"/>
      <c r="K56" s="45"/>
    </row>
    <row r="57" spans="2:11" ht="20.100000000000001" customHeight="1" x14ac:dyDescent="0.2">
      <c r="B57" s="44"/>
      <c r="C57" s="22">
        <v>27</v>
      </c>
      <c r="D57" s="22" t="s">
        <v>87</v>
      </c>
      <c r="E57" s="22" t="s">
        <v>167</v>
      </c>
      <c r="F57" s="23" t="s">
        <v>168</v>
      </c>
      <c r="G57" s="22" t="s">
        <v>23</v>
      </c>
      <c r="H57" s="32"/>
      <c r="I57" s="66"/>
      <c r="J57" s="41">
        <f>+ROUND(H57*I57,0)</f>
        <v>0</v>
      </c>
      <c r="K57" s="45"/>
    </row>
    <row r="58" spans="2:11" ht="20.100000000000001" customHeight="1" x14ac:dyDescent="0.2">
      <c r="B58" s="44"/>
      <c r="C58" s="22"/>
      <c r="D58" s="22"/>
      <c r="E58" s="22"/>
      <c r="F58" s="23"/>
      <c r="G58" s="22"/>
      <c r="H58" s="32">
        <v>1</v>
      </c>
      <c r="I58" s="66"/>
      <c r="J58" s="41"/>
      <c r="K58" s="45"/>
    </row>
    <row r="59" spans="2:11" ht="20.100000000000001" customHeight="1" x14ac:dyDescent="0.2">
      <c r="B59" s="44"/>
      <c r="C59" s="34"/>
      <c r="D59" s="34"/>
      <c r="E59" s="34"/>
      <c r="F59" s="35" t="s">
        <v>138</v>
      </c>
      <c r="G59" s="34"/>
      <c r="H59" s="38"/>
      <c r="I59" s="67"/>
      <c r="J59" s="39"/>
      <c r="K59" s="45"/>
    </row>
    <row r="60" spans="2:11" ht="20.100000000000001" customHeight="1" x14ac:dyDescent="0.2">
      <c r="B60" s="44"/>
      <c r="C60" s="22">
        <v>28</v>
      </c>
      <c r="D60" s="22" t="s">
        <v>88</v>
      </c>
      <c r="E60" s="53">
        <v>13729</v>
      </c>
      <c r="F60" s="50" t="s">
        <v>127</v>
      </c>
      <c r="G60" s="51" t="s">
        <v>23</v>
      </c>
      <c r="H60" s="32"/>
      <c r="I60" s="66"/>
      <c r="J60" s="41">
        <f>+ROUND(H60*I60,0)</f>
        <v>0</v>
      </c>
      <c r="K60" s="45"/>
    </row>
    <row r="61" spans="2:11" ht="20.100000000000001" customHeight="1" x14ac:dyDescent="0.2">
      <c r="B61" s="44"/>
      <c r="C61" s="22">
        <v>29</v>
      </c>
      <c r="D61" s="22" t="s">
        <v>142</v>
      </c>
      <c r="E61" s="22" t="s">
        <v>56</v>
      </c>
      <c r="F61" s="23" t="s">
        <v>96</v>
      </c>
      <c r="G61" s="22" t="s">
        <v>23</v>
      </c>
      <c r="H61" s="32">
        <v>4</v>
      </c>
      <c r="I61" s="66"/>
      <c r="J61" s="41">
        <f>+ROUND(H61*I61,0)</f>
        <v>0</v>
      </c>
      <c r="K61" s="45"/>
    </row>
    <row r="62" spans="2:11" ht="20.100000000000001" customHeight="1" x14ac:dyDescent="0.2">
      <c r="B62" s="44"/>
      <c r="C62" s="22">
        <v>30</v>
      </c>
      <c r="D62" s="22" t="s">
        <v>143</v>
      </c>
      <c r="E62" s="53">
        <v>16137</v>
      </c>
      <c r="F62" s="50" t="s">
        <v>125</v>
      </c>
      <c r="G62" s="51" t="s">
        <v>23</v>
      </c>
      <c r="H62" s="32">
        <v>1</v>
      </c>
      <c r="I62" s="66"/>
      <c r="J62" s="41">
        <f>+ROUND(H62*I62,0)</f>
        <v>0</v>
      </c>
      <c r="K62" s="45"/>
    </row>
    <row r="63" spans="2:11" ht="20.100000000000001" customHeight="1" x14ac:dyDescent="0.2">
      <c r="B63" s="44"/>
      <c r="C63" s="22"/>
      <c r="D63" s="22"/>
      <c r="E63" s="22"/>
      <c r="F63" s="23"/>
      <c r="G63" s="22"/>
      <c r="H63" s="32">
        <v>3</v>
      </c>
      <c r="I63" s="66"/>
      <c r="J63" s="41"/>
      <c r="K63" s="45"/>
    </row>
    <row r="64" spans="2:11" ht="20.100000000000001" customHeight="1" x14ac:dyDescent="0.2">
      <c r="B64" s="44"/>
      <c r="C64" s="34"/>
      <c r="D64" s="34"/>
      <c r="E64" s="34"/>
      <c r="F64" s="35" t="s">
        <v>139</v>
      </c>
      <c r="G64" s="34"/>
      <c r="H64" s="38"/>
      <c r="I64" s="67"/>
      <c r="J64" s="39"/>
      <c r="K64" s="45"/>
    </row>
    <row r="65" spans="2:14" ht="20.100000000000001" customHeight="1" x14ac:dyDescent="0.2">
      <c r="B65" s="44"/>
      <c r="C65" s="22">
        <v>31</v>
      </c>
      <c r="D65" s="22" t="s">
        <v>89</v>
      </c>
      <c r="E65" s="53" t="s">
        <v>157</v>
      </c>
      <c r="F65" s="50" t="s">
        <v>158</v>
      </c>
      <c r="G65" s="51" t="s">
        <v>121</v>
      </c>
      <c r="H65" s="32"/>
      <c r="I65" s="66"/>
      <c r="J65" s="41">
        <f t="shared" ref="J65:J74" si="0">+ROUND(H65*I65,0)</f>
        <v>0</v>
      </c>
      <c r="K65" s="45"/>
    </row>
    <row r="66" spans="2:14" ht="20.100000000000001" customHeight="1" x14ac:dyDescent="0.2">
      <c r="B66" s="44"/>
      <c r="C66" s="22">
        <v>32</v>
      </c>
      <c r="D66" s="22" t="s">
        <v>90</v>
      </c>
      <c r="E66" s="22" t="s">
        <v>58</v>
      </c>
      <c r="F66" s="23" t="s">
        <v>59</v>
      </c>
      <c r="G66" s="22" t="s">
        <v>60</v>
      </c>
      <c r="H66" s="32">
        <v>3</v>
      </c>
      <c r="I66" s="66"/>
      <c r="J66" s="41">
        <f t="shared" si="0"/>
        <v>0</v>
      </c>
      <c r="K66" s="45"/>
    </row>
    <row r="67" spans="2:14" ht="20.100000000000001" customHeight="1" x14ac:dyDescent="0.2">
      <c r="B67" s="44"/>
      <c r="C67" s="22">
        <v>33</v>
      </c>
      <c r="D67" s="22" t="s">
        <v>119</v>
      </c>
      <c r="E67" s="53">
        <v>12818</v>
      </c>
      <c r="F67" s="50" t="s">
        <v>126</v>
      </c>
      <c r="G67" s="51" t="s">
        <v>25</v>
      </c>
      <c r="H67" s="32">
        <v>9</v>
      </c>
      <c r="I67" s="66"/>
      <c r="J67" s="41">
        <f t="shared" si="0"/>
        <v>0</v>
      </c>
      <c r="K67" s="45"/>
    </row>
    <row r="68" spans="2:14" ht="20.100000000000001" customHeight="1" x14ac:dyDescent="0.2">
      <c r="B68" s="44"/>
      <c r="C68" s="22">
        <v>34</v>
      </c>
      <c r="D68" s="22" t="s">
        <v>144</v>
      </c>
      <c r="E68" s="22" t="s">
        <v>61</v>
      </c>
      <c r="F68" s="23" t="s">
        <v>153</v>
      </c>
      <c r="G68" s="22" t="s">
        <v>23</v>
      </c>
      <c r="H68" s="32">
        <v>15</v>
      </c>
      <c r="I68" s="66"/>
      <c r="J68" s="41">
        <f t="shared" si="0"/>
        <v>0</v>
      </c>
      <c r="K68" s="45"/>
    </row>
    <row r="69" spans="2:14" ht="20.100000000000001" customHeight="1" x14ac:dyDescent="0.2">
      <c r="B69" s="44"/>
      <c r="C69" s="22">
        <v>35</v>
      </c>
      <c r="D69" s="22" t="s">
        <v>145</v>
      </c>
      <c r="E69" s="22" t="s">
        <v>62</v>
      </c>
      <c r="F69" s="23" t="s">
        <v>154</v>
      </c>
      <c r="G69" s="22" t="s">
        <v>23</v>
      </c>
      <c r="H69" s="32">
        <v>2</v>
      </c>
      <c r="I69" s="66"/>
      <c r="J69" s="41">
        <f t="shared" si="0"/>
        <v>0</v>
      </c>
      <c r="K69" s="45"/>
    </row>
    <row r="70" spans="2:14" ht="20.100000000000001" customHeight="1" x14ac:dyDescent="0.2">
      <c r="B70" s="44"/>
      <c r="C70" s="22">
        <v>36</v>
      </c>
      <c r="D70" s="22" t="s">
        <v>146</v>
      </c>
      <c r="E70" s="53">
        <v>14439</v>
      </c>
      <c r="F70" s="50" t="s">
        <v>155</v>
      </c>
      <c r="G70" s="51" t="s">
        <v>22</v>
      </c>
      <c r="H70" s="32">
        <v>3</v>
      </c>
      <c r="I70" s="66"/>
      <c r="J70" s="41">
        <f t="shared" si="0"/>
        <v>0</v>
      </c>
      <c r="K70" s="45"/>
    </row>
    <row r="71" spans="2:14" ht="20.100000000000001" customHeight="1" x14ac:dyDescent="0.2">
      <c r="B71" s="44"/>
      <c r="C71" s="22">
        <v>37</v>
      </c>
      <c r="D71" s="22" t="s">
        <v>147</v>
      </c>
      <c r="E71" s="53" t="s">
        <v>160</v>
      </c>
      <c r="F71" s="50" t="s">
        <v>161</v>
      </c>
      <c r="G71" s="51" t="s">
        <v>159</v>
      </c>
      <c r="H71" s="32">
        <v>449.51</v>
      </c>
      <c r="I71" s="66"/>
      <c r="J71" s="41">
        <f t="shared" si="0"/>
        <v>0</v>
      </c>
      <c r="K71" s="45"/>
    </row>
    <row r="72" spans="2:14" ht="20.100000000000001" customHeight="1" x14ac:dyDescent="0.2">
      <c r="B72" s="44"/>
      <c r="C72" s="22">
        <v>38</v>
      </c>
      <c r="D72" s="22" t="s">
        <v>148</v>
      </c>
      <c r="E72" s="22" t="s">
        <v>57</v>
      </c>
      <c r="F72" s="23" t="s">
        <v>95</v>
      </c>
      <c r="G72" s="22" t="s">
        <v>23</v>
      </c>
      <c r="H72" s="32">
        <v>8</v>
      </c>
      <c r="I72" s="66"/>
      <c r="J72" s="41">
        <f t="shared" si="0"/>
        <v>0</v>
      </c>
      <c r="K72" s="45"/>
    </row>
    <row r="73" spans="2:14" ht="27.95" customHeight="1" x14ac:dyDescent="0.2">
      <c r="B73" s="44"/>
      <c r="C73" s="22">
        <v>39</v>
      </c>
      <c r="D73" s="22" t="s">
        <v>149</v>
      </c>
      <c r="E73" s="53">
        <v>15650</v>
      </c>
      <c r="F73" s="50" t="s">
        <v>132</v>
      </c>
      <c r="G73" s="51" t="s">
        <v>23</v>
      </c>
      <c r="H73" s="32">
        <v>4</v>
      </c>
      <c r="I73" s="66"/>
      <c r="J73" s="41">
        <f t="shared" si="0"/>
        <v>0</v>
      </c>
      <c r="K73" s="45"/>
    </row>
    <row r="74" spans="2:14" ht="33.950000000000003" customHeight="1" x14ac:dyDescent="0.2">
      <c r="B74" s="44"/>
      <c r="C74" s="22">
        <v>40</v>
      </c>
      <c r="D74" s="22" t="s">
        <v>150</v>
      </c>
      <c r="E74" s="22">
        <v>20827</v>
      </c>
      <c r="F74" s="50" t="s">
        <v>152</v>
      </c>
      <c r="G74" s="51" t="s">
        <v>23</v>
      </c>
      <c r="H74" s="32">
        <v>1</v>
      </c>
      <c r="I74" s="66"/>
      <c r="J74" s="41">
        <f t="shared" si="0"/>
        <v>0</v>
      </c>
      <c r="K74" s="45"/>
    </row>
    <row r="75" spans="2:14" s="56" customFormat="1" ht="30" customHeight="1" x14ac:dyDescent="0.2">
      <c r="B75" s="57"/>
      <c r="C75" s="3"/>
      <c r="D75" s="3"/>
      <c r="E75" s="3"/>
      <c r="F75" s="26" t="s">
        <v>7</v>
      </c>
      <c r="G75" s="27"/>
      <c r="H75" s="28"/>
      <c r="I75" s="29"/>
      <c r="J75" s="30">
        <f>SUM(J11:J74)</f>
        <v>0</v>
      </c>
      <c r="K75" s="58"/>
      <c r="M75" s="59"/>
      <c r="N75" s="59"/>
    </row>
    <row r="76" spans="2:14" s="56" customFormat="1" ht="15" thickBot="1" x14ac:dyDescent="0.25">
      <c r="B76" s="57"/>
      <c r="C76" s="3"/>
      <c r="D76" s="4"/>
      <c r="E76" s="4"/>
      <c r="F76" s="3"/>
      <c r="G76" s="3"/>
      <c r="H76" s="5"/>
      <c r="I76" s="6"/>
      <c r="J76" s="7"/>
      <c r="K76" s="58"/>
    </row>
    <row r="77" spans="2:14" s="56" customFormat="1" x14ac:dyDescent="0.2">
      <c r="B77" s="57"/>
      <c r="C77" s="8"/>
      <c r="D77" s="86"/>
      <c r="E77" s="86"/>
      <c r="F77" s="86"/>
      <c r="G77" s="86"/>
      <c r="H77" s="86"/>
      <c r="I77" s="86"/>
      <c r="J77" s="87"/>
      <c r="K77" s="60"/>
    </row>
    <row r="78" spans="2:14" s="56" customFormat="1" ht="46.5" customHeight="1" x14ac:dyDescent="0.2">
      <c r="B78" s="57"/>
      <c r="C78" s="88" t="s">
        <v>8</v>
      </c>
      <c r="D78" s="89"/>
      <c r="E78" s="89"/>
      <c r="F78" s="90"/>
      <c r="G78" s="79" t="s">
        <v>9</v>
      </c>
      <c r="H78" s="91"/>
      <c r="I78" s="40"/>
      <c r="J78" s="9" t="s">
        <v>10</v>
      </c>
      <c r="K78" s="61"/>
    </row>
    <row r="79" spans="2:14" s="56" customFormat="1" ht="56.25" customHeight="1" x14ac:dyDescent="0.2">
      <c r="B79" s="57"/>
      <c r="C79" s="88" t="s">
        <v>11</v>
      </c>
      <c r="D79" s="89"/>
      <c r="E79" s="89"/>
      <c r="F79" s="90"/>
      <c r="G79" s="81" t="s">
        <v>12</v>
      </c>
      <c r="H79" s="82"/>
      <c r="I79" s="10" t="s">
        <v>13</v>
      </c>
      <c r="J79" s="31"/>
      <c r="K79" s="61"/>
    </row>
    <row r="80" spans="2:14" s="56" customFormat="1" ht="30" customHeight="1" x14ac:dyDescent="0.2">
      <c r="B80" s="57"/>
      <c r="C80" s="88" t="s">
        <v>14</v>
      </c>
      <c r="D80" s="89"/>
      <c r="E80" s="89"/>
      <c r="F80" s="90"/>
      <c r="G80" s="92" t="s">
        <v>15</v>
      </c>
      <c r="H80" s="93"/>
      <c r="I80" s="10" t="s">
        <v>16</v>
      </c>
      <c r="J80" s="31"/>
      <c r="K80" s="61"/>
    </row>
    <row r="81" spans="2:11" s="56" customFormat="1" ht="58.5" customHeight="1" x14ac:dyDescent="0.2">
      <c r="B81" s="57"/>
      <c r="C81" s="11"/>
      <c r="D81" s="12"/>
      <c r="E81" s="12"/>
      <c r="F81" s="13"/>
      <c r="G81" s="79" t="s">
        <v>17</v>
      </c>
      <c r="H81" s="80"/>
      <c r="I81" s="10" t="s">
        <v>18</v>
      </c>
      <c r="J81" s="31"/>
      <c r="K81" s="58"/>
    </row>
    <row r="82" spans="2:11" ht="57" customHeight="1" x14ac:dyDescent="0.2">
      <c r="B82" s="44"/>
      <c r="C82" s="14"/>
      <c r="D82" s="15"/>
      <c r="E82" s="15"/>
      <c r="F82" s="16"/>
      <c r="G82" s="81" t="s">
        <v>19</v>
      </c>
      <c r="H82" s="82"/>
      <c r="I82" s="10" t="s">
        <v>20</v>
      </c>
      <c r="J82" s="31">
        <f>SUM(J79:J81)</f>
        <v>0</v>
      </c>
      <c r="K82" s="45"/>
    </row>
    <row r="83" spans="2:11" ht="15" thickBot="1" x14ac:dyDescent="0.25">
      <c r="B83" s="44"/>
      <c r="C83" s="17"/>
      <c r="D83" s="18"/>
      <c r="E83" s="18"/>
      <c r="F83" s="19"/>
      <c r="G83" s="83"/>
      <c r="H83" s="83"/>
      <c r="I83" s="84"/>
      <c r="J83" s="85"/>
      <c r="K83" s="45"/>
    </row>
    <row r="84" spans="2:11" ht="15" thickBot="1" x14ac:dyDescent="0.25">
      <c r="B84" s="62"/>
      <c r="C84" s="63"/>
      <c r="D84" s="63"/>
      <c r="E84" s="63"/>
      <c r="F84" s="64"/>
      <c r="G84" s="63"/>
      <c r="H84" s="63"/>
      <c r="I84" s="63"/>
      <c r="J84" s="63"/>
      <c r="K84" s="65"/>
    </row>
    <row r="85" spans="2:11" ht="15" thickTop="1" x14ac:dyDescent="0.2"/>
  </sheetData>
  <mergeCells count="16">
    <mergeCell ref="C8:J8"/>
    <mergeCell ref="C1:E1"/>
    <mergeCell ref="C2:E2"/>
    <mergeCell ref="C4:J4"/>
    <mergeCell ref="C6:J6"/>
    <mergeCell ref="C7:J7"/>
    <mergeCell ref="G81:H81"/>
    <mergeCell ref="G82:H82"/>
    <mergeCell ref="G83:J83"/>
    <mergeCell ref="D77:J77"/>
    <mergeCell ref="C78:F78"/>
    <mergeCell ref="G78:H78"/>
    <mergeCell ref="C79:F79"/>
    <mergeCell ref="G79:H79"/>
    <mergeCell ref="C80:F80"/>
    <mergeCell ref="G80:H80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David Mauricio Gonzalez Garcia</cp:lastModifiedBy>
  <cp:revision/>
  <dcterms:created xsi:type="dcterms:W3CDTF">2006-06-27T16:47:25Z</dcterms:created>
  <dcterms:modified xsi:type="dcterms:W3CDTF">2026-07-31T00:23:55Z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