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CRITORIO\CONTRATO LIMPIEZA DE ARROYOS\PROCESO LP-001-2026\LP-001-2026\"/>
    </mc:Choice>
  </mc:AlternateContent>
  <xr:revisionPtr revIDLastSave="0" documentId="13_ncr:1_{472A2FA8-419A-4636-B4CA-05F2579142FA}" xr6:coauthVersionLast="47" xr6:coauthVersionMax="47" xr10:uidLastSave="{00000000-0000-0000-0000-000000000000}"/>
  <bookViews>
    <workbookView xWindow="-120" yWindow="-120" windowWidth="20730" windowHeight="11040" xr2:uid="{D39B8516-95EE-45C3-94A4-A08A7EEFCFFC}"/>
  </bookViews>
  <sheets>
    <sheet name="PRESUPUESTO LIMPIEZA DE ARROYOS" sheetId="1" r:id="rId1"/>
    <sheet name="APU #1" sheetId="4" r:id="rId2"/>
    <sheet name="APU #2" sheetId="5" r:id="rId3"/>
    <sheet name="APU #3" sheetId="6" r:id="rId4"/>
    <sheet name="APU #4" sheetId="7" r:id="rId5"/>
    <sheet name="APU #5" sheetId="8" r:id="rId6"/>
    <sheet name="APU #6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0" i="7" l="1"/>
  <c r="J25" i="7"/>
  <c r="J42" i="4" l="1"/>
  <c r="J41" i="5"/>
  <c r="J42" i="8"/>
  <c r="J42" i="9"/>
  <c r="G9" i="1"/>
  <c r="J17" i="6" l="1"/>
  <c r="J19" i="6" s="1"/>
  <c r="J41" i="6" s="1"/>
  <c r="J37" i="6"/>
  <c r="J39" i="6" s="1"/>
  <c r="J39" i="9"/>
  <c r="J31" i="9"/>
  <c r="J33" i="9" s="1"/>
  <c r="J17" i="9"/>
  <c r="J19" i="9" s="1"/>
  <c r="J24" i="9"/>
  <c r="J23" i="9"/>
  <c r="J27" i="9" s="1"/>
  <c r="J37" i="9"/>
  <c r="J31" i="8"/>
  <c r="J33" i="8" s="1"/>
  <c r="J18" i="8"/>
  <c r="J23" i="8"/>
  <c r="J27" i="8" s="1"/>
  <c r="J17" i="8"/>
  <c r="J37" i="8"/>
  <c r="J39" i="8" s="1"/>
  <c r="J18" i="7"/>
  <c r="J17" i="7"/>
  <c r="J19" i="7" s="1"/>
  <c r="J37" i="7"/>
  <c r="J35" i="7"/>
  <c r="J19" i="4"/>
  <c r="J23" i="5"/>
  <c r="J26" i="5" s="1"/>
  <c r="J36" i="5"/>
  <c r="J19" i="5"/>
  <c r="J23" i="4"/>
  <c r="J27" i="4" s="1"/>
  <c r="J37" i="4"/>
  <c r="J39" i="4" s="1"/>
  <c r="J17" i="4"/>
  <c r="J19" i="8" l="1"/>
  <c r="J38" i="5"/>
  <c r="G10" i="1"/>
  <c r="G5" i="1"/>
  <c r="G6" i="1"/>
  <c r="G7" i="1"/>
  <c r="G8" i="1"/>
  <c r="G11" i="1" l="1"/>
  <c r="G12" i="1" l="1"/>
  <c r="G13" i="1"/>
  <c r="G14" i="1"/>
  <c r="G15" i="1" l="1"/>
</calcChain>
</file>

<file path=xl/sharedStrings.xml><?xml version="1.0" encoding="utf-8"?>
<sst xmlns="http://schemas.openxmlformats.org/spreadsheetml/2006/main" count="318" uniqueCount="96">
  <si>
    <t>ITEM</t>
  </si>
  <si>
    <t>CONCEPTO</t>
  </si>
  <si>
    <t xml:space="preserve">UND </t>
  </si>
  <si>
    <t>CANT</t>
  </si>
  <si>
    <t>PRECIO UNT</t>
  </si>
  <si>
    <t>TOTAL</t>
  </si>
  <si>
    <t>SUB-TOTAL</t>
  </si>
  <si>
    <t>HR</t>
  </si>
  <si>
    <t>M3</t>
  </si>
  <si>
    <t xml:space="preserve">VIAJES </t>
  </si>
  <si>
    <t>JO</t>
  </si>
  <si>
    <t xml:space="preserve">REMOCION Y RETIRO DE MATERIAL EN VOLQUETAS DEL MATERIAL SEDIMENTADO DEL ARROYO HASTA EL SITIO AUTORIZADO POR LA AUTORIDAD AMBIENTAL </t>
  </si>
  <si>
    <t xml:space="preserve">MOVILIZACION DE EQUIPOS PARA LA LIMPIEZA DE ARROYOS  Y CAÑOS </t>
  </si>
  <si>
    <t xml:space="preserve">LIMPIEZA Y ACOPIO MANUAL CON JORNALES </t>
  </si>
  <si>
    <t>MONITOREO  DE CALIDAD EL AGUA (PH, TURBIDEZ, DBO, COLIFORMES)</t>
  </si>
  <si>
    <t>MUESTRA</t>
  </si>
  <si>
    <t xml:space="preserve">SEÑALIZACION E IDENTIFICACION AMBIENTAL </t>
  </si>
  <si>
    <t>ADMINISTRACION 24%</t>
  </si>
  <si>
    <t>UTILIDAD 5%</t>
  </si>
  <si>
    <t>IMPREVISTOS 1%</t>
  </si>
  <si>
    <t>ANALISIS DE PRECIOS UNITARIOS (APU)</t>
  </si>
  <si>
    <t xml:space="preserve">PROYECTO : </t>
  </si>
  <si>
    <t>AÑO:</t>
  </si>
  <si>
    <t>CAPITULO:</t>
  </si>
  <si>
    <t>ITEM:</t>
  </si>
  <si>
    <t>UNIDAD:</t>
  </si>
  <si>
    <t>1.EQUIPO</t>
  </si>
  <si>
    <t>DESCRIPCIÓN</t>
  </si>
  <si>
    <t>TIPO</t>
  </si>
  <si>
    <t xml:space="preserve">TARIFA </t>
  </si>
  <si>
    <t xml:space="preserve">RENDIMIENTO </t>
  </si>
  <si>
    <t xml:space="preserve">VALOR PARCIAL </t>
  </si>
  <si>
    <t>Sub - Total Equipo</t>
  </si>
  <si>
    <t>UNIDAD</t>
  </si>
  <si>
    <t>PRECIO UNITARIO</t>
  </si>
  <si>
    <t>CANTIDAD</t>
  </si>
  <si>
    <t>VALOR PARCIAL</t>
  </si>
  <si>
    <t>Sub - Total  Materiales de obra</t>
  </si>
  <si>
    <t>3. TRANSPORTE</t>
  </si>
  <si>
    <t xml:space="preserve">MATERIAL </t>
  </si>
  <si>
    <t>DISTANCIA</t>
  </si>
  <si>
    <t>CANTIDAD (Vol - Peso)</t>
  </si>
  <si>
    <t>M3 Ó T/Km</t>
  </si>
  <si>
    <t>TARIFA</t>
  </si>
  <si>
    <t>Sub - Total  Transporte</t>
  </si>
  <si>
    <t>4. MANO DE OBRA</t>
  </si>
  <si>
    <t>TRABAJADOR</t>
  </si>
  <si>
    <t>JORNAL</t>
  </si>
  <si>
    <t>Sub - Total  Mano de obra</t>
  </si>
  <si>
    <t xml:space="preserve">TOTAL COSTOS DIRECTOS </t>
  </si>
  <si>
    <t>PROCESO</t>
  </si>
  <si>
    <t>HORA</t>
  </si>
  <si>
    <t>VIAJE</t>
  </si>
  <si>
    <t xml:space="preserve">UNIDAD </t>
  </si>
  <si>
    <t xml:space="preserve">VALOR UNITARIO </t>
  </si>
  <si>
    <t>OPERADOR DE MAQUINARIA PESADA</t>
  </si>
  <si>
    <t xml:space="preserve">	Combustible y lubricantes (diesel, aceite, grasa)</t>
  </si>
  <si>
    <t>DESCRIPCION</t>
  </si>
  <si>
    <t>COMBUSTIBLE Y LUBRICANTES DE VOLQUETA</t>
  </si>
  <si>
    <t xml:space="preserve">JORNALERO PARA LIMPIEZA Y ACOPIO MANUAL </t>
  </si>
  <si>
    <t>HERRAMIENTAS MANUALES (PALA, RASTRILLO, COSTAL, PICO, ESCOBA)</t>
  </si>
  <si>
    <t>ELEMENTOS DE PROTECCION PERSONAL (GUANTES, BOTAS, CASCO, TAPABOCAS).</t>
  </si>
  <si>
    <t>PROFESIONAL AMBIENTAL O QUIMICO (TOMA Y ANALISIS DE MUESTRA)</t>
  </si>
  <si>
    <t>EQUIPOS PORTATILES (PH-METRO, TURBIDIMETRO, ETC.)</t>
  </si>
  <si>
    <t xml:space="preserve">MUESTRA </t>
  </si>
  <si>
    <t xml:space="preserve">2. MATERIALES </t>
  </si>
  <si>
    <t>2. MATERIALES</t>
  </si>
  <si>
    <t>INSUMOS DE LABORATORIO (FRASCOS, REACTIVOS, HIELO, ETIQUETAS)</t>
  </si>
  <si>
    <t>ANALISIS EN LABORATORIO ACREDITADO (DBO, COLIFORMES, ETC.)</t>
  </si>
  <si>
    <t>TRANSPORTE ESPECIALIZADO PARA MUESTRAS REFRIGERADAS</t>
  </si>
  <si>
    <t>TECNICO INSTALADOR MAS AYUDANTE</t>
  </si>
  <si>
    <t>SEÑAL O CARTEL IMPRESO (PVC, ACRILICO, REFLECTIVO O SIMILAR)</t>
  </si>
  <si>
    <t>TORNILLERIA, SOPORTES, PINTURAS, ADHESIVOS, POSTES, ANCLAJES</t>
  </si>
  <si>
    <t>HERRAMIENTAS MENORES (TALADRO, NIVEL, EQUIPO DE INSTALACION)</t>
  </si>
  <si>
    <t>TRANSPORTE LOCAL DE SEÑALES Y PERSONAL</t>
  </si>
  <si>
    <t>CAMABAJA</t>
  </si>
  <si>
    <t>AYUDANTE</t>
  </si>
  <si>
    <t>EXTRACCION DE MATERIAL Y ACOPIO DE MATERIAL SEDIMENTADO CON RETROEXCAVADORA SOBRE ORUGA EN SECO O BAJO AGUA</t>
  </si>
  <si>
    <t xml:space="preserve"> RETROEXCAVADORA SOBRE ORUGA  </t>
  </si>
  <si>
    <t>PRESUPUESTO 2026</t>
  </si>
  <si>
    <t xml:space="preserve">LIMPIEZA DEL SISTEMA DE CAÑOS Y ARROYO LEON DEL DISTRITO DE BARRANQUILLA.  </t>
  </si>
  <si>
    <t>LP-001-2026</t>
  </si>
  <si>
    <t xml:space="preserve">LIMPIEZA DEL SISTEMA DE CAÑOS Y ARROYO LEON DEL DISTRITO DE BARRANQUILLA. </t>
  </si>
  <si>
    <t xml:space="preserve">4. BOTADERO AUTORIZADO </t>
  </si>
  <si>
    <t>TONELADA/M3</t>
  </si>
  <si>
    <t xml:space="preserve">UBICACIÓN </t>
  </si>
  <si>
    <t>RELLENO SANITARIO LOS POSITOS ADMINISTRADO POR LA EMPRESA TRIPLE A, kilómetro 15 de la vía que conecta a Juan Mina con el municipio de Tubará, Atlántico.</t>
  </si>
  <si>
    <t>Volqueta 14M3 para transporte de material sedimentado</t>
  </si>
  <si>
    <t>Costal para acopio temporal de residuos</t>
  </si>
  <si>
    <t>UND</t>
  </si>
  <si>
    <t>EXTRACCION DE MATERIAL Y ACOPIO DE MATERIAL SEDIMENTADO CON RETROEXCAVADORA SOBRE ORUGA EN SECO O BAJO AGUA.</t>
  </si>
  <si>
    <t>REMOCION Y RETIRO DE MATERIAL EN VOLQUETAS DEL MATERIAL SEDIMENTADO DEL ARROYO HASTA EL SITIO AUTORIZADO POR LA AUTORIDAD AMBIENTAL.</t>
  </si>
  <si>
    <t>MOVILIZACION DE EQUIPOS PARA LA LIMPIEZA DE ARROYOS  Y CAÑOS.</t>
  </si>
  <si>
    <t>LIMPIEZA Y ACOPIO MANUAL CON JORNALES.</t>
  </si>
  <si>
    <t>MONITOREO  DE CALIDAD EL AGUA (PH, TURBIDEZ, DBO, COLIFORMES).</t>
  </si>
  <si>
    <t>SEÑALIZACION E IDENTIFICACION AMBIENTAL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</si>
</sst>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4" fillId="0" borderId="1" xfId="1" applyFont="1" applyBorder="1"/>
    <xf numFmtId="44" fontId="3" fillId="0" borderId="0" xfId="1" applyFont="1"/>
    <xf numFmtId="44" fontId="5" fillId="0" borderId="0" xfId="0" applyNumberFormat="1" applyFont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2" fillId="0" borderId="14" xfId="0" applyNumberFormat="1" applyFont="1" applyBorder="1"/>
    <xf numFmtId="164" fontId="0" fillId="0" borderId="14" xfId="0" applyNumberForma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14" xfId="0" applyNumberFormat="1" applyBorder="1"/>
    <xf numFmtId="164" fontId="0" fillId="0" borderId="1" xfId="0" applyNumberFormat="1" applyBorder="1"/>
    <xf numFmtId="164" fontId="2" fillId="0" borderId="14" xfId="0" applyNumberFormat="1" applyFont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2" fillId="3" borderId="28" xfId="0" applyNumberFormat="1" applyFont="1" applyFill="1" applyBorder="1" applyAlignment="1">
      <alignment horizontal="center" vertical="center"/>
    </xf>
    <xf numFmtId="164" fontId="0" fillId="3" borderId="2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4" fillId="0" borderId="1" xfId="1" applyNumberFormat="1" applyFont="1" applyBorder="1"/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2" fillId="0" borderId="15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21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164" fontId="0" fillId="0" borderId="3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11D7BF-A50A-494A-AAD4-BB722ADD6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71436</xdr:rowOff>
    </xdr:from>
    <xdr:to>
      <xdr:col>2</xdr:col>
      <xdr:colOff>714375</xdr:colOff>
      <xdr:row>5</xdr:row>
      <xdr:rowOff>64047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7A8B67-FA8D-4D06-9852-AB3FCDB25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471486"/>
          <a:ext cx="1426368" cy="5641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A89A97-B1C0-4634-8E47-5CA5777D2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61911</xdr:rowOff>
    </xdr:from>
    <xdr:to>
      <xdr:col>2</xdr:col>
      <xdr:colOff>714375</xdr:colOff>
      <xdr:row>5</xdr:row>
      <xdr:rowOff>54522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FF61F7-0A59-4420-B991-7615B89CC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461961"/>
          <a:ext cx="1426368" cy="5641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18B881-08BE-4792-BCDE-5F24D6627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753EBC-0BF9-4972-8BE0-CA76E09D7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8E5A0-7E0A-4503-9688-F504515D6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79630A-FB3C-4378-8A9D-551769537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71DB90-DAB1-4E9B-B934-3A0B00010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7C843-1365-4F9F-867E-ADC658478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3</xdr:row>
      <xdr:rowOff>54768</xdr:rowOff>
    </xdr:from>
    <xdr:to>
      <xdr:col>9</xdr:col>
      <xdr:colOff>1009650</xdr:colOff>
      <xdr:row>4</xdr:row>
      <xdr:rowOff>163719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371BB2-BDAB-4DAB-9E4F-757CFEA70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5525" y="645318"/>
          <a:ext cx="2019300" cy="299451"/>
        </a:xfrm>
        <a:prstGeom prst="rect">
          <a:avLst/>
        </a:prstGeom>
      </xdr:spPr>
    </xdr:pic>
    <xdr:clientData/>
  </xdr:twoCellAnchor>
  <xdr:twoCellAnchor editAs="oneCell">
    <xdr:from>
      <xdr:col>1</xdr:col>
      <xdr:colOff>50007</xdr:colOff>
      <xdr:row>2</xdr:row>
      <xdr:rowOff>100011</xdr:rowOff>
    </xdr:from>
    <xdr:to>
      <xdr:col>2</xdr:col>
      <xdr:colOff>714375</xdr:colOff>
      <xdr:row>5</xdr:row>
      <xdr:rowOff>92622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CF0627-8F07-4929-AB32-36645D444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2007" y="500061"/>
          <a:ext cx="1426368" cy="564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D779B-55ED-4FC1-B123-4A87C45857FD}">
  <dimension ref="B3:G18"/>
  <sheetViews>
    <sheetView tabSelected="1" topLeftCell="A4" workbookViewId="0">
      <selection activeCell="G6" sqref="G6"/>
    </sheetView>
  </sheetViews>
  <sheetFormatPr baseColWidth="10" defaultRowHeight="15" x14ac:dyDescent="0.25"/>
  <cols>
    <col min="2" max="2" width="5.42578125" style="1" customWidth="1"/>
    <col min="3" max="3" width="25.140625" customWidth="1"/>
    <col min="4" max="4" width="7.28515625" customWidth="1"/>
    <col min="6" max="6" width="11.5703125" bestFit="1" customWidth="1"/>
    <col min="7" max="7" width="16" customWidth="1"/>
    <col min="8" max="8" width="12" customWidth="1"/>
  </cols>
  <sheetData>
    <row r="3" spans="2:7" x14ac:dyDescent="0.25">
      <c r="B3" s="33" t="s">
        <v>79</v>
      </c>
      <c r="C3" s="33"/>
      <c r="D3" s="33"/>
      <c r="E3" s="33"/>
      <c r="F3" s="33"/>
      <c r="G3" s="33"/>
    </row>
    <row r="4" spans="2:7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ht="60.75" x14ac:dyDescent="0.25">
      <c r="B5" s="2">
        <v>1</v>
      </c>
      <c r="C5" s="3" t="s">
        <v>90</v>
      </c>
      <c r="D5" s="4" t="s">
        <v>7</v>
      </c>
      <c r="E5" s="4">
        <v>400</v>
      </c>
      <c r="F5" s="5">
        <v>245050</v>
      </c>
      <c r="G5" s="5">
        <f t="shared" ref="G5:G10" si="0">E5*F5</f>
        <v>98020000</v>
      </c>
    </row>
    <row r="6" spans="2:7" ht="62.25" customHeight="1" x14ac:dyDescent="0.25">
      <c r="B6" s="2">
        <v>2</v>
      </c>
      <c r="C6" s="3" t="s">
        <v>91</v>
      </c>
      <c r="D6" s="4" t="s">
        <v>8</v>
      </c>
      <c r="E6" s="31">
        <v>5297.1516190000002</v>
      </c>
      <c r="F6" s="5">
        <v>138000</v>
      </c>
      <c r="G6" s="5">
        <f t="shared" si="0"/>
        <v>731006923.42200005</v>
      </c>
    </row>
    <row r="7" spans="2:7" ht="29.25" customHeight="1" x14ac:dyDescent="0.25">
      <c r="B7" s="2">
        <v>3</v>
      </c>
      <c r="C7" s="6" t="s">
        <v>92</v>
      </c>
      <c r="D7" s="4" t="s">
        <v>9</v>
      </c>
      <c r="E7" s="4">
        <v>6</v>
      </c>
      <c r="F7" s="5">
        <v>600000</v>
      </c>
      <c r="G7" s="5">
        <f t="shared" si="0"/>
        <v>3600000</v>
      </c>
    </row>
    <row r="8" spans="2:7" ht="24.75" x14ac:dyDescent="0.25">
      <c r="B8" s="2">
        <v>4</v>
      </c>
      <c r="C8" s="3" t="s">
        <v>93</v>
      </c>
      <c r="D8" s="4" t="s">
        <v>10</v>
      </c>
      <c r="E8" s="4">
        <v>810</v>
      </c>
      <c r="F8" s="5">
        <v>105000</v>
      </c>
      <c r="G8" s="5">
        <f t="shared" si="0"/>
        <v>85050000</v>
      </c>
    </row>
    <row r="9" spans="2:7" ht="36" x14ac:dyDescent="0.25">
      <c r="B9" s="2">
        <v>5</v>
      </c>
      <c r="C9" s="6" t="s">
        <v>94</v>
      </c>
      <c r="D9" s="4" t="s">
        <v>15</v>
      </c>
      <c r="E9" s="4">
        <v>4</v>
      </c>
      <c r="F9" s="5">
        <v>850000</v>
      </c>
      <c r="G9" s="5">
        <f t="shared" si="0"/>
        <v>3400000</v>
      </c>
    </row>
    <row r="10" spans="2:7" ht="24" x14ac:dyDescent="0.25">
      <c r="B10" s="2">
        <v>6</v>
      </c>
      <c r="C10" s="6" t="s">
        <v>95</v>
      </c>
      <c r="D10" s="4" t="s">
        <v>2</v>
      </c>
      <c r="E10" s="4">
        <v>4</v>
      </c>
      <c r="F10" s="5">
        <v>500000</v>
      </c>
      <c r="G10" s="5">
        <f t="shared" si="0"/>
        <v>2000000</v>
      </c>
    </row>
    <row r="11" spans="2:7" x14ac:dyDescent="0.25">
      <c r="B11" s="32" t="s">
        <v>6</v>
      </c>
      <c r="C11" s="32"/>
      <c r="D11" s="32"/>
      <c r="E11" s="32"/>
      <c r="F11" s="32"/>
      <c r="G11" s="7">
        <f>SUM(G5:G10)</f>
        <v>923076923.42200005</v>
      </c>
    </row>
    <row r="12" spans="2:7" x14ac:dyDescent="0.25">
      <c r="B12" s="32" t="s">
        <v>17</v>
      </c>
      <c r="C12" s="32"/>
      <c r="D12" s="32"/>
      <c r="E12" s="32"/>
      <c r="F12" s="32"/>
      <c r="G12" s="7">
        <f>G11*0.24</f>
        <v>221538461.62128001</v>
      </c>
    </row>
    <row r="13" spans="2:7" x14ac:dyDescent="0.25">
      <c r="B13" s="34" t="s">
        <v>18</v>
      </c>
      <c r="C13" s="35"/>
      <c r="D13" s="35"/>
      <c r="E13" s="35"/>
      <c r="F13" s="36"/>
      <c r="G13" s="7">
        <f>G11*0.05</f>
        <v>46153846.171100006</v>
      </c>
    </row>
    <row r="14" spans="2:7" x14ac:dyDescent="0.25">
      <c r="B14" s="32" t="s">
        <v>19</v>
      </c>
      <c r="C14" s="32"/>
      <c r="D14" s="32"/>
      <c r="E14" s="32"/>
      <c r="F14" s="32"/>
      <c r="G14" s="7">
        <f>G11*0.01</f>
        <v>9230769.23422</v>
      </c>
    </row>
    <row r="15" spans="2:7" x14ac:dyDescent="0.25">
      <c r="B15" s="32" t="s">
        <v>5</v>
      </c>
      <c r="C15" s="32"/>
      <c r="D15" s="32"/>
      <c r="E15" s="32"/>
      <c r="F15" s="32"/>
      <c r="G15" s="30">
        <f>SUM(G11:G14)</f>
        <v>1200000000.4486001</v>
      </c>
    </row>
    <row r="17" spans="7:7" x14ac:dyDescent="0.25">
      <c r="G17" s="8"/>
    </row>
    <row r="18" spans="7:7" x14ac:dyDescent="0.25">
      <c r="G18" s="9"/>
    </row>
  </sheetData>
  <mergeCells count="6">
    <mergeCell ref="B15:F15"/>
    <mergeCell ref="B3:G3"/>
    <mergeCell ref="B11:F11"/>
    <mergeCell ref="B12:F12"/>
    <mergeCell ref="B13:F13"/>
    <mergeCell ref="B14:F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ECEF-7218-40FC-B1AB-EFD25E247170}">
  <dimension ref="B1:J42"/>
  <sheetViews>
    <sheetView topLeftCell="A25" workbookViewId="0">
      <selection activeCell="B2" sqref="B2:J42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80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ht="31.5" customHeight="1" x14ac:dyDescent="0.25">
      <c r="B11" s="25" t="s">
        <v>23</v>
      </c>
      <c r="C11" s="102" t="s">
        <v>77</v>
      </c>
      <c r="D11" s="102"/>
      <c r="E11" s="102"/>
      <c r="F11" s="102"/>
      <c r="G11" s="102"/>
      <c r="H11" s="102"/>
      <c r="I11" s="102"/>
      <c r="J11" s="103"/>
    </row>
    <row r="12" spans="2:10" ht="30.75" customHeight="1" x14ac:dyDescent="0.25">
      <c r="B12" s="25" t="s">
        <v>24</v>
      </c>
      <c r="C12" s="102" t="s">
        <v>77</v>
      </c>
      <c r="D12" s="102"/>
      <c r="E12" s="102"/>
      <c r="F12" s="102"/>
      <c r="G12" s="102"/>
      <c r="H12" s="102"/>
      <c r="I12" s="102"/>
      <c r="J12" s="103"/>
    </row>
    <row r="13" spans="2:10" x14ac:dyDescent="0.25">
      <c r="B13" s="10" t="s">
        <v>25</v>
      </c>
      <c r="C13" s="100" t="s">
        <v>51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x14ac:dyDescent="0.25">
      <c r="B17" s="52" t="s">
        <v>78</v>
      </c>
      <c r="C17" s="53"/>
      <c r="D17" s="53"/>
      <c r="E17" s="53"/>
      <c r="F17" s="53" t="s">
        <v>51</v>
      </c>
      <c r="G17" s="53"/>
      <c r="H17" s="15">
        <v>180000</v>
      </c>
      <c r="I17" s="15">
        <v>1</v>
      </c>
      <c r="J17" s="16">
        <f>H17*I17</f>
        <v>180000</v>
      </c>
    </row>
    <row r="18" spans="2:10" x14ac:dyDescent="0.25">
      <c r="B18" s="52"/>
      <c r="C18" s="53"/>
      <c r="D18" s="53"/>
      <c r="E18" s="53"/>
      <c r="F18" s="53"/>
      <c r="G18" s="53"/>
      <c r="H18" s="15"/>
      <c r="I18" s="15"/>
      <c r="J18" s="16"/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7">
        <f>J17</f>
        <v>180000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66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x14ac:dyDescent="0.25">
      <c r="B23" s="52" t="s">
        <v>56</v>
      </c>
      <c r="C23" s="53"/>
      <c r="D23" s="53"/>
      <c r="E23" s="53"/>
      <c r="F23" s="53" t="s">
        <v>51</v>
      </c>
      <c r="G23" s="53"/>
      <c r="H23" s="15">
        <v>1</v>
      </c>
      <c r="I23" s="15">
        <v>15000</v>
      </c>
      <c r="J23" s="18">
        <f>H23*I23</f>
        <v>15000</v>
      </c>
    </row>
    <row r="24" spans="2:10" x14ac:dyDescent="0.25">
      <c r="B24" s="52"/>
      <c r="C24" s="53"/>
      <c r="D24" s="53"/>
      <c r="E24" s="53"/>
      <c r="F24" s="53"/>
      <c r="G24" s="53"/>
      <c r="H24" s="15"/>
      <c r="I24" s="12"/>
      <c r="J24" s="18"/>
    </row>
    <row r="25" spans="2:10" x14ac:dyDescent="0.25">
      <c r="B25" s="52"/>
      <c r="C25" s="53"/>
      <c r="D25" s="53"/>
      <c r="E25" s="53"/>
      <c r="F25" s="53"/>
      <c r="G25" s="53"/>
      <c r="H25" s="15"/>
      <c r="I25" s="12"/>
      <c r="J25" s="18"/>
    </row>
    <row r="26" spans="2:10" x14ac:dyDescent="0.25">
      <c r="B26" s="52"/>
      <c r="C26" s="53"/>
      <c r="D26" s="53"/>
      <c r="E26" s="53"/>
      <c r="F26" s="53"/>
      <c r="G26" s="53"/>
      <c r="H26" s="15"/>
      <c r="I26" s="12"/>
      <c r="J26" s="18"/>
    </row>
    <row r="27" spans="2:10" x14ac:dyDescent="0.25">
      <c r="B27" s="37" t="s">
        <v>37</v>
      </c>
      <c r="C27" s="38"/>
      <c r="D27" s="38"/>
      <c r="E27" s="38"/>
      <c r="F27" s="38"/>
      <c r="G27" s="38"/>
      <c r="H27" s="38"/>
      <c r="I27" s="39"/>
      <c r="J27" s="19">
        <f>J23</f>
        <v>15000</v>
      </c>
    </row>
    <row r="28" spans="2:10" x14ac:dyDescent="0.25">
      <c r="B28" s="61"/>
      <c r="C28" s="62"/>
      <c r="D28" s="62"/>
      <c r="E28" s="62"/>
      <c r="F28" s="62"/>
      <c r="G28" s="62"/>
      <c r="H28" s="62"/>
      <c r="I28" s="62"/>
      <c r="J28" s="63"/>
    </row>
    <row r="29" spans="2:10" x14ac:dyDescent="0.25">
      <c r="B29" s="64" t="s">
        <v>38</v>
      </c>
      <c r="C29" s="65"/>
      <c r="D29" s="65"/>
      <c r="E29" s="65"/>
      <c r="F29" s="65"/>
      <c r="G29" s="65"/>
      <c r="H29" s="65"/>
      <c r="I29" s="65"/>
      <c r="J29" s="66"/>
    </row>
    <row r="30" spans="2:10" ht="30" x14ac:dyDescent="0.25">
      <c r="B30" s="67" t="s">
        <v>39</v>
      </c>
      <c r="C30" s="68"/>
      <c r="D30" s="68" t="s">
        <v>40</v>
      </c>
      <c r="E30" s="68"/>
      <c r="F30" s="13" t="s">
        <v>41</v>
      </c>
      <c r="G30" s="13" t="s">
        <v>42</v>
      </c>
      <c r="H30" s="69" t="s">
        <v>43</v>
      </c>
      <c r="I30" s="71"/>
      <c r="J30" s="14" t="s">
        <v>36</v>
      </c>
    </row>
    <row r="31" spans="2:10" x14ac:dyDescent="0.25">
      <c r="B31" s="52"/>
      <c r="C31" s="53"/>
      <c r="D31" s="53"/>
      <c r="E31" s="53"/>
      <c r="F31" s="12"/>
      <c r="G31" s="12"/>
      <c r="H31" s="58"/>
      <c r="I31" s="60"/>
      <c r="J31" s="16"/>
    </row>
    <row r="32" spans="2:10" x14ac:dyDescent="0.25">
      <c r="B32" s="52"/>
      <c r="C32" s="53"/>
      <c r="D32" s="53"/>
      <c r="E32" s="53"/>
      <c r="F32" s="12"/>
      <c r="G32" s="12"/>
      <c r="H32" s="58"/>
      <c r="I32" s="60"/>
      <c r="J32" s="16"/>
    </row>
    <row r="33" spans="2:10" x14ac:dyDescent="0.25">
      <c r="B33" s="37" t="s">
        <v>44</v>
      </c>
      <c r="C33" s="38"/>
      <c r="D33" s="38"/>
      <c r="E33" s="38"/>
      <c r="F33" s="38"/>
      <c r="G33" s="38"/>
      <c r="H33" s="38"/>
      <c r="I33" s="39"/>
      <c r="J33" s="19"/>
    </row>
    <row r="34" spans="2:10" x14ac:dyDescent="0.25">
      <c r="B34" s="61"/>
      <c r="C34" s="62"/>
      <c r="D34" s="62"/>
      <c r="E34" s="62"/>
      <c r="F34" s="62"/>
      <c r="G34" s="62"/>
      <c r="H34" s="62"/>
      <c r="I34" s="62"/>
      <c r="J34" s="63"/>
    </row>
    <row r="35" spans="2:10" x14ac:dyDescent="0.25">
      <c r="B35" s="64" t="s">
        <v>45</v>
      </c>
      <c r="C35" s="65"/>
      <c r="D35" s="65"/>
      <c r="E35" s="65"/>
      <c r="F35" s="65"/>
      <c r="G35" s="65"/>
      <c r="H35" s="65"/>
      <c r="I35" s="65"/>
      <c r="J35" s="66"/>
    </row>
    <row r="36" spans="2:10" x14ac:dyDescent="0.25">
      <c r="B36" s="67" t="s">
        <v>46</v>
      </c>
      <c r="C36" s="68"/>
      <c r="D36" s="68" t="s">
        <v>33</v>
      </c>
      <c r="E36" s="68"/>
      <c r="F36" s="13" t="s">
        <v>35</v>
      </c>
      <c r="G36" s="69" t="s">
        <v>54</v>
      </c>
      <c r="H36" s="70"/>
      <c r="I36" s="71"/>
      <c r="J36" s="14" t="s">
        <v>36</v>
      </c>
    </row>
    <row r="37" spans="2:10" ht="30.75" customHeight="1" x14ac:dyDescent="0.25">
      <c r="B37" s="49" t="s">
        <v>55</v>
      </c>
      <c r="C37" s="50"/>
      <c r="D37" s="51" t="s">
        <v>51</v>
      </c>
      <c r="E37" s="51"/>
      <c r="F37" s="20">
        <v>1</v>
      </c>
      <c r="G37" s="55">
        <v>45050</v>
      </c>
      <c r="H37" s="56"/>
      <c r="I37" s="57"/>
      <c r="J37" s="18">
        <f>F37*G37</f>
        <v>45050</v>
      </c>
    </row>
    <row r="38" spans="2:10" x14ac:dyDescent="0.25">
      <c r="B38" s="52"/>
      <c r="C38" s="53"/>
      <c r="D38" s="54"/>
      <c r="E38" s="54"/>
      <c r="F38" s="22"/>
      <c r="G38" s="58"/>
      <c r="H38" s="59"/>
      <c r="I38" s="60"/>
      <c r="J38" s="21"/>
    </row>
    <row r="39" spans="2:10" x14ac:dyDescent="0.25">
      <c r="B39" s="37" t="s">
        <v>48</v>
      </c>
      <c r="C39" s="38"/>
      <c r="D39" s="38"/>
      <c r="E39" s="38"/>
      <c r="F39" s="38"/>
      <c r="G39" s="38"/>
      <c r="H39" s="38"/>
      <c r="I39" s="39"/>
      <c r="J39" s="23">
        <f>J37</f>
        <v>45050</v>
      </c>
    </row>
    <row r="40" spans="2:10" x14ac:dyDescent="0.25">
      <c r="B40" s="46"/>
      <c r="C40" s="47"/>
      <c r="D40" s="47"/>
      <c r="E40" s="47"/>
      <c r="F40" s="47"/>
      <c r="G40" s="47"/>
      <c r="H40" s="47"/>
      <c r="I40" s="47"/>
      <c r="J40" s="48"/>
    </row>
    <row r="41" spans="2:10" ht="15" customHeight="1" thickBot="1" x14ac:dyDescent="0.3">
      <c r="B41" s="40"/>
      <c r="C41" s="41"/>
      <c r="D41" s="41"/>
      <c r="E41" s="41"/>
      <c r="F41" s="41"/>
      <c r="G41" s="41"/>
      <c r="H41" s="41"/>
      <c r="I41" s="41"/>
      <c r="J41" s="42"/>
    </row>
    <row r="42" spans="2:10" ht="15.75" thickBot="1" x14ac:dyDescent="0.3">
      <c r="B42" s="43" t="s">
        <v>49</v>
      </c>
      <c r="C42" s="44"/>
      <c r="D42" s="44"/>
      <c r="E42" s="44"/>
      <c r="F42" s="44"/>
      <c r="G42" s="44"/>
      <c r="H42" s="44"/>
      <c r="I42" s="45"/>
      <c r="J42" s="27">
        <f>J17+J23+J37</f>
        <v>240050</v>
      </c>
    </row>
  </sheetData>
  <mergeCells count="60">
    <mergeCell ref="B23:E23"/>
    <mergeCell ref="F23:G23"/>
    <mergeCell ref="B15:J15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24:E24"/>
    <mergeCell ref="F24:G24"/>
    <mergeCell ref="B30:C30"/>
    <mergeCell ref="D30:E30"/>
    <mergeCell ref="H30:I30"/>
    <mergeCell ref="B25:E25"/>
    <mergeCell ref="F25:G25"/>
    <mergeCell ref="B26:E26"/>
    <mergeCell ref="F26:G26"/>
    <mergeCell ref="B27:I27"/>
    <mergeCell ref="B28:J28"/>
    <mergeCell ref="B29:J29"/>
    <mergeCell ref="B31:C31"/>
    <mergeCell ref="D31:E31"/>
    <mergeCell ref="H31:I31"/>
    <mergeCell ref="B32:C32"/>
    <mergeCell ref="D32:E32"/>
    <mergeCell ref="H32:I32"/>
    <mergeCell ref="B33:I33"/>
    <mergeCell ref="B34:J34"/>
    <mergeCell ref="B35:J35"/>
    <mergeCell ref="B36:C36"/>
    <mergeCell ref="D36:E36"/>
    <mergeCell ref="G36:I36"/>
    <mergeCell ref="B39:I39"/>
    <mergeCell ref="B41:J41"/>
    <mergeCell ref="B42:I42"/>
    <mergeCell ref="B40:J40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6B75-7658-4EE8-A72A-3E56CE6139E6}">
  <dimension ref="B1:J41"/>
  <sheetViews>
    <sheetView topLeftCell="A11" workbookViewId="0">
      <selection activeCell="L37" sqref="L37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82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ht="30.75" customHeight="1" x14ac:dyDescent="0.25">
      <c r="B11" s="10" t="s">
        <v>23</v>
      </c>
      <c r="C11" s="102" t="s">
        <v>11</v>
      </c>
      <c r="D11" s="102"/>
      <c r="E11" s="102"/>
      <c r="F11" s="102"/>
      <c r="G11" s="102"/>
      <c r="H11" s="102"/>
      <c r="I11" s="102"/>
      <c r="J11" s="103"/>
    </row>
    <row r="12" spans="2:10" ht="30" customHeight="1" x14ac:dyDescent="0.25">
      <c r="B12" s="10" t="s">
        <v>24</v>
      </c>
      <c r="C12" s="102" t="s">
        <v>11</v>
      </c>
      <c r="D12" s="102"/>
      <c r="E12" s="102"/>
      <c r="F12" s="102"/>
      <c r="G12" s="102"/>
      <c r="H12" s="102"/>
      <c r="I12" s="102"/>
      <c r="J12" s="103"/>
    </row>
    <row r="13" spans="2:10" x14ac:dyDescent="0.25">
      <c r="B13" s="10" t="s">
        <v>25</v>
      </c>
      <c r="C13" s="100" t="s">
        <v>8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ht="30" customHeight="1" x14ac:dyDescent="0.25">
      <c r="B17" s="121" t="s">
        <v>87</v>
      </c>
      <c r="C17" s="122"/>
      <c r="D17" s="122"/>
      <c r="E17" s="122"/>
      <c r="F17" s="123" t="s">
        <v>51</v>
      </c>
      <c r="G17" s="123"/>
      <c r="H17" s="20">
        <v>83000</v>
      </c>
      <c r="I17" s="20">
        <v>1</v>
      </c>
      <c r="J17" s="18">
        <v>83000</v>
      </c>
    </row>
    <row r="18" spans="2:10" x14ac:dyDescent="0.25">
      <c r="B18" s="52"/>
      <c r="C18" s="53"/>
      <c r="D18" s="53"/>
      <c r="E18" s="53"/>
      <c r="F18" s="53"/>
      <c r="G18" s="53"/>
      <c r="H18" s="15"/>
      <c r="I18" s="15"/>
      <c r="J18" s="16"/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7">
        <f>J17</f>
        <v>83000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66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x14ac:dyDescent="0.25">
      <c r="B23" s="52" t="s">
        <v>58</v>
      </c>
      <c r="C23" s="53"/>
      <c r="D23" s="53"/>
      <c r="E23" s="53"/>
      <c r="F23" s="53" t="s">
        <v>51</v>
      </c>
      <c r="G23" s="53"/>
      <c r="H23" s="15">
        <v>10000</v>
      </c>
      <c r="I23" s="15">
        <v>1</v>
      </c>
      <c r="J23" s="18">
        <f>H23*I23</f>
        <v>10000</v>
      </c>
    </row>
    <row r="24" spans="2:10" x14ac:dyDescent="0.25">
      <c r="B24" s="52"/>
      <c r="C24" s="53"/>
      <c r="D24" s="53"/>
      <c r="E24" s="53"/>
      <c r="F24" s="53"/>
      <c r="G24" s="53"/>
      <c r="H24" s="15"/>
      <c r="I24" s="12"/>
      <c r="J24" s="18"/>
    </row>
    <row r="25" spans="2:10" x14ac:dyDescent="0.25">
      <c r="B25" s="52"/>
      <c r="C25" s="53"/>
      <c r="D25" s="53"/>
      <c r="E25" s="53"/>
      <c r="F25" s="53"/>
      <c r="G25" s="53"/>
      <c r="H25" s="15"/>
      <c r="I25" s="12"/>
      <c r="J25" s="18"/>
    </row>
    <row r="26" spans="2:10" x14ac:dyDescent="0.25">
      <c r="B26" s="37" t="s">
        <v>37</v>
      </c>
      <c r="C26" s="38"/>
      <c r="D26" s="38"/>
      <c r="E26" s="38"/>
      <c r="F26" s="38"/>
      <c r="G26" s="38"/>
      <c r="H26" s="38"/>
      <c r="I26" s="39"/>
      <c r="J26" s="19">
        <f>J23</f>
        <v>10000</v>
      </c>
    </row>
    <row r="27" spans="2:10" x14ac:dyDescent="0.25">
      <c r="B27" s="61"/>
      <c r="C27" s="62"/>
      <c r="D27" s="62"/>
      <c r="E27" s="62"/>
      <c r="F27" s="62"/>
      <c r="G27" s="62"/>
      <c r="H27" s="62"/>
      <c r="I27" s="62"/>
      <c r="J27" s="63"/>
    </row>
    <row r="28" spans="2:10" x14ac:dyDescent="0.25">
      <c r="B28" s="64" t="s">
        <v>38</v>
      </c>
      <c r="C28" s="65"/>
      <c r="D28" s="65"/>
      <c r="E28" s="65"/>
      <c r="F28" s="65"/>
      <c r="G28" s="65"/>
      <c r="H28" s="65"/>
      <c r="I28" s="65"/>
      <c r="J28" s="66"/>
    </row>
    <row r="29" spans="2:10" ht="30" x14ac:dyDescent="0.25">
      <c r="B29" s="67" t="s">
        <v>39</v>
      </c>
      <c r="C29" s="68"/>
      <c r="D29" s="68" t="s">
        <v>40</v>
      </c>
      <c r="E29" s="68"/>
      <c r="F29" s="13" t="s">
        <v>41</v>
      </c>
      <c r="G29" s="13" t="s">
        <v>42</v>
      </c>
      <c r="H29" s="69" t="s">
        <v>43</v>
      </c>
      <c r="I29" s="71"/>
      <c r="J29" s="14" t="s">
        <v>36</v>
      </c>
    </row>
    <row r="30" spans="2:10" x14ac:dyDescent="0.25">
      <c r="B30" s="52"/>
      <c r="C30" s="53"/>
      <c r="D30" s="53"/>
      <c r="E30" s="53"/>
      <c r="F30" s="12"/>
      <c r="G30" s="12"/>
      <c r="H30" s="58"/>
      <c r="I30" s="60"/>
      <c r="J30" s="16"/>
    </row>
    <row r="31" spans="2:10" x14ac:dyDescent="0.25">
      <c r="B31" s="52"/>
      <c r="C31" s="53"/>
      <c r="D31" s="53"/>
      <c r="E31" s="53"/>
      <c r="F31" s="12"/>
      <c r="G31" s="12"/>
      <c r="H31" s="58"/>
      <c r="I31" s="60"/>
      <c r="J31" s="16"/>
    </row>
    <row r="32" spans="2:10" x14ac:dyDescent="0.25">
      <c r="B32" s="37" t="s">
        <v>44</v>
      </c>
      <c r="C32" s="38"/>
      <c r="D32" s="38"/>
      <c r="E32" s="38"/>
      <c r="F32" s="38"/>
      <c r="G32" s="38"/>
      <c r="H32" s="38"/>
      <c r="I32" s="39"/>
      <c r="J32" s="19"/>
    </row>
    <row r="33" spans="2:10" x14ac:dyDescent="0.25">
      <c r="B33" s="61"/>
      <c r="C33" s="62"/>
      <c r="D33" s="62"/>
      <c r="E33" s="62"/>
      <c r="F33" s="62"/>
      <c r="G33" s="62"/>
      <c r="H33" s="62"/>
      <c r="I33" s="62"/>
      <c r="J33" s="63"/>
    </row>
    <row r="34" spans="2:10" ht="15" customHeight="1" x14ac:dyDescent="0.25">
      <c r="B34" s="64" t="s">
        <v>83</v>
      </c>
      <c r="C34" s="65"/>
      <c r="D34" s="65"/>
      <c r="E34" s="65"/>
      <c r="F34" s="65"/>
      <c r="G34" s="65"/>
      <c r="H34" s="65"/>
      <c r="I34" s="65"/>
      <c r="J34" s="66"/>
    </row>
    <row r="35" spans="2:10" x14ac:dyDescent="0.25">
      <c r="B35" s="67" t="s">
        <v>85</v>
      </c>
      <c r="C35" s="68"/>
      <c r="D35" s="68" t="s">
        <v>33</v>
      </c>
      <c r="E35" s="68"/>
      <c r="F35" s="13" t="s">
        <v>35</v>
      </c>
      <c r="G35" s="69" t="s">
        <v>54</v>
      </c>
      <c r="H35" s="70"/>
      <c r="I35" s="71"/>
      <c r="J35" s="14" t="s">
        <v>36</v>
      </c>
    </row>
    <row r="36" spans="2:10" ht="15" customHeight="1" x14ac:dyDescent="0.25">
      <c r="B36" s="107" t="s">
        <v>86</v>
      </c>
      <c r="C36" s="108"/>
      <c r="D36" s="111" t="s">
        <v>84</v>
      </c>
      <c r="E36" s="112"/>
      <c r="F36" s="115">
        <v>1</v>
      </c>
      <c r="G36" s="111">
        <v>45000</v>
      </c>
      <c r="H36" s="117"/>
      <c r="I36" s="112"/>
      <c r="J36" s="119">
        <f>F36*G36</f>
        <v>45000</v>
      </c>
    </row>
    <row r="37" spans="2:10" ht="99" customHeight="1" x14ac:dyDescent="0.25">
      <c r="B37" s="109"/>
      <c r="C37" s="110"/>
      <c r="D37" s="113"/>
      <c r="E37" s="114"/>
      <c r="F37" s="116"/>
      <c r="G37" s="113"/>
      <c r="H37" s="118"/>
      <c r="I37" s="114"/>
      <c r="J37" s="120"/>
    </row>
    <row r="38" spans="2:10" x14ac:dyDescent="0.25">
      <c r="B38" s="37" t="s">
        <v>48</v>
      </c>
      <c r="C38" s="38"/>
      <c r="D38" s="38"/>
      <c r="E38" s="38"/>
      <c r="F38" s="38"/>
      <c r="G38" s="38"/>
      <c r="H38" s="38"/>
      <c r="I38" s="39"/>
      <c r="J38" s="23">
        <f>J36+J37</f>
        <v>45000</v>
      </c>
    </row>
    <row r="39" spans="2:10" x14ac:dyDescent="0.25">
      <c r="B39" s="61"/>
      <c r="C39" s="62"/>
      <c r="D39" s="62"/>
      <c r="E39" s="62"/>
      <c r="F39" s="62"/>
      <c r="G39" s="62"/>
      <c r="H39" s="62"/>
      <c r="I39" s="62"/>
      <c r="J39" s="63"/>
    </row>
    <row r="40" spans="2:10" ht="15.75" thickBot="1" x14ac:dyDescent="0.3">
      <c r="B40" s="104"/>
      <c r="C40" s="105"/>
      <c r="D40" s="105"/>
      <c r="E40" s="105"/>
      <c r="F40" s="105"/>
      <c r="G40" s="105"/>
      <c r="H40" s="105"/>
      <c r="I40" s="105"/>
      <c r="J40" s="106"/>
    </row>
    <row r="41" spans="2:10" ht="15.75" thickBot="1" x14ac:dyDescent="0.3">
      <c r="B41" s="43" t="s">
        <v>49</v>
      </c>
      <c r="C41" s="44"/>
      <c r="D41" s="44"/>
      <c r="E41" s="44"/>
      <c r="F41" s="44"/>
      <c r="G41" s="44"/>
      <c r="H41" s="44"/>
      <c r="I41" s="45"/>
      <c r="J41" s="27">
        <f>J19+J26+J38</f>
        <v>138000</v>
      </c>
    </row>
  </sheetData>
  <mergeCells count="57">
    <mergeCell ref="B23:E23"/>
    <mergeCell ref="F23:G23"/>
    <mergeCell ref="B15:J15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24:E24"/>
    <mergeCell ref="F24:G24"/>
    <mergeCell ref="B29:C29"/>
    <mergeCell ref="D29:E29"/>
    <mergeCell ref="H29:I29"/>
    <mergeCell ref="B25:E25"/>
    <mergeCell ref="F25:G25"/>
    <mergeCell ref="B26:I26"/>
    <mergeCell ref="B27:J27"/>
    <mergeCell ref="B28:J28"/>
    <mergeCell ref="B30:C30"/>
    <mergeCell ref="D30:E30"/>
    <mergeCell ref="H30:I30"/>
    <mergeCell ref="B31:C31"/>
    <mergeCell ref="D31:E31"/>
    <mergeCell ref="H31:I31"/>
    <mergeCell ref="B32:I32"/>
    <mergeCell ref="B33:J33"/>
    <mergeCell ref="B34:J34"/>
    <mergeCell ref="B35:C35"/>
    <mergeCell ref="D35:E35"/>
    <mergeCell ref="G35:I35"/>
    <mergeCell ref="B38:I38"/>
    <mergeCell ref="B39:J39"/>
    <mergeCell ref="B41:I41"/>
    <mergeCell ref="B40:J40"/>
    <mergeCell ref="B36:C37"/>
    <mergeCell ref="D36:E37"/>
    <mergeCell ref="F36:F37"/>
    <mergeCell ref="G36:I37"/>
    <mergeCell ref="J36:J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CE76-CDA2-4CC5-83C7-3DD07DF578EE}">
  <dimension ref="B1:J41"/>
  <sheetViews>
    <sheetView topLeftCell="A24" workbookViewId="0">
      <selection activeCell="B2" sqref="B2:J41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82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x14ac:dyDescent="0.25">
      <c r="B11" s="10" t="s">
        <v>23</v>
      </c>
      <c r="C11" s="100" t="s">
        <v>12</v>
      </c>
      <c r="D11" s="100"/>
      <c r="E11" s="100"/>
      <c r="F11" s="100"/>
      <c r="G11" s="100"/>
      <c r="H11" s="100"/>
      <c r="I11" s="100"/>
      <c r="J11" s="101"/>
    </row>
    <row r="12" spans="2:10" x14ac:dyDescent="0.25">
      <c r="B12" s="10" t="s">
        <v>24</v>
      </c>
      <c r="C12" s="100" t="s">
        <v>12</v>
      </c>
      <c r="D12" s="100"/>
      <c r="E12" s="100"/>
      <c r="F12" s="100"/>
      <c r="G12" s="100"/>
      <c r="H12" s="100"/>
      <c r="I12" s="100"/>
      <c r="J12" s="101"/>
    </row>
    <row r="13" spans="2:10" x14ac:dyDescent="0.25">
      <c r="B13" s="10" t="s">
        <v>25</v>
      </c>
      <c r="C13" s="100" t="s">
        <v>52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x14ac:dyDescent="0.25">
      <c r="B17" s="52" t="s">
        <v>75</v>
      </c>
      <c r="C17" s="53"/>
      <c r="D17" s="53"/>
      <c r="E17" s="53"/>
      <c r="F17" s="53" t="s">
        <v>51</v>
      </c>
      <c r="G17" s="53"/>
      <c r="H17" s="15">
        <v>565000</v>
      </c>
      <c r="I17" s="15">
        <v>1</v>
      </c>
      <c r="J17" s="16">
        <f>H17*I17</f>
        <v>565000</v>
      </c>
    </row>
    <row r="18" spans="2:10" x14ac:dyDescent="0.25">
      <c r="B18" s="52"/>
      <c r="C18" s="53"/>
      <c r="D18" s="53"/>
      <c r="E18" s="53"/>
      <c r="F18" s="53"/>
      <c r="G18" s="53"/>
      <c r="H18" s="15"/>
      <c r="I18" s="15"/>
      <c r="J18" s="16"/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7">
        <f>J17</f>
        <v>565000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66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x14ac:dyDescent="0.25">
      <c r="B23" s="52"/>
      <c r="C23" s="53"/>
      <c r="D23" s="53"/>
      <c r="E23" s="53"/>
      <c r="F23" s="53"/>
      <c r="G23" s="53"/>
      <c r="H23" s="15"/>
      <c r="I23" s="15"/>
      <c r="J23" s="18"/>
    </row>
    <row r="24" spans="2:10" x14ac:dyDescent="0.25">
      <c r="B24" s="52"/>
      <c r="C24" s="53"/>
      <c r="D24" s="53"/>
      <c r="E24" s="53"/>
      <c r="F24" s="53"/>
      <c r="G24" s="53"/>
      <c r="H24" s="15"/>
      <c r="I24" s="12"/>
      <c r="J24" s="18"/>
    </row>
    <row r="25" spans="2:10" x14ac:dyDescent="0.25">
      <c r="B25" s="52"/>
      <c r="C25" s="53"/>
      <c r="D25" s="53"/>
      <c r="E25" s="53"/>
      <c r="F25" s="53"/>
      <c r="G25" s="53"/>
      <c r="H25" s="15"/>
      <c r="I25" s="12"/>
      <c r="J25" s="18"/>
    </row>
    <row r="26" spans="2:10" x14ac:dyDescent="0.25">
      <c r="B26" s="52"/>
      <c r="C26" s="53"/>
      <c r="D26" s="53"/>
      <c r="E26" s="53"/>
      <c r="F26" s="53"/>
      <c r="G26" s="53"/>
      <c r="H26" s="15"/>
      <c r="I26" s="12"/>
      <c r="J26" s="18"/>
    </row>
    <row r="27" spans="2:10" x14ac:dyDescent="0.25">
      <c r="B27" s="37" t="s">
        <v>37</v>
      </c>
      <c r="C27" s="38"/>
      <c r="D27" s="38"/>
      <c r="E27" s="38"/>
      <c r="F27" s="38"/>
      <c r="G27" s="38"/>
      <c r="H27" s="38"/>
      <c r="I27" s="39"/>
      <c r="J27" s="19"/>
    </row>
    <row r="28" spans="2:10" x14ac:dyDescent="0.25">
      <c r="B28" s="61"/>
      <c r="C28" s="62"/>
      <c r="D28" s="62"/>
      <c r="E28" s="62"/>
      <c r="F28" s="62"/>
      <c r="G28" s="62"/>
      <c r="H28" s="62"/>
      <c r="I28" s="62"/>
      <c r="J28" s="63"/>
    </row>
    <row r="29" spans="2:10" x14ac:dyDescent="0.25">
      <c r="B29" s="64" t="s">
        <v>38</v>
      </c>
      <c r="C29" s="65"/>
      <c r="D29" s="65"/>
      <c r="E29" s="65"/>
      <c r="F29" s="65"/>
      <c r="G29" s="65"/>
      <c r="H29" s="65"/>
      <c r="I29" s="65"/>
      <c r="J29" s="66"/>
    </row>
    <row r="30" spans="2:10" ht="30" x14ac:dyDescent="0.25">
      <c r="B30" s="67" t="s">
        <v>39</v>
      </c>
      <c r="C30" s="68"/>
      <c r="D30" s="68" t="s">
        <v>40</v>
      </c>
      <c r="E30" s="68"/>
      <c r="F30" s="13" t="s">
        <v>41</v>
      </c>
      <c r="G30" s="13" t="s">
        <v>42</v>
      </c>
      <c r="H30" s="69" t="s">
        <v>43</v>
      </c>
      <c r="I30" s="71"/>
      <c r="J30" s="14" t="s">
        <v>36</v>
      </c>
    </row>
    <row r="31" spans="2:10" x14ac:dyDescent="0.25">
      <c r="B31" s="52"/>
      <c r="C31" s="53"/>
      <c r="D31" s="53"/>
      <c r="E31" s="53"/>
      <c r="F31" s="12"/>
      <c r="G31" s="12"/>
      <c r="H31" s="58"/>
      <c r="I31" s="60"/>
      <c r="J31" s="16"/>
    </row>
    <row r="32" spans="2:10" x14ac:dyDescent="0.25">
      <c r="B32" s="52"/>
      <c r="C32" s="53"/>
      <c r="D32" s="53"/>
      <c r="E32" s="53"/>
      <c r="F32" s="12"/>
      <c r="G32" s="12"/>
      <c r="H32" s="58"/>
      <c r="I32" s="60"/>
      <c r="J32" s="16"/>
    </row>
    <row r="33" spans="2:10" x14ac:dyDescent="0.25">
      <c r="B33" s="37" t="s">
        <v>44</v>
      </c>
      <c r="C33" s="38"/>
      <c r="D33" s="38"/>
      <c r="E33" s="38"/>
      <c r="F33" s="38"/>
      <c r="G33" s="38"/>
      <c r="H33" s="38"/>
      <c r="I33" s="39"/>
      <c r="J33" s="19"/>
    </row>
    <row r="34" spans="2:10" x14ac:dyDescent="0.25">
      <c r="B34" s="61"/>
      <c r="C34" s="62"/>
      <c r="D34" s="62"/>
      <c r="E34" s="62"/>
      <c r="F34" s="62"/>
      <c r="G34" s="62"/>
      <c r="H34" s="62"/>
      <c r="I34" s="62"/>
      <c r="J34" s="63"/>
    </row>
    <row r="35" spans="2:10" x14ac:dyDescent="0.25">
      <c r="B35" s="64" t="s">
        <v>45</v>
      </c>
      <c r="C35" s="65"/>
      <c r="D35" s="65"/>
      <c r="E35" s="65"/>
      <c r="F35" s="65"/>
      <c r="G35" s="65"/>
      <c r="H35" s="65"/>
      <c r="I35" s="65"/>
      <c r="J35" s="66"/>
    </row>
    <row r="36" spans="2:10" x14ac:dyDescent="0.25">
      <c r="B36" s="67" t="s">
        <v>57</v>
      </c>
      <c r="C36" s="68"/>
      <c r="D36" s="68" t="s">
        <v>33</v>
      </c>
      <c r="E36" s="68"/>
      <c r="F36" s="13" t="s">
        <v>35</v>
      </c>
      <c r="G36" s="69" t="s">
        <v>54</v>
      </c>
      <c r="H36" s="70"/>
      <c r="I36" s="71"/>
      <c r="J36" s="14" t="s">
        <v>36</v>
      </c>
    </row>
    <row r="37" spans="2:10" x14ac:dyDescent="0.25">
      <c r="B37" s="49" t="s">
        <v>76</v>
      </c>
      <c r="C37" s="50"/>
      <c r="D37" s="51" t="s">
        <v>51</v>
      </c>
      <c r="E37" s="51"/>
      <c r="F37" s="20">
        <v>1</v>
      </c>
      <c r="G37" s="55">
        <v>35000</v>
      </c>
      <c r="H37" s="56"/>
      <c r="I37" s="57"/>
      <c r="J37" s="18">
        <f>G37*F37</f>
        <v>35000</v>
      </c>
    </row>
    <row r="38" spans="2:10" x14ac:dyDescent="0.25">
      <c r="B38" s="52"/>
      <c r="C38" s="53"/>
      <c r="D38" s="54"/>
      <c r="E38" s="54"/>
      <c r="F38" s="22"/>
      <c r="G38" s="58"/>
      <c r="H38" s="59"/>
      <c r="I38" s="60"/>
      <c r="J38" s="21"/>
    </row>
    <row r="39" spans="2:10" x14ac:dyDescent="0.25">
      <c r="B39" s="37" t="s">
        <v>48</v>
      </c>
      <c r="C39" s="38"/>
      <c r="D39" s="38"/>
      <c r="E39" s="38"/>
      <c r="F39" s="38"/>
      <c r="G39" s="38"/>
      <c r="H39" s="38"/>
      <c r="I39" s="39"/>
      <c r="J39" s="23">
        <f>J37</f>
        <v>35000</v>
      </c>
    </row>
    <row r="40" spans="2:10" x14ac:dyDescent="0.25">
      <c r="B40" s="61"/>
      <c r="C40" s="62"/>
      <c r="D40" s="62"/>
      <c r="E40" s="62"/>
      <c r="F40" s="62"/>
      <c r="G40" s="62"/>
      <c r="H40" s="62"/>
      <c r="I40" s="62"/>
      <c r="J40" s="63"/>
    </row>
    <row r="41" spans="2:10" x14ac:dyDescent="0.25">
      <c r="B41" s="72" t="s">
        <v>49</v>
      </c>
      <c r="C41" s="73"/>
      <c r="D41" s="73"/>
      <c r="E41" s="73"/>
      <c r="F41" s="73"/>
      <c r="G41" s="73"/>
      <c r="H41" s="73"/>
      <c r="I41" s="73"/>
      <c r="J41" s="24">
        <f>J19+J39</f>
        <v>600000</v>
      </c>
    </row>
  </sheetData>
  <mergeCells count="59"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23:E23"/>
    <mergeCell ref="F23:G23"/>
    <mergeCell ref="B15:J15"/>
    <mergeCell ref="B16:E16"/>
    <mergeCell ref="F16:G16"/>
    <mergeCell ref="B17:E17"/>
    <mergeCell ref="F17:G17"/>
    <mergeCell ref="B18:E18"/>
    <mergeCell ref="F18:G18"/>
    <mergeCell ref="B19:I19"/>
    <mergeCell ref="B20:J20"/>
    <mergeCell ref="B21:J21"/>
    <mergeCell ref="B22:E22"/>
    <mergeCell ref="F22:G22"/>
    <mergeCell ref="B30:C30"/>
    <mergeCell ref="D30:E30"/>
    <mergeCell ref="H30:I30"/>
    <mergeCell ref="B24:E24"/>
    <mergeCell ref="F24:G24"/>
    <mergeCell ref="B25:E25"/>
    <mergeCell ref="F25:G25"/>
    <mergeCell ref="B26:E26"/>
    <mergeCell ref="F26:G26"/>
    <mergeCell ref="B27:I27"/>
    <mergeCell ref="B28:J28"/>
    <mergeCell ref="B29:J29"/>
    <mergeCell ref="B31:C31"/>
    <mergeCell ref="D31:E31"/>
    <mergeCell ref="H31:I31"/>
    <mergeCell ref="B32:C32"/>
    <mergeCell ref="D32:E32"/>
    <mergeCell ref="H32:I32"/>
    <mergeCell ref="B33:I33"/>
    <mergeCell ref="B34:J34"/>
    <mergeCell ref="B35:J35"/>
    <mergeCell ref="B36:C36"/>
    <mergeCell ref="D36:E36"/>
    <mergeCell ref="G36:I36"/>
    <mergeCell ref="B39:I39"/>
    <mergeCell ref="B40:J40"/>
    <mergeCell ref="B41:I41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EC8E9-EA58-4086-9290-17BBEB1B8E77}">
  <dimension ref="B1:J40"/>
  <sheetViews>
    <sheetView topLeftCell="A23" workbookViewId="0">
      <selection activeCell="B2" sqref="B2:J40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82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x14ac:dyDescent="0.25">
      <c r="B11" s="10" t="s">
        <v>23</v>
      </c>
      <c r="C11" s="100" t="s">
        <v>13</v>
      </c>
      <c r="D11" s="100"/>
      <c r="E11" s="100"/>
      <c r="F11" s="100"/>
      <c r="G11" s="100"/>
      <c r="H11" s="100"/>
      <c r="I11" s="100"/>
      <c r="J11" s="101"/>
    </row>
    <row r="12" spans="2:10" x14ac:dyDescent="0.25">
      <c r="B12" s="10" t="s">
        <v>24</v>
      </c>
      <c r="C12" s="100" t="s">
        <v>13</v>
      </c>
      <c r="D12" s="100"/>
      <c r="E12" s="100"/>
      <c r="F12" s="100"/>
      <c r="G12" s="100"/>
      <c r="H12" s="100"/>
      <c r="I12" s="100"/>
      <c r="J12" s="101"/>
    </row>
    <row r="13" spans="2:10" x14ac:dyDescent="0.25">
      <c r="B13" s="10" t="s">
        <v>25</v>
      </c>
      <c r="C13" s="100" t="s">
        <v>47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ht="30" customHeight="1" x14ac:dyDescent="0.25">
      <c r="B17" s="49" t="s">
        <v>60</v>
      </c>
      <c r="C17" s="50"/>
      <c r="D17" s="50"/>
      <c r="E17" s="50"/>
      <c r="F17" s="123" t="s">
        <v>47</v>
      </c>
      <c r="G17" s="123"/>
      <c r="H17" s="20">
        <v>4000</v>
      </c>
      <c r="I17" s="20">
        <v>1</v>
      </c>
      <c r="J17" s="18">
        <f>H17*I17</f>
        <v>4000</v>
      </c>
    </row>
    <row r="18" spans="2:10" ht="29.25" customHeight="1" x14ac:dyDescent="0.25">
      <c r="B18" s="49" t="s">
        <v>61</v>
      </c>
      <c r="C18" s="50"/>
      <c r="D18" s="50"/>
      <c r="E18" s="50"/>
      <c r="F18" s="123" t="s">
        <v>47</v>
      </c>
      <c r="G18" s="123"/>
      <c r="H18" s="20">
        <v>5000</v>
      </c>
      <c r="I18" s="20">
        <v>1</v>
      </c>
      <c r="J18" s="18">
        <f>H18*I18</f>
        <v>5000</v>
      </c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7">
        <f>J17+J18</f>
        <v>9000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65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x14ac:dyDescent="0.25">
      <c r="B23" s="52" t="s">
        <v>88</v>
      </c>
      <c r="C23" s="53"/>
      <c r="D23" s="53"/>
      <c r="E23" s="53"/>
      <c r="F23" s="53" t="s">
        <v>89</v>
      </c>
      <c r="G23" s="53"/>
      <c r="H23" s="15">
        <v>2500</v>
      </c>
      <c r="I23" s="12">
        <v>1</v>
      </c>
      <c r="J23" s="18">
        <v>2500</v>
      </c>
    </row>
    <row r="24" spans="2:10" x14ac:dyDescent="0.25">
      <c r="B24" s="52"/>
      <c r="C24" s="53"/>
      <c r="D24" s="53"/>
      <c r="E24" s="53"/>
      <c r="F24" s="53"/>
      <c r="G24" s="53"/>
      <c r="H24" s="15"/>
      <c r="I24" s="12"/>
      <c r="J24" s="18"/>
    </row>
    <row r="25" spans="2:10" x14ac:dyDescent="0.25">
      <c r="B25" s="37" t="s">
        <v>37</v>
      </c>
      <c r="C25" s="38"/>
      <c r="D25" s="38"/>
      <c r="E25" s="38"/>
      <c r="F25" s="38"/>
      <c r="G25" s="38"/>
      <c r="H25" s="38"/>
      <c r="I25" s="39"/>
      <c r="J25" s="19">
        <f>J23</f>
        <v>2500</v>
      </c>
    </row>
    <row r="26" spans="2:10" x14ac:dyDescent="0.25">
      <c r="B26" s="61"/>
      <c r="C26" s="62"/>
      <c r="D26" s="62"/>
      <c r="E26" s="62"/>
      <c r="F26" s="62"/>
      <c r="G26" s="62"/>
      <c r="H26" s="62"/>
      <c r="I26" s="62"/>
      <c r="J26" s="63"/>
    </row>
    <row r="27" spans="2:10" x14ac:dyDescent="0.25">
      <c r="B27" s="64" t="s">
        <v>38</v>
      </c>
      <c r="C27" s="65"/>
      <c r="D27" s="65"/>
      <c r="E27" s="65"/>
      <c r="F27" s="65"/>
      <c r="G27" s="65"/>
      <c r="H27" s="65"/>
      <c r="I27" s="65"/>
      <c r="J27" s="66"/>
    </row>
    <row r="28" spans="2:10" ht="30" x14ac:dyDescent="0.25">
      <c r="B28" s="67" t="s">
        <v>39</v>
      </c>
      <c r="C28" s="68"/>
      <c r="D28" s="68" t="s">
        <v>40</v>
      </c>
      <c r="E28" s="68"/>
      <c r="F28" s="13" t="s">
        <v>41</v>
      </c>
      <c r="G28" s="13" t="s">
        <v>42</v>
      </c>
      <c r="H28" s="69" t="s">
        <v>43</v>
      </c>
      <c r="I28" s="71"/>
      <c r="J28" s="14" t="s">
        <v>36</v>
      </c>
    </row>
    <row r="29" spans="2:10" x14ac:dyDescent="0.25">
      <c r="B29" s="52"/>
      <c r="C29" s="53"/>
      <c r="D29" s="53"/>
      <c r="E29" s="53"/>
      <c r="F29" s="12"/>
      <c r="G29" s="12"/>
      <c r="H29" s="58"/>
      <c r="I29" s="60"/>
      <c r="J29" s="16"/>
    </row>
    <row r="30" spans="2:10" x14ac:dyDescent="0.25">
      <c r="B30" s="52"/>
      <c r="C30" s="53"/>
      <c r="D30" s="53"/>
      <c r="E30" s="53"/>
      <c r="F30" s="12"/>
      <c r="G30" s="12"/>
      <c r="H30" s="58"/>
      <c r="I30" s="60"/>
      <c r="J30" s="16"/>
    </row>
    <row r="31" spans="2:10" x14ac:dyDescent="0.25">
      <c r="B31" s="37" t="s">
        <v>44</v>
      </c>
      <c r="C31" s="38"/>
      <c r="D31" s="38"/>
      <c r="E31" s="38"/>
      <c r="F31" s="38"/>
      <c r="G31" s="38"/>
      <c r="H31" s="38"/>
      <c r="I31" s="39"/>
      <c r="J31" s="19"/>
    </row>
    <row r="32" spans="2:10" x14ac:dyDescent="0.25">
      <c r="B32" s="61"/>
      <c r="C32" s="62"/>
      <c r="D32" s="62"/>
      <c r="E32" s="62"/>
      <c r="F32" s="62"/>
      <c r="G32" s="62"/>
      <c r="H32" s="62"/>
      <c r="I32" s="62"/>
      <c r="J32" s="63"/>
    </row>
    <row r="33" spans="2:10" x14ac:dyDescent="0.25">
      <c r="B33" s="64" t="s">
        <v>45</v>
      </c>
      <c r="C33" s="65"/>
      <c r="D33" s="65"/>
      <c r="E33" s="65"/>
      <c r="F33" s="65"/>
      <c r="G33" s="65"/>
      <c r="H33" s="65"/>
      <c r="I33" s="65"/>
      <c r="J33" s="66"/>
    </row>
    <row r="34" spans="2:10" x14ac:dyDescent="0.25">
      <c r="B34" s="67" t="s">
        <v>57</v>
      </c>
      <c r="C34" s="68"/>
      <c r="D34" s="68" t="s">
        <v>33</v>
      </c>
      <c r="E34" s="68"/>
      <c r="F34" s="13" t="s">
        <v>35</v>
      </c>
      <c r="G34" s="69" t="s">
        <v>54</v>
      </c>
      <c r="H34" s="70"/>
      <c r="I34" s="71"/>
      <c r="J34" s="14" t="s">
        <v>36</v>
      </c>
    </row>
    <row r="35" spans="2:10" ht="33" customHeight="1" x14ac:dyDescent="0.25">
      <c r="B35" s="49" t="s">
        <v>59</v>
      </c>
      <c r="C35" s="50"/>
      <c r="D35" s="51" t="s">
        <v>47</v>
      </c>
      <c r="E35" s="51"/>
      <c r="F35" s="20">
        <v>1</v>
      </c>
      <c r="G35" s="55">
        <v>93500</v>
      </c>
      <c r="H35" s="56"/>
      <c r="I35" s="57"/>
      <c r="J35" s="18">
        <f>G35*F35</f>
        <v>93500</v>
      </c>
    </row>
    <row r="36" spans="2:10" x14ac:dyDescent="0.25">
      <c r="B36" s="52"/>
      <c r="C36" s="53"/>
      <c r="D36" s="54"/>
      <c r="E36" s="54"/>
      <c r="F36" s="22"/>
      <c r="G36" s="58"/>
      <c r="H36" s="59"/>
      <c r="I36" s="60"/>
      <c r="J36" s="21"/>
    </row>
    <row r="37" spans="2:10" x14ac:dyDescent="0.25">
      <c r="B37" s="37" t="s">
        <v>48</v>
      </c>
      <c r="C37" s="38"/>
      <c r="D37" s="38"/>
      <c r="E37" s="38"/>
      <c r="F37" s="38"/>
      <c r="G37" s="38"/>
      <c r="H37" s="38"/>
      <c r="I37" s="39"/>
      <c r="J37" s="23">
        <f>J35</f>
        <v>93500</v>
      </c>
    </row>
    <row r="38" spans="2:10" x14ac:dyDescent="0.25">
      <c r="B38" s="61"/>
      <c r="C38" s="62"/>
      <c r="D38" s="62"/>
      <c r="E38" s="62"/>
      <c r="F38" s="62"/>
      <c r="G38" s="62"/>
      <c r="H38" s="62"/>
      <c r="I38" s="62"/>
      <c r="J38" s="63"/>
    </row>
    <row r="39" spans="2:10" x14ac:dyDescent="0.25">
      <c r="B39" s="61"/>
      <c r="C39" s="62"/>
      <c r="D39" s="62"/>
      <c r="E39" s="62"/>
      <c r="F39" s="62"/>
      <c r="G39" s="62"/>
      <c r="H39" s="62"/>
      <c r="I39" s="62"/>
      <c r="J39" s="63"/>
    </row>
    <row r="40" spans="2:10" x14ac:dyDescent="0.25">
      <c r="B40" s="72" t="s">
        <v>49</v>
      </c>
      <c r="C40" s="73"/>
      <c r="D40" s="73"/>
      <c r="E40" s="73"/>
      <c r="F40" s="73"/>
      <c r="G40" s="73"/>
      <c r="H40" s="73"/>
      <c r="I40" s="73"/>
      <c r="J40" s="24">
        <f>J19+J37+J25</f>
        <v>105000</v>
      </c>
    </row>
  </sheetData>
  <mergeCells count="56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8:C28"/>
    <mergeCell ref="D28:E28"/>
    <mergeCell ref="H28:I28"/>
    <mergeCell ref="B23:E23"/>
    <mergeCell ref="F23:G23"/>
    <mergeCell ref="B24:E24"/>
    <mergeCell ref="F24:G24"/>
    <mergeCell ref="B25:I25"/>
    <mergeCell ref="B26:J26"/>
    <mergeCell ref="B27:J27"/>
    <mergeCell ref="B29:C29"/>
    <mergeCell ref="D29:E29"/>
    <mergeCell ref="H29:I29"/>
    <mergeCell ref="B30:C30"/>
    <mergeCell ref="D30:E30"/>
    <mergeCell ref="H30:I30"/>
    <mergeCell ref="B31:I31"/>
    <mergeCell ref="B32:J32"/>
    <mergeCell ref="B33:J33"/>
    <mergeCell ref="B34:C34"/>
    <mergeCell ref="D34:E34"/>
    <mergeCell ref="G34:I34"/>
    <mergeCell ref="B40:I40"/>
    <mergeCell ref="B39:J39"/>
    <mergeCell ref="G35:I35"/>
    <mergeCell ref="G36:I36"/>
    <mergeCell ref="B37:I37"/>
    <mergeCell ref="B38:J38"/>
    <mergeCell ref="B35:C35"/>
    <mergeCell ref="D35:E35"/>
    <mergeCell ref="B36:C36"/>
    <mergeCell ref="D36:E36"/>
  </mergeCells>
  <pageMargins left="0.7" right="0.7" top="0.75" bottom="0.75" header="0.3" footer="0.3"/>
  <pageSetup paperSize="1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F9D1-9396-40FA-BE1D-C5493C80B416}">
  <dimension ref="B1:J42"/>
  <sheetViews>
    <sheetView topLeftCell="A28" workbookViewId="0">
      <selection activeCell="B40" sqref="B40:J40"/>
    </sheetView>
  </sheetViews>
  <sheetFormatPr baseColWidth="10" defaultRowHeight="15" x14ac:dyDescent="0.25"/>
  <cols>
    <col min="3" max="3" width="13.28515625" customWidth="1"/>
    <col min="4" max="4" width="12.85546875" customWidth="1"/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82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x14ac:dyDescent="0.25">
      <c r="B11" s="10" t="s">
        <v>23</v>
      </c>
      <c r="C11" s="100" t="s">
        <v>14</v>
      </c>
      <c r="D11" s="100"/>
      <c r="E11" s="100"/>
      <c r="F11" s="100"/>
      <c r="G11" s="100"/>
      <c r="H11" s="100"/>
      <c r="I11" s="100"/>
      <c r="J11" s="101"/>
    </row>
    <row r="12" spans="2:10" x14ac:dyDescent="0.25">
      <c r="B12" s="10" t="s">
        <v>24</v>
      </c>
      <c r="C12" s="100" t="s">
        <v>14</v>
      </c>
      <c r="D12" s="100"/>
      <c r="E12" s="100"/>
      <c r="F12" s="100"/>
      <c r="G12" s="100"/>
      <c r="H12" s="100"/>
      <c r="I12" s="100"/>
      <c r="J12" s="101"/>
    </row>
    <row r="13" spans="2:10" x14ac:dyDescent="0.25">
      <c r="B13" s="10" t="s">
        <v>25</v>
      </c>
      <c r="C13" s="100" t="s">
        <v>15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x14ac:dyDescent="0.25">
      <c r="B17" s="52" t="s">
        <v>63</v>
      </c>
      <c r="C17" s="53"/>
      <c r="D17" s="53"/>
      <c r="E17" s="53"/>
      <c r="F17" s="53" t="s">
        <v>64</v>
      </c>
      <c r="G17" s="53"/>
      <c r="H17" s="15">
        <v>80000</v>
      </c>
      <c r="I17" s="15">
        <v>1</v>
      </c>
      <c r="J17" s="16">
        <f>H17*I17</f>
        <v>80000</v>
      </c>
    </row>
    <row r="18" spans="2:10" ht="30.75" customHeight="1" x14ac:dyDescent="0.25">
      <c r="B18" s="49" t="s">
        <v>68</v>
      </c>
      <c r="C18" s="50"/>
      <c r="D18" s="50"/>
      <c r="E18" s="50"/>
      <c r="F18" s="53" t="s">
        <v>64</v>
      </c>
      <c r="G18" s="53"/>
      <c r="H18" s="15">
        <v>400000</v>
      </c>
      <c r="I18" s="15">
        <v>1</v>
      </c>
      <c r="J18" s="16">
        <f>H18*I18</f>
        <v>400000</v>
      </c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7">
        <f>J17+J18</f>
        <v>480000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65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ht="30" customHeight="1" x14ac:dyDescent="0.25">
      <c r="B23" s="49" t="s">
        <v>67</v>
      </c>
      <c r="C23" s="50"/>
      <c r="D23" s="50"/>
      <c r="E23" s="50"/>
      <c r="F23" s="123" t="s">
        <v>15</v>
      </c>
      <c r="G23" s="123"/>
      <c r="H23" s="20">
        <v>85000</v>
      </c>
      <c r="I23" s="20">
        <v>1</v>
      </c>
      <c r="J23" s="18">
        <f>H23*I23</f>
        <v>85000</v>
      </c>
    </row>
    <row r="24" spans="2:10" x14ac:dyDescent="0.25">
      <c r="B24" s="52"/>
      <c r="C24" s="53"/>
      <c r="D24" s="53"/>
      <c r="E24" s="53"/>
      <c r="F24" s="53"/>
      <c r="G24" s="53"/>
      <c r="H24" s="15"/>
      <c r="I24" s="12"/>
      <c r="J24" s="18"/>
    </row>
    <row r="25" spans="2:10" x14ac:dyDescent="0.25">
      <c r="B25" s="52"/>
      <c r="C25" s="53"/>
      <c r="D25" s="53"/>
      <c r="E25" s="53"/>
      <c r="F25" s="53"/>
      <c r="G25" s="53"/>
      <c r="H25" s="15"/>
      <c r="I25" s="12"/>
      <c r="J25" s="18"/>
    </row>
    <row r="26" spans="2:10" x14ac:dyDescent="0.25">
      <c r="B26" s="52"/>
      <c r="C26" s="53"/>
      <c r="D26" s="53"/>
      <c r="E26" s="53"/>
      <c r="F26" s="53"/>
      <c r="G26" s="53"/>
      <c r="H26" s="15"/>
      <c r="I26" s="12"/>
      <c r="J26" s="18"/>
    </row>
    <row r="27" spans="2:10" x14ac:dyDescent="0.25">
      <c r="B27" s="37" t="s">
        <v>37</v>
      </c>
      <c r="C27" s="38"/>
      <c r="D27" s="38"/>
      <c r="E27" s="38"/>
      <c r="F27" s="38"/>
      <c r="G27" s="38"/>
      <c r="H27" s="38"/>
      <c r="I27" s="39"/>
      <c r="J27" s="19">
        <f>J23</f>
        <v>85000</v>
      </c>
    </row>
    <row r="28" spans="2:10" x14ac:dyDescent="0.25">
      <c r="B28" s="61"/>
      <c r="C28" s="62"/>
      <c r="D28" s="62"/>
      <c r="E28" s="62"/>
      <c r="F28" s="62"/>
      <c r="G28" s="62"/>
      <c r="H28" s="62"/>
      <c r="I28" s="62"/>
      <c r="J28" s="63"/>
    </row>
    <row r="29" spans="2:10" x14ac:dyDescent="0.25">
      <c r="B29" s="64" t="s">
        <v>38</v>
      </c>
      <c r="C29" s="65"/>
      <c r="D29" s="65"/>
      <c r="E29" s="65"/>
      <c r="F29" s="65"/>
      <c r="G29" s="65"/>
      <c r="H29" s="65"/>
      <c r="I29" s="65"/>
      <c r="J29" s="66"/>
    </row>
    <row r="30" spans="2:10" ht="30" x14ac:dyDescent="0.25">
      <c r="B30" s="67" t="s">
        <v>27</v>
      </c>
      <c r="C30" s="68"/>
      <c r="D30" s="68"/>
      <c r="E30" s="68"/>
      <c r="F30" s="68" t="s">
        <v>33</v>
      </c>
      <c r="G30" s="68"/>
      <c r="H30" s="13" t="s">
        <v>34</v>
      </c>
      <c r="I30" s="13" t="s">
        <v>35</v>
      </c>
      <c r="J30" s="14" t="s">
        <v>36</v>
      </c>
    </row>
    <row r="31" spans="2:10" ht="30.75" customHeight="1" x14ac:dyDescent="0.25">
      <c r="B31" s="125" t="s">
        <v>69</v>
      </c>
      <c r="C31" s="126"/>
      <c r="D31" s="126"/>
      <c r="E31" s="127"/>
      <c r="F31" s="123" t="s">
        <v>15</v>
      </c>
      <c r="G31" s="123"/>
      <c r="H31" s="20">
        <v>60000</v>
      </c>
      <c r="I31" s="20">
        <v>1</v>
      </c>
      <c r="J31" s="18">
        <f>H31*I31</f>
        <v>60000</v>
      </c>
    </row>
    <row r="32" spans="2:10" x14ac:dyDescent="0.25">
      <c r="B32" s="61"/>
      <c r="C32" s="62"/>
      <c r="D32" s="62"/>
      <c r="E32" s="128"/>
      <c r="F32" s="129"/>
      <c r="G32" s="128"/>
      <c r="H32" s="22"/>
      <c r="I32" s="22"/>
      <c r="J32" s="16"/>
    </row>
    <row r="33" spans="2:10" x14ac:dyDescent="0.25">
      <c r="B33" s="37" t="s">
        <v>44</v>
      </c>
      <c r="C33" s="38"/>
      <c r="D33" s="38"/>
      <c r="E33" s="38"/>
      <c r="F33" s="38"/>
      <c r="G33" s="38"/>
      <c r="H33" s="38"/>
      <c r="I33" s="39"/>
      <c r="J33" s="19">
        <f>J31</f>
        <v>60000</v>
      </c>
    </row>
    <row r="34" spans="2:10" x14ac:dyDescent="0.25">
      <c r="B34" s="61"/>
      <c r="C34" s="62"/>
      <c r="D34" s="62"/>
      <c r="E34" s="62"/>
      <c r="F34" s="62"/>
      <c r="G34" s="62"/>
      <c r="H34" s="62"/>
      <c r="I34" s="62"/>
      <c r="J34" s="63"/>
    </row>
    <row r="35" spans="2:10" x14ac:dyDescent="0.25">
      <c r="B35" s="64" t="s">
        <v>45</v>
      </c>
      <c r="C35" s="65"/>
      <c r="D35" s="65"/>
      <c r="E35" s="65"/>
      <c r="F35" s="65"/>
      <c r="G35" s="65"/>
      <c r="H35" s="65"/>
      <c r="I35" s="65"/>
      <c r="J35" s="66"/>
    </row>
    <row r="36" spans="2:10" x14ac:dyDescent="0.25">
      <c r="B36" s="67" t="s">
        <v>57</v>
      </c>
      <c r="C36" s="68"/>
      <c r="D36" s="68" t="s">
        <v>33</v>
      </c>
      <c r="E36" s="68"/>
      <c r="F36" s="13" t="s">
        <v>35</v>
      </c>
      <c r="G36" s="69" t="s">
        <v>54</v>
      </c>
      <c r="H36" s="70"/>
      <c r="I36" s="71"/>
      <c r="J36" s="14" t="s">
        <v>36</v>
      </c>
    </row>
    <row r="37" spans="2:10" ht="59.25" customHeight="1" x14ac:dyDescent="0.25">
      <c r="B37" s="121" t="s">
        <v>62</v>
      </c>
      <c r="C37" s="122"/>
      <c r="D37" s="124" t="s">
        <v>51</v>
      </c>
      <c r="E37" s="124"/>
      <c r="F37" s="29">
        <v>3</v>
      </c>
      <c r="G37" s="55">
        <v>75000</v>
      </c>
      <c r="H37" s="56"/>
      <c r="I37" s="57"/>
      <c r="J37" s="18">
        <f>F37*G37</f>
        <v>225000</v>
      </c>
    </row>
    <row r="38" spans="2:10" x14ac:dyDescent="0.25">
      <c r="B38" s="52"/>
      <c r="C38" s="53"/>
      <c r="D38" s="54"/>
      <c r="E38" s="54"/>
      <c r="F38" s="22"/>
      <c r="G38" s="58"/>
      <c r="H38" s="59"/>
      <c r="I38" s="60"/>
      <c r="J38" s="21"/>
    </row>
    <row r="39" spans="2:10" x14ac:dyDescent="0.25">
      <c r="B39" s="37" t="s">
        <v>48</v>
      </c>
      <c r="C39" s="38"/>
      <c r="D39" s="38"/>
      <c r="E39" s="38"/>
      <c r="F39" s="38"/>
      <c r="G39" s="38"/>
      <c r="H39" s="38"/>
      <c r="I39" s="39"/>
      <c r="J39" s="23">
        <f>J37</f>
        <v>225000</v>
      </c>
    </row>
    <row r="40" spans="2:10" x14ac:dyDescent="0.25">
      <c r="B40" s="61"/>
      <c r="C40" s="62"/>
      <c r="D40" s="62"/>
      <c r="E40" s="62"/>
      <c r="F40" s="62"/>
      <c r="G40" s="62"/>
      <c r="H40" s="62"/>
      <c r="I40" s="62"/>
      <c r="J40" s="63"/>
    </row>
    <row r="41" spans="2:10" x14ac:dyDescent="0.25">
      <c r="B41" s="61"/>
      <c r="C41" s="62"/>
      <c r="D41" s="62"/>
      <c r="E41" s="62"/>
      <c r="F41" s="62"/>
      <c r="G41" s="62"/>
      <c r="H41" s="62"/>
      <c r="I41" s="62"/>
      <c r="J41" s="63"/>
    </row>
    <row r="42" spans="2:10" x14ac:dyDescent="0.25">
      <c r="B42" s="72" t="s">
        <v>49</v>
      </c>
      <c r="C42" s="73"/>
      <c r="D42" s="73"/>
      <c r="E42" s="73"/>
      <c r="F42" s="73"/>
      <c r="G42" s="73"/>
      <c r="H42" s="73"/>
      <c r="I42" s="73"/>
      <c r="J42" s="24">
        <f>J19+J27+J33+J39</f>
        <v>850000</v>
      </c>
    </row>
  </sheetData>
  <mergeCells count="57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7:I27"/>
    <mergeCell ref="B28:J28"/>
    <mergeCell ref="B29:J29"/>
    <mergeCell ref="B23:E23"/>
    <mergeCell ref="F23:G23"/>
    <mergeCell ref="B24:E24"/>
    <mergeCell ref="F24:G24"/>
    <mergeCell ref="B25:E25"/>
    <mergeCell ref="F25:G25"/>
    <mergeCell ref="B26:E26"/>
    <mergeCell ref="F26:G26"/>
    <mergeCell ref="B31:E31"/>
    <mergeCell ref="B32:E32"/>
    <mergeCell ref="F31:G31"/>
    <mergeCell ref="F32:G32"/>
    <mergeCell ref="B30:E30"/>
    <mergeCell ref="F30:G30"/>
    <mergeCell ref="B33:I33"/>
    <mergeCell ref="B34:J34"/>
    <mergeCell ref="B35:J35"/>
    <mergeCell ref="B36:C36"/>
    <mergeCell ref="D36:E36"/>
    <mergeCell ref="G36:I36"/>
    <mergeCell ref="B41:J41"/>
    <mergeCell ref="B39:I39"/>
    <mergeCell ref="B40:J40"/>
    <mergeCell ref="B42:I42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E88AB-1E9A-4CA8-8050-B0B0BAAD1FAF}">
  <dimension ref="B1:J42"/>
  <sheetViews>
    <sheetView topLeftCell="A25" workbookViewId="0">
      <selection activeCell="B2" sqref="B2:J42"/>
    </sheetView>
  </sheetViews>
  <sheetFormatPr baseColWidth="10" defaultRowHeight="15" x14ac:dyDescent="0.25"/>
  <cols>
    <col min="9" max="10" width="15.28515625" customWidth="1"/>
  </cols>
  <sheetData>
    <row r="1" spans="2:10" ht="15.75" thickBot="1" x14ac:dyDescent="0.3"/>
    <row r="2" spans="2:10" ht="15.75" thickBot="1" x14ac:dyDescent="0.3">
      <c r="B2" s="74"/>
      <c r="C2" s="75"/>
      <c r="D2" s="75"/>
      <c r="E2" s="75"/>
      <c r="F2" s="75"/>
      <c r="G2" s="75"/>
      <c r="H2" s="75"/>
      <c r="I2" s="75"/>
      <c r="J2" s="76"/>
    </row>
    <row r="3" spans="2:10" x14ac:dyDescent="0.25">
      <c r="B3" s="77"/>
      <c r="C3" s="78"/>
      <c r="D3" s="83" t="s">
        <v>20</v>
      </c>
      <c r="E3" s="84"/>
      <c r="F3" s="84"/>
      <c r="G3" s="84"/>
      <c r="H3" s="84"/>
      <c r="I3" s="89"/>
      <c r="J3" s="90"/>
    </row>
    <row r="4" spans="2:10" x14ac:dyDescent="0.25">
      <c r="B4" s="79"/>
      <c r="C4" s="80"/>
      <c r="D4" s="85"/>
      <c r="E4" s="86"/>
      <c r="F4" s="86"/>
      <c r="G4" s="86"/>
      <c r="H4" s="86"/>
      <c r="I4" s="91"/>
      <c r="J4" s="92"/>
    </row>
    <row r="5" spans="2:10" x14ac:dyDescent="0.25">
      <c r="B5" s="79"/>
      <c r="C5" s="80"/>
      <c r="D5" s="85"/>
      <c r="E5" s="86"/>
      <c r="F5" s="86"/>
      <c r="G5" s="86"/>
      <c r="H5" s="86"/>
      <c r="I5" s="91"/>
      <c r="J5" s="92"/>
    </row>
    <row r="6" spans="2:10" ht="15.75" thickBot="1" x14ac:dyDescent="0.3">
      <c r="B6" s="81"/>
      <c r="C6" s="82"/>
      <c r="D6" s="87"/>
      <c r="E6" s="88"/>
      <c r="F6" s="88"/>
      <c r="G6" s="88"/>
      <c r="H6" s="88"/>
      <c r="I6" s="93"/>
      <c r="J6" s="94"/>
    </row>
    <row r="7" spans="2:10" x14ac:dyDescent="0.25">
      <c r="B7" s="95"/>
      <c r="C7" s="96"/>
      <c r="D7" s="96"/>
      <c r="E7" s="96"/>
      <c r="F7" s="96"/>
      <c r="G7" s="96"/>
      <c r="H7" s="96"/>
      <c r="I7" s="96"/>
      <c r="J7" s="97"/>
    </row>
    <row r="8" spans="2:10" x14ac:dyDescent="0.25">
      <c r="B8" s="10" t="s">
        <v>21</v>
      </c>
      <c r="C8" s="98" t="s">
        <v>82</v>
      </c>
      <c r="D8" s="98"/>
      <c r="E8" s="98"/>
      <c r="F8" s="98"/>
      <c r="G8" s="98"/>
      <c r="H8" s="98"/>
      <c r="I8" s="98"/>
      <c r="J8" s="99"/>
    </row>
    <row r="9" spans="2:10" x14ac:dyDescent="0.25">
      <c r="B9" s="11" t="s">
        <v>50</v>
      </c>
      <c r="C9" s="100" t="s">
        <v>81</v>
      </c>
      <c r="D9" s="100"/>
      <c r="E9" s="100"/>
      <c r="F9" s="100"/>
      <c r="G9" s="100"/>
      <c r="H9" s="100"/>
      <c r="I9" s="100"/>
      <c r="J9" s="101"/>
    </row>
    <row r="10" spans="2:10" x14ac:dyDescent="0.25">
      <c r="B10" s="10" t="s">
        <v>22</v>
      </c>
      <c r="C10" s="100">
        <v>2026</v>
      </c>
      <c r="D10" s="100"/>
      <c r="E10" s="100"/>
      <c r="F10" s="100"/>
      <c r="G10" s="100"/>
      <c r="H10" s="100"/>
      <c r="I10" s="100"/>
      <c r="J10" s="101"/>
    </row>
    <row r="11" spans="2:10" x14ac:dyDescent="0.25">
      <c r="B11" s="10" t="s">
        <v>23</v>
      </c>
      <c r="C11" s="100" t="s">
        <v>16</v>
      </c>
      <c r="D11" s="100"/>
      <c r="E11" s="100"/>
      <c r="F11" s="100"/>
      <c r="G11" s="100"/>
      <c r="H11" s="100"/>
      <c r="I11" s="100"/>
      <c r="J11" s="101"/>
    </row>
    <row r="12" spans="2:10" x14ac:dyDescent="0.25">
      <c r="B12" s="10" t="s">
        <v>24</v>
      </c>
      <c r="C12" s="100" t="s">
        <v>16</v>
      </c>
      <c r="D12" s="100"/>
      <c r="E12" s="100"/>
      <c r="F12" s="100"/>
      <c r="G12" s="100"/>
      <c r="H12" s="100"/>
      <c r="I12" s="100"/>
      <c r="J12" s="101"/>
    </row>
    <row r="13" spans="2:10" x14ac:dyDescent="0.25">
      <c r="B13" s="10" t="s">
        <v>25</v>
      </c>
      <c r="C13" s="100" t="s">
        <v>53</v>
      </c>
      <c r="D13" s="100"/>
      <c r="E13" s="100"/>
      <c r="F13" s="100"/>
      <c r="G13" s="100"/>
      <c r="H13" s="100"/>
      <c r="I13" s="100"/>
      <c r="J13" s="101"/>
    </row>
    <row r="14" spans="2:10" x14ac:dyDescent="0.25">
      <c r="B14" s="61"/>
      <c r="C14" s="62"/>
      <c r="D14" s="62"/>
      <c r="E14" s="62"/>
      <c r="F14" s="62"/>
      <c r="G14" s="62"/>
      <c r="H14" s="62"/>
      <c r="I14" s="62"/>
      <c r="J14" s="63"/>
    </row>
    <row r="15" spans="2:10" x14ac:dyDescent="0.25">
      <c r="B15" s="64" t="s">
        <v>26</v>
      </c>
      <c r="C15" s="65"/>
      <c r="D15" s="65"/>
      <c r="E15" s="65"/>
      <c r="F15" s="65"/>
      <c r="G15" s="65"/>
      <c r="H15" s="65"/>
      <c r="I15" s="65"/>
      <c r="J15" s="66"/>
    </row>
    <row r="16" spans="2:10" x14ac:dyDescent="0.25">
      <c r="B16" s="67" t="s">
        <v>27</v>
      </c>
      <c r="C16" s="68"/>
      <c r="D16" s="68"/>
      <c r="E16" s="68"/>
      <c r="F16" s="68" t="s">
        <v>28</v>
      </c>
      <c r="G16" s="68"/>
      <c r="H16" s="13" t="s">
        <v>29</v>
      </c>
      <c r="I16" s="13" t="s">
        <v>30</v>
      </c>
      <c r="J16" s="14" t="s">
        <v>31</v>
      </c>
    </row>
    <row r="17" spans="2:10" ht="30.75" customHeight="1" x14ac:dyDescent="0.25">
      <c r="B17" s="49" t="s">
        <v>73</v>
      </c>
      <c r="C17" s="50"/>
      <c r="D17" s="50"/>
      <c r="E17" s="50"/>
      <c r="F17" s="123" t="s">
        <v>33</v>
      </c>
      <c r="G17" s="123"/>
      <c r="H17" s="20">
        <v>10000</v>
      </c>
      <c r="I17" s="20">
        <v>1</v>
      </c>
      <c r="J17" s="18">
        <f>H17*I17</f>
        <v>10000</v>
      </c>
    </row>
    <row r="18" spans="2:10" x14ac:dyDescent="0.25">
      <c r="B18" s="61"/>
      <c r="C18" s="62"/>
      <c r="D18" s="62"/>
      <c r="E18" s="128"/>
      <c r="F18" s="53"/>
      <c r="G18" s="53"/>
      <c r="H18" s="15"/>
      <c r="I18" s="15"/>
      <c r="J18" s="16"/>
    </row>
    <row r="19" spans="2:10" x14ac:dyDescent="0.25">
      <c r="B19" s="72" t="s">
        <v>32</v>
      </c>
      <c r="C19" s="73"/>
      <c r="D19" s="73"/>
      <c r="E19" s="73"/>
      <c r="F19" s="73"/>
      <c r="G19" s="73"/>
      <c r="H19" s="73"/>
      <c r="I19" s="73"/>
      <c r="J19" s="19">
        <f>J17</f>
        <v>10000</v>
      </c>
    </row>
    <row r="20" spans="2:10" x14ac:dyDescent="0.25">
      <c r="B20" s="61"/>
      <c r="C20" s="62"/>
      <c r="D20" s="62"/>
      <c r="E20" s="62"/>
      <c r="F20" s="62"/>
      <c r="G20" s="62"/>
      <c r="H20" s="62"/>
      <c r="I20" s="62"/>
      <c r="J20" s="63"/>
    </row>
    <row r="21" spans="2:10" x14ac:dyDescent="0.25">
      <c r="B21" s="64" t="s">
        <v>65</v>
      </c>
      <c r="C21" s="65"/>
      <c r="D21" s="65"/>
      <c r="E21" s="65"/>
      <c r="F21" s="65"/>
      <c r="G21" s="65"/>
      <c r="H21" s="65"/>
      <c r="I21" s="65"/>
      <c r="J21" s="66"/>
    </row>
    <row r="22" spans="2:10" ht="30" x14ac:dyDescent="0.25">
      <c r="B22" s="67" t="s">
        <v>27</v>
      </c>
      <c r="C22" s="68"/>
      <c r="D22" s="68"/>
      <c r="E22" s="68"/>
      <c r="F22" s="68" t="s">
        <v>33</v>
      </c>
      <c r="G22" s="68"/>
      <c r="H22" s="13" t="s">
        <v>34</v>
      </c>
      <c r="I22" s="13" t="s">
        <v>35</v>
      </c>
      <c r="J22" s="14" t="s">
        <v>36</v>
      </c>
    </row>
    <row r="23" spans="2:10" ht="30" customHeight="1" x14ac:dyDescent="0.25">
      <c r="B23" s="49" t="s">
        <v>71</v>
      </c>
      <c r="C23" s="50"/>
      <c r="D23" s="50"/>
      <c r="E23" s="50"/>
      <c r="F23" s="123" t="s">
        <v>33</v>
      </c>
      <c r="G23" s="123"/>
      <c r="H23" s="20">
        <v>310000</v>
      </c>
      <c r="I23" s="28">
        <v>1</v>
      </c>
      <c r="J23" s="18">
        <f>H23*I23</f>
        <v>310000</v>
      </c>
    </row>
    <row r="24" spans="2:10" ht="30" customHeight="1" x14ac:dyDescent="0.25">
      <c r="B24" s="49" t="s">
        <v>72</v>
      </c>
      <c r="C24" s="50"/>
      <c r="D24" s="50"/>
      <c r="E24" s="50"/>
      <c r="F24" s="53" t="s">
        <v>33</v>
      </c>
      <c r="G24" s="53"/>
      <c r="H24" s="20">
        <v>40000</v>
      </c>
      <c r="I24" s="28">
        <v>1</v>
      </c>
      <c r="J24" s="18">
        <f>H24*I24</f>
        <v>40000</v>
      </c>
    </row>
    <row r="25" spans="2:10" x14ac:dyDescent="0.25">
      <c r="B25" s="52"/>
      <c r="C25" s="53"/>
      <c r="D25" s="53"/>
      <c r="E25" s="53"/>
      <c r="F25" s="53"/>
      <c r="G25" s="53"/>
      <c r="H25" s="15"/>
      <c r="I25" s="12"/>
      <c r="J25" s="18"/>
    </row>
    <row r="26" spans="2:10" x14ac:dyDescent="0.25">
      <c r="B26" s="52"/>
      <c r="C26" s="53"/>
      <c r="D26" s="53"/>
      <c r="E26" s="53"/>
      <c r="F26" s="53"/>
      <c r="G26" s="53"/>
      <c r="H26" s="15"/>
      <c r="I26" s="12"/>
      <c r="J26" s="18"/>
    </row>
    <row r="27" spans="2:10" x14ac:dyDescent="0.25">
      <c r="B27" s="37" t="s">
        <v>37</v>
      </c>
      <c r="C27" s="38"/>
      <c r="D27" s="38"/>
      <c r="E27" s="38"/>
      <c r="F27" s="38"/>
      <c r="G27" s="38"/>
      <c r="H27" s="38"/>
      <c r="I27" s="39"/>
      <c r="J27" s="19">
        <f>J23+J24</f>
        <v>350000</v>
      </c>
    </row>
    <row r="28" spans="2:10" x14ac:dyDescent="0.25">
      <c r="B28" s="61"/>
      <c r="C28" s="62"/>
      <c r="D28" s="62"/>
      <c r="E28" s="62"/>
      <c r="F28" s="62"/>
      <c r="G28" s="62"/>
      <c r="H28" s="62"/>
      <c r="I28" s="62"/>
      <c r="J28" s="63"/>
    </row>
    <row r="29" spans="2:10" x14ac:dyDescent="0.25">
      <c r="B29" s="64" t="s">
        <v>38</v>
      </c>
      <c r="C29" s="65"/>
      <c r="D29" s="65"/>
      <c r="E29" s="65"/>
      <c r="F29" s="65"/>
      <c r="G29" s="65"/>
      <c r="H29" s="65"/>
      <c r="I29" s="65"/>
      <c r="J29" s="66"/>
    </row>
    <row r="30" spans="2:10" ht="30" x14ac:dyDescent="0.25">
      <c r="B30" s="67" t="s">
        <v>27</v>
      </c>
      <c r="C30" s="68"/>
      <c r="D30" s="68"/>
      <c r="E30" s="68"/>
      <c r="F30" s="68" t="s">
        <v>33</v>
      </c>
      <c r="G30" s="68"/>
      <c r="H30" s="13" t="s">
        <v>34</v>
      </c>
      <c r="I30" s="13" t="s">
        <v>35</v>
      </c>
      <c r="J30" s="14" t="s">
        <v>36</v>
      </c>
    </row>
    <row r="31" spans="2:10" x14ac:dyDescent="0.25">
      <c r="B31" s="61" t="s">
        <v>74</v>
      </c>
      <c r="C31" s="62"/>
      <c r="D31" s="62"/>
      <c r="E31" s="128"/>
      <c r="F31" s="129" t="s">
        <v>33</v>
      </c>
      <c r="G31" s="128"/>
      <c r="H31" s="22">
        <v>40000</v>
      </c>
      <c r="I31" s="22">
        <v>1</v>
      </c>
      <c r="J31" s="16">
        <f>H31*I31</f>
        <v>40000</v>
      </c>
    </row>
    <row r="32" spans="2:10" x14ac:dyDescent="0.25">
      <c r="B32" s="61"/>
      <c r="C32" s="62"/>
      <c r="D32" s="62"/>
      <c r="E32" s="128"/>
      <c r="F32" s="129"/>
      <c r="G32" s="128"/>
      <c r="H32" s="22"/>
      <c r="I32" s="22"/>
      <c r="J32" s="16"/>
    </row>
    <row r="33" spans="2:10" x14ac:dyDescent="0.25">
      <c r="B33" s="37" t="s">
        <v>44</v>
      </c>
      <c r="C33" s="38"/>
      <c r="D33" s="38"/>
      <c r="E33" s="38"/>
      <c r="F33" s="38"/>
      <c r="G33" s="38"/>
      <c r="H33" s="38"/>
      <c r="I33" s="39"/>
      <c r="J33" s="19">
        <f>J31</f>
        <v>40000</v>
      </c>
    </row>
    <row r="34" spans="2:10" x14ac:dyDescent="0.25">
      <c r="B34" s="61"/>
      <c r="C34" s="62"/>
      <c r="D34" s="62"/>
      <c r="E34" s="62"/>
      <c r="F34" s="62"/>
      <c r="G34" s="62"/>
      <c r="H34" s="62"/>
      <c r="I34" s="62"/>
      <c r="J34" s="63"/>
    </row>
    <row r="35" spans="2:10" x14ac:dyDescent="0.25">
      <c r="B35" s="64" t="s">
        <v>45</v>
      </c>
      <c r="C35" s="65"/>
      <c r="D35" s="65"/>
      <c r="E35" s="65"/>
      <c r="F35" s="65"/>
      <c r="G35" s="65"/>
      <c r="H35" s="65"/>
      <c r="I35" s="65"/>
      <c r="J35" s="66"/>
    </row>
    <row r="36" spans="2:10" x14ac:dyDescent="0.25">
      <c r="B36" s="67" t="s">
        <v>57</v>
      </c>
      <c r="C36" s="68"/>
      <c r="D36" s="68" t="s">
        <v>33</v>
      </c>
      <c r="E36" s="68"/>
      <c r="F36" s="13" t="s">
        <v>35</v>
      </c>
      <c r="G36" s="69" t="s">
        <v>54</v>
      </c>
      <c r="H36" s="70"/>
      <c r="I36" s="71"/>
      <c r="J36" s="14" t="s">
        <v>36</v>
      </c>
    </row>
    <row r="37" spans="2:10" ht="29.25" customHeight="1" x14ac:dyDescent="0.25">
      <c r="B37" s="49" t="s">
        <v>70</v>
      </c>
      <c r="C37" s="50"/>
      <c r="D37" s="51" t="s">
        <v>51</v>
      </c>
      <c r="E37" s="51"/>
      <c r="F37" s="20">
        <v>2</v>
      </c>
      <c r="G37" s="55">
        <v>50000</v>
      </c>
      <c r="H37" s="56"/>
      <c r="I37" s="57"/>
      <c r="J37" s="18">
        <f>G37*F37</f>
        <v>100000</v>
      </c>
    </row>
    <row r="38" spans="2:10" x14ac:dyDescent="0.25">
      <c r="B38" s="52"/>
      <c r="C38" s="53"/>
      <c r="D38" s="54"/>
      <c r="E38" s="54"/>
      <c r="F38" s="22"/>
      <c r="G38" s="58"/>
      <c r="H38" s="59"/>
      <c r="I38" s="60"/>
      <c r="J38" s="21"/>
    </row>
    <row r="39" spans="2:10" x14ac:dyDescent="0.25">
      <c r="B39" s="37" t="s">
        <v>48</v>
      </c>
      <c r="C39" s="38"/>
      <c r="D39" s="38"/>
      <c r="E39" s="38"/>
      <c r="F39" s="38"/>
      <c r="G39" s="38"/>
      <c r="H39" s="38"/>
      <c r="I39" s="39"/>
      <c r="J39" s="23">
        <f>J37</f>
        <v>100000</v>
      </c>
    </row>
    <row r="40" spans="2:10" x14ac:dyDescent="0.25">
      <c r="B40" s="61"/>
      <c r="C40" s="62"/>
      <c r="D40" s="62"/>
      <c r="E40" s="62"/>
      <c r="F40" s="62"/>
      <c r="G40" s="62"/>
      <c r="H40" s="62"/>
      <c r="I40" s="62"/>
      <c r="J40" s="63"/>
    </row>
    <row r="41" spans="2:10" ht="15.75" thickBot="1" x14ac:dyDescent="0.3">
      <c r="B41" s="104"/>
      <c r="C41" s="105"/>
      <c r="D41" s="105"/>
      <c r="E41" s="105"/>
      <c r="F41" s="105"/>
      <c r="G41" s="105"/>
      <c r="H41" s="105"/>
      <c r="I41" s="105"/>
      <c r="J41" s="106"/>
    </row>
    <row r="42" spans="2:10" ht="15.75" thickBot="1" x14ac:dyDescent="0.3">
      <c r="B42" s="130" t="s">
        <v>49</v>
      </c>
      <c r="C42" s="131"/>
      <c r="D42" s="131"/>
      <c r="E42" s="131"/>
      <c r="F42" s="131"/>
      <c r="G42" s="131"/>
      <c r="H42" s="131"/>
      <c r="I42" s="131"/>
      <c r="J42" s="26">
        <f>J19+J27+J33+J39</f>
        <v>500000</v>
      </c>
    </row>
  </sheetData>
  <mergeCells count="57">
    <mergeCell ref="B22:E22"/>
    <mergeCell ref="F22:G22"/>
    <mergeCell ref="B14:J14"/>
    <mergeCell ref="B2:J2"/>
    <mergeCell ref="B3:C6"/>
    <mergeCell ref="D3:H6"/>
    <mergeCell ref="I3:J6"/>
    <mergeCell ref="B7:J7"/>
    <mergeCell ref="C8:J8"/>
    <mergeCell ref="C9:J9"/>
    <mergeCell ref="C10:J10"/>
    <mergeCell ref="C11:J11"/>
    <mergeCell ref="C12:J12"/>
    <mergeCell ref="C13:J13"/>
    <mergeCell ref="B18:E18"/>
    <mergeCell ref="F18:G18"/>
    <mergeCell ref="B19:I19"/>
    <mergeCell ref="B20:J20"/>
    <mergeCell ref="B21:J21"/>
    <mergeCell ref="B15:J15"/>
    <mergeCell ref="B16:E16"/>
    <mergeCell ref="F16:G16"/>
    <mergeCell ref="B17:E17"/>
    <mergeCell ref="F17:G17"/>
    <mergeCell ref="B26:E26"/>
    <mergeCell ref="F26:G26"/>
    <mergeCell ref="B27:I27"/>
    <mergeCell ref="B28:J28"/>
    <mergeCell ref="B29:J29"/>
    <mergeCell ref="B23:E23"/>
    <mergeCell ref="F23:G23"/>
    <mergeCell ref="B24:E24"/>
    <mergeCell ref="F24:G24"/>
    <mergeCell ref="B25:E25"/>
    <mergeCell ref="F25:G25"/>
    <mergeCell ref="B33:I33"/>
    <mergeCell ref="B34:J34"/>
    <mergeCell ref="B35:J35"/>
    <mergeCell ref="B36:C36"/>
    <mergeCell ref="D36:E36"/>
    <mergeCell ref="G36:I36"/>
    <mergeCell ref="B42:I42"/>
    <mergeCell ref="B41:J41"/>
    <mergeCell ref="B30:E30"/>
    <mergeCell ref="F30:G30"/>
    <mergeCell ref="B31:E31"/>
    <mergeCell ref="B32:E32"/>
    <mergeCell ref="F31:G31"/>
    <mergeCell ref="F32:G32"/>
    <mergeCell ref="B39:I39"/>
    <mergeCell ref="B40:J40"/>
    <mergeCell ref="B37:C37"/>
    <mergeCell ref="D37:E37"/>
    <mergeCell ref="B38:C38"/>
    <mergeCell ref="D38:E38"/>
    <mergeCell ref="G37:I37"/>
    <mergeCell ref="G38:I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LIMPIEZA DE ARROYOS</vt:lpstr>
      <vt:lpstr>APU #1</vt:lpstr>
      <vt:lpstr>APU #2</vt:lpstr>
      <vt:lpstr>APU #3</vt:lpstr>
      <vt:lpstr>APU #4</vt:lpstr>
      <vt:lpstr>APU #5</vt:lpstr>
      <vt:lpstr>APU #6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BAQSIS002592 Equipos 2022 telefonica</dc:creator>
  <cp:lastModifiedBy>Jean Carlos Corcho Sariego</cp:lastModifiedBy>
  <dcterms:created xsi:type="dcterms:W3CDTF">2025-06-04T03:00:56Z</dcterms:created>
  <dcterms:modified xsi:type="dcterms:W3CDTF">2026-10-06T02:12:09Z</dcterms:modified>
</cp:coreProperties>
</file>