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caea34cc08f5fae/Desktop/Estudios Previosd Mamut VF/1. PUBLICAR/"/>
    </mc:Choice>
  </mc:AlternateContent>
  <xr:revisionPtr revIDLastSave="215" documentId="13_ncr:1_{FF2F6B47-3CF3-444A-A4C4-5E6972CFBB35}" xr6:coauthVersionLast="47" xr6:coauthVersionMax="47" xr10:uidLastSave="{9FB1CA2E-7D69-4B27-B1EB-31CFC7BEEF0D}"/>
  <bookViews>
    <workbookView xWindow="-98" yWindow="-98" windowWidth="21795" windowHeight="12975" xr2:uid="{00000000-000D-0000-FFFF-FFFF00000000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IF([1]!Values_Entered,[1]!Header_Row+[1]!Number_of_Payments,[1]!Header_Row)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IF(__________________v8,[1]!Header_Row+__________________v4,[1]!Header_Row)</definedName>
    <definedName name="__________________v2">IF(__________________v8,[1]!Header_Row+__________________v4,[1]!Header_Row)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IF(__________________w7,[1]!Header_Row+__________________w3,[1]!Header_Row)</definedName>
    <definedName name="__________________w2">IF(__________________w7,[1]!Header_Row+__________________w3,[1]!Header_Row)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IF(__________________X7,[1]!Header_Row+__________________X3,[1]!Header_Row)</definedName>
    <definedName name="__________________X2">IF(__________________X7,[1]!Header_Row+__________________X3,[1]!Header_Row)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IF(__________________y7,[1]!Header_Row+__________________y3,[1]!Header_Row)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IF(__________________z7,[1]!Header_Row+__________________z3,[1]!Header_Row)</definedName>
    <definedName name="__________________z2">IF(__________________z7,[1]!Header_Row+__________________z3,[1]!Header_Row)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IF([1]!Values_Entered,[1]!Header_Row+[1]!Number_of_Payments,[1]!Header_Row)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IF(________________v8,[1]!Header_Row+________________v4,[1]!Header_Row)</definedName>
    <definedName name="________________v2">IF(________________v8,[1]!Header_Row+________________v4,[1]!Header_Row)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IF(________________w7,[1]!Header_Row+________________w3,[1]!Header_Row)</definedName>
    <definedName name="________________w2">IF(________________w7,[1]!Header_Row+________________w3,[1]!Header_Row)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IF(________________X7,[1]!Header_Row+________________X3,[1]!Header_Row)</definedName>
    <definedName name="________________X2">IF(________________X7,[1]!Header_Row+________________X3,[1]!Header_Row)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IF(__________________y7,[1]!Header_Row+__________________y3,[1]!Header_Row)</definedName>
    <definedName name="________________y2">IF(________________y7,[1]!Header_Row+________________y3,[1]!Header_Row)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IF(________________z7,[1]!Header_Row+________________z3,[1]!Header_Row)</definedName>
    <definedName name="________________z2">IF(________________z7,[1]!Header_Row+________________z3,[1]!Header_Row)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IF([1]!Values_Entered,[1]!Header_Row+[1]!Number_of_Payments,[1]!Header_Row)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IF(______________v8,[1]!Header_Row+______________v4,[1]!Header_Row)</definedName>
    <definedName name="______________v2">IF(______________v8,[1]!Header_Row+______________v4,[1]!Header_Row)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IF(______________w7,[1]!Header_Row+______________w3,[1]!Header_Row)</definedName>
    <definedName name="______________w2">IF(______________w7,[1]!Header_Row+______________w3,[1]!Header_Row)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IF(______________X7,[1]!Header_Row+______________X3,[1]!Header_Row)</definedName>
    <definedName name="______________X2">IF(______________X7,[1]!Header_Row+______________X3,[1]!Header_Row)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IF(________________y7,[1]!Header_Row+________________y3,[1]!Header_Row)</definedName>
    <definedName name="______________y2">IF(______________y7,[1]!Header_Row+______________y3,[1]!Header_Row)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IF(______________z7,[1]!Header_Row+______________z3,[1]!Header_Row)</definedName>
    <definedName name="______________z2">IF(______________z7,[1]!Header_Row+______________z3,[1]!Header_Row)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IF([1]!Values_Entered,[1]!Header_Row+[1]!Number_of_Payments,[1]!Header_Row)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IF(____________v8,[1]!Header_Row+____________v4,[1]!Header_Row)</definedName>
    <definedName name="____________v2">IF(____________v8,[1]!Header_Row+____________v4,[1]!Header_Row)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IF(____________w7,[1]!Header_Row+____________w3,[1]!Header_Row)</definedName>
    <definedName name="____________w2">IF(____________w7,[1]!Header_Row+____________w3,[1]!Header_Row)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IF(____________X7,[1]!Header_Row+____________X3,[1]!Header_Row)</definedName>
    <definedName name="____________X2">IF(____________X7,[1]!Header_Row+____________X3,[1]!Header_Row)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IF(______________y7,[1]!Header_Row+______________y3,[1]!Header_Row)</definedName>
    <definedName name="____________y2">IF(____________y7,[1]!Header_Row+____________y3,[1]!Header_Row)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IF(____________z7,[1]!Header_Row+____________z3,[1]!Header_Row)</definedName>
    <definedName name="____________z2">IF(____________z7,[1]!Header_Row+____________z3,[1]!Header_Row)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IF([1]!Values_Entered,[1]!Header_Row+[1]!Number_of_Payments,[1]!Header_Row)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IF(__________v8,[1]!Header_Row+__________v4,[1]!Header_Row)</definedName>
    <definedName name="__________v2">IF(__________v8,[1]!Header_Row+__________v4,[1]!Header_Row)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IF(__________w7,[1]!Header_Row+__________w3,[1]!Header_Row)</definedName>
    <definedName name="__________w2">IF(__________w7,[1]!Header_Row+__________w3,[1]!Header_Row)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IF(__________X7,[1]!Header_Row+__________X3,[1]!Header_Row)</definedName>
    <definedName name="__________X2">IF(__________X7,[1]!Header_Row+__________X3,[1]!Header_Row)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IF(____________y7,[1]!Header_Row+____________y3,[1]!Header_Row)</definedName>
    <definedName name="__________y2">IF(__________y7,[1]!Header_Row+__________y3,[1]!Header_Row)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IF(__________z7,[1]!Header_Row+__________z3,[1]!Header_Row)</definedName>
    <definedName name="__________z2">IF(__________z7,[1]!Header_Row+__________z3,[1]!Header_Row)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>[3]!absc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A1">IF([1]!Values_Entered,[1]!Header_Row+[1]!Number_of_Payments,[1]!Header_Row)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>[3]!absc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>IF(________v8,[1]!Header_Row+________v4,[1]!Header_Row)</definedName>
    <definedName name="________v2">IF(________v8,[1]!Header_Row+________v4,[1]!Header_Row)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IF(________w7,[1]!Header_Row+________w3,[1]!Header_Row)</definedName>
    <definedName name="________w2">IF(________w7,[1]!Header_Row+________w3,[1]!Header_Row)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IF(________X7,[1]!Header_Row+________X3,[1]!Header_Row)</definedName>
    <definedName name="________X2">IF(________X7,[1]!Header_Row+________X3,[1]!Header_Row)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IF(__________y7,[1]!Header_Row+__________y3,[1]!Header_Row)</definedName>
    <definedName name="________y2">IF(________y7,[1]!Header_Row+________y3,[1]!Header_Row)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IF(________z7,[1]!Header_Row+________z3,[1]!Header_Row)</definedName>
    <definedName name="________z2">IF(________z7,[1]!Header_Row+________z3,[1]!Header_Row)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IF(________y7,[1]!Header_Row+________y3,[1]!Header_Row)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IF([1]!______v8,[1]!Header_Row+[1]!______v4,[1]!Header_Row)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IF(______w7,[1]!Header_Row+______w3,[1]!Header_Row)</definedName>
    <definedName name="______w2">IF(______w7,[1]!Header_Row+______w3,[1]!Header_Row)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PU221">#REF!</definedName>
    <definedName name="_____APU465">[3]!absc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IF([1]!_____v8,[1]!Header_Row+[1]!_____v4,[1]!Header_Row)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>IF(_____w7,[1]!Header_Row+_____w3,[1]!Header_Row)</definedName>
    <definedName name="_____w2">IF(_____w7,[1]!Header_Row+_____w3,[1]!Header_Row)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IF([1]!______y7,[1]!Header_Row+[1]!______y3,[1]!Header_Row)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PU221">#REF!</definedName>
    <definedName name="____APU465">[3]!absc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IF([1]!____v8,[1]!Header_Row+[1]!____v4,[1]!Header_Row)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>IF(____w7,[1]!Header_Row+____w3,[1]!Header_Row)</definedName>
    <definedName name="____w2">IF(____w7,[1]!Header_Row+____w3,[1]!Header_Row)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IF([1]!____y7,[1]!Header_Row+[1]!____y3,[1]!Header_Row)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PU221">#REF!</definedName>
    <definedName name="___APU465">[3]!absc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PU221">#REF!</definedName>
    <definedName name="__APU465">[3]!absc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">#REF!</definedName>
    <definedName name="_1_25">#REF!</definedName>
    <definedName name="_10_PR64_500_–_PR_69_541.49">[6]EST2!#REF!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[7]Datos!$B$2</definedName>
    <definedName name="_adi2">[7]Datos!$B$3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D1">#REF!</definedName>
    <definedName name="_OCI1">#REF!</definedName>
    <definedName name="_OCT2">#REF!</definedName>
    <definedName name="_OF">[10]Otros!$D$15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[10]Otros!$D$17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1">#REF!</definedName>
    <definedName name="A_impresión_IM">#REF!</definedName>
    <definedName name="A000">[11]!absc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IL">[12]General!#REF!</definedName>
    <definedName name="absc">[13]!absc</definedName>
    <definedName name="absc_">[14]!absc</definedName>
    <definedName name="absc_1">[14]!absc</definedName>
    <definedName name="absc1">#REF!</definedName>
    <definedName name="ac">#REF!</definedName>
    <definedName name="Acarreo">[15]General!$N$12:$N$1485</definedName>
    <definedName name="AccessDatabase" hidden="1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[16]INDICMICROEMP!$A$20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">'[17]ANEXO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PU5P">[3]!absc</definedName>
    <definedName name="APURESUMIDOS">#REF!</definedName>
    <definedName name="APU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[8]Dimensiones!$B$36</definedName>
    <definedName name="_xlnm.Extract">#REF!</definedName>
    <definedName name="_xlnm.Print_Area" localSheetId="0">'Oferta Economica'!$A$1:$R$175</definedName>
    <definedName name="_xlnm.Print_Area">#REF!</definedName>
    <definedName name="AREAI">[18]PRESUPUESTO!$K$9</definedName>
    <definedName name="AREAL">[18]PRESUPUESTO!$K$10</definedName>
    <definedName name="AreaLimpiar">#REF!,#REF!,#REF!,#REF!,#REF!,#REF!,#REF!,#REF!,#REF!,#REF!</definedName>
    <definedName name="Areatotal">#REF!</definedName>
    <definedName name="Aref">#REF!</definedName>
    <definedName name="ARENA">[19]MATERIALES!$D$2</definedName>
    <definedName name="Arenag">#REF!</definedName>
    <definedName name="armuve">[0]!ERR</definedName>
    <definedName name="ARP">#REF!</definedName>
    <definedName name="ARS">#REF!</definedName>
    <definedName name="articulos">[20]articulos!$A$2:$E$65536</definedName>
    <definedName name="ARTURO">#REF!</definedName>
    <definedName name="as">[0]!ERR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AAAAAAAAAAAAAAA">#N/A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'[21]5.2'!$D$21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ASAAAAAAAAAAAAAA">#N/A</definedName>
    <definedName name="at">[8]Dimensiones!$D$10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RA">[12]General!#REF!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'[22]ESTADO RED'!$E$8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'[23]ESTADO VÍA-CRIT.TECNICO'!#REF!&lt;2.5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">[4]Datos!$B$11</definedName>
    <definedName name="CARGA">#REF!</definedName>
    <definedName name="CARGADOR">[19]EQUIPO!$D$10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RETERA">#REF!</definedName>
    <definedName name="CARRO">#REF!</definedName>
    <definedName name="CASA">[24]General!#REF!</definedName>
    <definedName name="CASITA">[12]General!#REF!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[25]Circuitos!$C$2:$C$891</definedName>
    <definedName name="CISNEROS">#REF!</definedName>
    <definedName name="cjsa" hidden="1">#REF!</definedName>
    <definedName name="CL">#REF!</definedName>
    <definedName name="clase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">#REF!</definedName>
    <definedName name="COMPRESOR">[19]EQUIPO!$D$5</definedName>
    <definedName name="Compresores">#REF!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eqCat">0</definedName>
    <definedName name="ConseqForMitRisk">3</definedName>
    <definedName name="Consultor">#N/A</definedName>
    <definedName name="CONT">#REF!</definedName>
    <definedName name="contra">#REF!</definedName>
    <definedName name="Contratante">#REF!</definedName>
    <definedName name="contratista">[4]Datos!$B$13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_TRANSPORTE">[26]Transp.!$B$5:$E$19</definedName>
    <definedName name="costo2" hidden="1">#REF!</definedName>
    <definedName name="COSTODIRECTO">#REF!</definedName>
    <definedName name="COSTOS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'[27]AC2-AG96'!#REF!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[4]Datos!$B$1</definedName>
    <definedName name="CTR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ENTA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[28]Sanitario!$AC$9:$AD$9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>#REF!</definedName>
    <definedName name="DERRUMBES111">[29]CONT_ADI!#REF!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[30]Hoja1!$K$3:$L$55</definedName>
    <definedName name="DistanciasPRS9003">[30]Hoja1!$A$3:$B$52</definedName>
    <definedName name="DistanciasPRS9004">[30]Hoja1!$F$3:$G$33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[28]Sanitario!$AC$8:$AD$8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v">[28]Sanitario!$AC$7:$AD$7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RO">[31]General!#REF!</definedName>
    <definedName name="ENEROA">[32]General!#REF!</definedName>
    <definedName name="Ensayos">#REF!</definedName>
    <definedName name="ENTRADASP">#REF!</definedName>
    <definedName name="EPECIALIDAD_SIDOE">#REF!</definedName>
    <definedName name="EPS">#REF!</definedName>
    <definedName name="EQUI">[33]EQUIPOS!$1:$1048576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[34]TARIF2002!#REF!</definedName>
    <definedName name="ERROR5">[34]TARIF2002!#REF!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220.1">'[35]220.1'!$H$52</definedName>
    <definedName name="ESP320.1">'[36]320.1'!$H$52</definedName>
    <definedName name="ESP330.1">'[35]330.1'!$H$52</definedName>
    <definedName name="ESP330.2">'[36]330.2'!$H$52</definedName>
    <definedName name="ESP640.1.2">'[35]640.1.2'!$H$50</definedName>
    <definedName name="ESP673.1">'[35]673.1'!$H$49</definedName>
    <definedName name="ESP673.2">'[35]673.2'!$H$53</definedName>
    <definedName name="ESP700.1">'[36]700.1'!$H$52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">[8]Dimensiones!$D$11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[37]General!#REF!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[12]General!#REF!</definedName>
    <definedName name="Fecha">#REF!</definedName>
    <definedName name="FechaInicio">#REF!</definedName>
    <definedName name="FechaTermina">#REF!</definedName>
    <definedName name="FechaTerminacion">#REF!</definedName>
    <definedName name="FENREO">[38]General!#REF!</definedName>
    <definedName name="fer">#REF!</definedName>
    <definedName name="ferfer" hidden="1">{"via1",#N/A,TRUE,"general";"via2",#N/A,TRUE,"general";"via3",#N/A,TRUE,"general"}</definedName>
    <definedName name="FERNANDO">[12]General!#REF!</definedName>
    <definedName name="fevenad1">[4]Datos!$B$9</definedName>
    <definedName name="fevenad2">[4]Datos!$B$10</definedName>
    <definedName name="fevenin">[4]Datos!$B$8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#REF!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>#REF!</definedName>
    <definedName name="FO">1.32</definedName>
    <definedName name="FONDOPEN">#REF!</definedName>
    <definedName name="FORDESCR">#REF!</definedName>
    <definedName name="FORM_C3">#REF!</definedName>
    <definedName name="FORMALE">#REF!</definedName>
    <definedName name="FORMOLT">#REF!</definedName>
    <definedName name="Formulario">+[39]Formular!$B$7:$G$71</definedName>
    <definedName name="formularioCantidades">#REF!</definedName>
    <definedName name="FORSHE">#REF!</definedName>
    <definedName name="FORUNMIS">#REF!</definedName>
    <definedName name="FOTO">#REF!</definedName>
    <definedName name="FOTOS">[40]!absc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[8]Dimensiones!$D$12</definedName>
    <definedName name="fu">[0]!ERR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S">#REF!</definedName>
    <definedName name="GATO">[41]General!#REF!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[28]Sanitario!$AC$6:$AD$6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'[42]Itemes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">#REF!</definedName>
    <definedName name="IMPRESSION">#REF!</definedName>
    <definedName name="IMPREVISTOS">'[19]Formulario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>#REF!</definedName>
    <definedName name="inf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[43]INDICE!$A$3:$F$400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[44]General!#REF!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[45]General!#REF!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[46]items!$C$4:$J$247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l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'[47]Listado de equipos'!$A$8:$A$39</definedName>
    <definedName name="lia">#REF!</definedName>
    <definedName name="Libro1_Hoja1_Lista">#REF!</definedName>
    <definedName name="LICITACION">#REF!</definedName>
    <definedName name="LINA">[48]General!$N$12:$N$1485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">[44]General!#REF!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'[47]Listado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[49]INDICE!#REF!</definedName>
    <definedName name="LOCA">#REF!</definedName>
    <definedName name="LOCA1">#REF!</definedName>
    <definedName name="LOCA2">[50]!absc</definedName>
    <definedName name="LOCALIZACION">#REF!</definedName>
    <definedName name="LOCALIZACION_Y_REPLANTEO">#REF!</definedName>
    <definedName name="LOCALIZACIÓN_Y_REPLANTEO._ESTRUCTURAS">[51]INDICE!#REF!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NA">[12]General!#REF!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L">'[52]Estado Resumen'!#REF!&lt;2.5</definedName>
    <definedName name="MALO">'[53]ESTADO VÍA-CRIT.TECNICO'!#REF!&lt;2.5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#N/A</definedName>
    <definedName name="mar">#REF!</definedName>
    <definedName name="MARAVILLA" hidden="1">{"PRES REHAB ARM-PER POR ITEMS  KM A KM",#N/A,TRUE,"Rehabilitacion Arm-Per"}</definedName>
    <definedName name="marcela">[54]General!#REF!</definedName>
    <definedName name="MARCO_H">#REF!</definedName>
    <definedName name="maria">[54]General!#REF!</definedName>
    <definedName name="MARILUZ">[32]General!#REF!</definedName>
    <definedName name="marina">#REF!</definedName>
    <definedName name="MARINAS">[55]General!#REF!</definedName>
    <definedName name="martillo">#REF!</definedName>
    <definedName name="MARY">[54]General!#REF!</definedName>
    <definedName name="MARYLUZ" hidden="1">{"PRES REHAB ARM-PER POR ITEMS  KM A KM",#N/A,TRUE,"Rehabilitacion Arm-Per"}</definedName>
    <definedName name="marzito">[56]General!#REF!</definedName>
    <definedName name="MARZO">[12]General!#REF!</definedName>
    <definedName name="masor" hidden="1">{"via1",#N/A,TRUE,"general";"via2",#N/A,TRUE,"general";"via3",#N/A,TRUE,"general"}</definedName>
    <definedName name="MAT">#REF!</definedName>
    <definedName name="mate">[33]MATERIALES!$1:$1048576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ATRIZRICS">'[57]RICS NUEVA HOJA DIARIA'!$A$1:$AB$42</definedName>
    <definedName name="MAX">[58]INDICE!$1:$1048576</definedName>
    <definedName name="MAYO">[12]General!#REF!</definedName>
    <definedName name="MCCs">#REF!</definedName>
    <definedName name="mdd" hidden="1">{"via1",#N/A,TRUE,"general";"via2",#N/A,TRUE,"general";"via3",#N/A,TRUE,"general"}</definedName>
    <definedName name="MEDARDO">[54]General!#REF!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[59]INDICE!$1:$1048576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'[47]Calculo de Cuadrillas'!$A$4:$A$10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>MATCH(0.01,[5]!End_Bal,-1)+1</definedName>
    <definedName name="NPAG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ro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[60]Otros!#REF!</definedName>
    <definedName name="OTRO">[33]OTROS!$1:$1048576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RITO">[12]General!#REF!</definedName>
    <definedName name="phed">#REF!</definedName>
    <definedName name="phen">#REF!</definedName>
    <definedName name="pi">#REF!</definedName>
    <definedName name="piedram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IF(________________y7,[1]!Header_Row+iiiii,[1]!Header_Row)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">[49]Otros!$D$5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PUESTA2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[34]TARIF2002!#REF!</definedName>
    <definedName name="QE_TE">[34]TARIF2002!#REF!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[34]TARIF2002!#REF!</definedName>
    <definedName name="QI_TI">[34]TARIF2002!#REF!</definedName>
    <definedName name="Qmax">#REF!</definedName>
    <definedName name="QN">[34]TARIF2002!#REF!</definedName>
    <definedName name="QN_QI">[34]TARIF2002!#REF!</definedName>
    <definedName name="QNS">[61]TARIF2002!#REF!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[6]Hoja2!#REF!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>#REF!</definedName>
    <definedName name="RECICLA">[62]EQUIPO!$D$14</definedName>
    <definedName name="recursos">#REF!</definedName>
    <definedName name="RED">[6]EST2!$AQ$2</definedName>
    <definedName name="REG">'[52]Estado Resumen'!#REF!&gt;2.5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'[53]ESTADO VÍA-CRIT.TECNICO'!#REF!&gt;2.5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'[22]GENERALIDADES '!$E$9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#REF!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[63]items!$C$4:$J$248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#REF!</definedName>
    <definedName name="SALID1">#REF!</definedName>
    <definedName name="SalMinimo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[34]TARIF2002!#REF!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[34]TARIF2002!#REF!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Economica'!$4:$4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[6]Hoja2!#REF!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dad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[4]Datos!$B$21</definedName>
    <definedName name="UTIL">#REF!</definedName>
    <definedName name="UTILIDAD">'[19]Formulario N° 4'!$F$131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IF(__________________y7,[1]!Header_Row+__________________y3,[1]!Header_Row)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[24]General!#REF!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[64]INDICE!$1:$1048576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8" i="1" l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P160" i="1" l="1"/>
  <c r="J160" i="1"/>
  <c r="N46" i="1"/>
  <c r="N45" i="1"/>
  <c r="N44" i="1"/>
  <c r="N43" i="1"/>
  <c r="N40" i="1"/>
  <c r="N17" i="1"/>
  <c r="N16" i="1"/>
  <c r="N15" i="1"/>
  <c r="N14" i="1"/>
  <c r="I90" i="1" l="1"/>
  <c r="I48" i="1"/>
  <c r="I19" i="1"/>
  <c r="I128" i="1"/>
  <c r="J128" i="1" s="1"/>
  <c r="O128" i="1"/>
  <c r="O90" i="1"/>
  <c r="O19" i="1"/>
  <c r="P19" i="1" s="1"/>
  <c r="O48" i="1"/>
  <c r="O148" i="1"/>
  <c r="O126" i="1"/>
  <c r="O102" i="1"/>
  <c r="O78" i="1"/>
  <c r="O56" i="1"/>
  <c r="O32" i="1"/>
  <c r="O146" i="1"/>
  <c r="O100" i="1"/>
  <c r="O54" i="1"/>
  <c r="O30" i="1"/>
  <c r="O123" i="1"/>
  <c r="O53" i="1"/>
  <c r="O144" i="1"/>
  <c r="O98" i="1"/>
  <c r="O52" i="1"/>
  <c r="O119" i="1"/>
  <c r="O73" i="1"/>
  <c r="P73" i="1" s="1"/>
  <c r="O27" i="1"/>
  <c r="O118" i="1"/>
  <c r="O72" i="1"/>
  <c r="O141" i="1"/>
  <c r="O95" i="1"/>
  <c r="O49" i="1"/>
  <c r="P49" i="1" s="1"/>
  <c r="O140" i="1"/>
  <c r="O139" i="1"/>
  <c r="O69" i="1"/>
  <c r="O138" i="1"/>
  <c r="O68" i="1"/>
  <c r="O22" i="1"/>
  <c r="O91" i="1"/>
  <c r="O45" i="1"/>
  <c r="P45" i="1" s="1"/>
  <c r="O112" i="1"/>
  <c r="O44" i="1"/>
  <c r="P44" i="1" s="1"/>
  <c r="O89" i="1"/>
  <c r="O65" i="1"/>
  <c r="O134" i="1"/>
  <c r="O64" i="1"/>
  <c r="P64" i="1" s="1"/>
  <c r="O109" i="1"/>
  <c r="O17" i="1"/>
  <c r="P17" i="1" s="1"/>
  <c r="O86" i="1"/>
  <c r="O38" i="1"/>
  <c r="O107" i="1"/>
  <c r="O61" i="1"/>
  <c r="O130" i="1"/>
  <c r="O60" i="1"/>
  <c r="P60" i="1" s="1"/>
  <c r="O105" i="1"/>
  <c r="O35" i="1"/>
  <c r="P35" i="1" s="1"/>
  <c r="O104" i="1"/>
  <c r="O34" i="1"/>
  <c r="O103" i="1"/>
  <c r="O147" i="1"/>
  <c r="O125" i="1"/>
  <c r="O101" i="1"/>
  <c r="O77" i="1"/>
  <c r="O55" i="1"/>
  <c r="O31" i="1"/>
  <c r="O124" i="1"/>
  <c r="O76" i="1"/>
  <c r="O145" i="1"/>
  <c r="O99" i="1"/>
  <c r="O75" i="1"/>
  <c r="P75" i="1" s="1"/>
  <c r="O29" i="1"/>
  <c r="O120" i="1"/>
  <c r="O74" i="1"/>
  <c r="O28" i="1"/>
  <c r="P28" i="1" s="1"/>
  <c r="O143" i="1"/>
  <c r="O97" i="1"/>
  <c r="O51" i="1"/>
  <c r="O142" i="1"/>
  <c r="O96" i="1"/>
  <c r="O50" i="1"/>
  <c r="O26" i="1"/>
  <c r="P26" i="1" s="1"/>
  <c r="O117" i="1"/>
  <c r="O71" i="1"/>
  <c r="P71" i="1" s="1"/>
  <c r="O25" i="1"/>
  <c r="P25" i="1" s="1"/>
  <c r="O116" i="1"/>
  <c r="O70" i="1"/>
  <c r="O24" i="1"/>
  <c r="P24" i="1" s="1"/>
  <c r="O115" i="1"/>
  <c r="O93" i="1"/>
  <c r="O47" i="1"/>
  <c r="O23" i="1"/>
  <c r="O114" i="1"/>
  <c r="O92" i="1"/>
  <c r="O46" i="1"/>
  <c r="P46" i="1" s="1"/>
  <c r="O137" i="1"/>
  <c r="O67" i="1"/>
  <c r="O136" i="1"/>
  <c r="O66" i="1"/>
  <c r="O20" i="1"/>
  <c r="O111" i="1"/>
  <c r="O43" i="1"/>
  <c r="P43" i="1" s="1"/>
  <c r="O88" i="1"/>
  <c r="O40" i="1"/>
  <c r="P40" i="1" s="1"/>
  <c r="O87" i="1"/>
  <c r="O63" i="1"/>
  <c r="O132" i="1"/>
  <c r="O62" i="1"/>
  <c r="O131" i="1"/>
  <c r="O37" i="1"/>
  <c r="P37" i="1" s="1"/>
  <c r="O106" i="1"/>
  <c r="O36" i="1"/>
  <c r="P36" i="1" s="1"/>
  <c r="O129" i="1"/>
  <c r="O59" i="1"/>
  <c r="O80" i="1"/>
  <c r="O127" i="1"/>
  <c r="O57" i="1"/>
  <c r="O94" i="1"/>
  <c r="O113" i="1"/>
  <c r="O21" i="1"/>
  <c r="O135" i="1"/>
  <c r="O110" i="1"/>
  <c r="O18" i="1"/>
  <c r="P18" i="1" s="1"/>
  <c r="O133" i="1"/>
  <c r="O39" i="1"/>
  <c r="P39" i="1" s="1"/>
  <c r="O108" i="1"/>
  <c r="O16" i="1"/>
  <c r="P16" i="1" s="1"/>
  <c r="O85" i="1"/>
  <c r="O15" i="1"/>
  <c r="O82" i="1"/>
  <c r="P82" i="1" s="1"/>
  <c r="O14" i="1"/>
  <c r="P14" i="1" s="1"/>
  <c r="O81" i="1"/>
  <c r="O58" i="1"/>
  <c r="P58" i="1" s="1"/>
  <c r="O79" i="1"/>
  <c r="O33" i="1"/>
  <c r="I134" i="1"/>
  <c r="J134" i="1" s="1"/>
  <c r="I146" i="1"/>
  <c r="J146" i="1" s="1"/>
  <c r="I124" i="1"/>
  <c r="J124" i="1" s="1"/>
  <c r="I123" i="1"/>
  <c r="J123" i="1" s="1"/>
  <c r="I138" i="1"/>
  <c r="J138" i="1" s="1"/>
  <c r="I137" i="1"/>
  <c r="J137" i="1" s="1"/>
  <c r="I136" i="1"/>
  <c r="J136" i="1" s="1"/>
  <c r="I142" i="1"/>
  <c r="J142" i="1" s="1"/>
  <c r="I126" i="1"/>
  <c r="J126" i="1" s="1"/>
  <c r="I129" i="1"/>
  <c r="J129" i="1" s="1"/>
  <c r="I132" i="1"/>
  <c r="J132" i="1" s="1"/>
  <c r="I141" i="1"/>
  <c r="J141" i="1" s="1"/>
  <c r="I140" i="1"/>
  <c r="J140" i="1" s="1"/>
  <c r="I143" i="1"/>
  <c r="J143" i="1" s="1"/>
  <c r="I127" i="1"/>
  <c r="J127" i="1" s="1"/>
  <c r="I130" i="1"/>
  <c r="J130" i="1" s="1"/>
  <c r="I133" i="1"/>
  <c r="J133" i="1" s="1"/>
  <c r="I139" i="1"/>
  <c r="J139" i="1" s="1"/>
  <c r="I145" i="1"/>
  <c r="J145" i="1" s="1"/>
  <c r="I148" i="1"/>
  <c r="J148" i="1" s="1"/>
  <c r="I135" i="1"/>
  <c r="J135" i="1" s="1"/>
  <c r="I144" i="1"/>
  <c r="J144" i="1" s="1"/>
  <c r="I131" i="1"/>
  <c r="J131" i="1" s="1"/>
  <c r="I125" i="1"/>
  <c r="J125" i="1" s="1"/>
  <c r="I147" i="1"/>
  <c r="J147" i="1" s="1"/>
  <c r="I100" i="1"/>
  <c r="J100" i="1" s="1"/>
  <c r="I103" i="1"/>
  <c r="J103" i="1" s="1"/>
  <c r="I106" i="1"/>
  <c r="J106" i="1" s="1"/>
  <c r="I109" i="1"/>
  <c r="J109" i="1" s="1"/>
  <c r="I105" i="1"/>
  <c r="J105" i="1" s="1"/>
  <c r="I108" i="1"/>
  <c r="J108" i="1" s="1"/>
  <c r="I87" i="1"/>
  <c r="J87" i="1" s="1"/>
  <c r="I112" i="1"/>
  <c r="J112" i="1" s="1"/>
  <c r="J90" i="1"/>
  <c r="I115" i="1"/>
  <c r="J115" i="1" s="1"/>
  <c r="I93" i="1"/>
  <c r="J93" i="1" s="1"/>
  <c r="I118" i="1"/>
  <c r="J118" i="1" s="1"/>
  <c r="I96" i="1"/>
  <c r="J96" i="1" s="1"/>
  <c r="I99" i="1"/>
  <c r="J99" i="1" s="1"/>
  <c r="I102" i="1"/>
  <c r="J102" i="1" s="1"/>
  <c r="I86" i="1"/>
  <c r="J86" i="1" s="1"/>
  <c r="I111" i="1"/>
  <c r="J111" i="1" s="1"/>
  <c r="I89" i="1"/>
  <c r="J89" i="1" s="1"/>
  <c r="I114" i="1"/>
  <c r="J114" i="1" s="1"/>
  <c r="I92" i="1"/>
  <c r="J92" i="1" s="1"/>
  <c r="I120" i="1"/>
  <c r="J120" i="1" s="1"/>
  <c r="I117" i="1"/>
  <c r="J117" i="1" s="1"/>
  <c r="I95" i="1"/>
  <c r="J95" i="1" s="1"/>
  <c r="I98" i="1"/>
  <c r="J98" i="1" s="1"/>
  <c r="I101" i="1"/>
  <c r="J101" i="1" s="1"/>
  <c r="I94" i="1"/>
  <c r="J94" i="1" s="1"/>
  <c r="I116" i="1"/>
  <c r="J116" i="1" s="1"/>
  <c r="I107" i="1"/>
  <c r="J107" i="1" s="1"/>
  <c r="I85" i="1"/>
  <c r="J85" i="1" s="1"/>
  <c r="I91" i="1"/>
  <c r="J91" i="1" s="1"/>
  <c r="I113" i="1"/>
  <c r="J113" i="1" s="1"/>
  <c r="I104" i="1"/>
  <c r="J104" i="1" s="1"/>
  <c r="I97" i="1"/>
  <c r="J97" i="1" s="1"/>
  <c r="I119" i="1"/>
  <c r="J119" i="1" s="1"/>
  <c r="I88" i="1"/>
  <c r="J88" i="1" s="1"/>
  <c r="I110" i="1"/>
  <c r="J110" i="1" s="1"/>
  <c r="I75" i="1"/>
  <c r="J75" i="1" s="1"/>
  <c r="I53" i="1"/>
  <c r="J53" i="1" s="1"/>
  <c r="I74" i="1"/>
  <c r="J74" i="1" s="1"/>
  <c r="I52" i="1"/>
  <c r="J52" i="1" s="1"/>
  <c r="I73" i="1"/>
  <c r="J73" i="1" s="1"/>
  <c r="I51" i="1"/>
  <c r="J51" i="1" s="1"/>
  <c r="I72" i="1"/>
  <c r="J72" i="1" s="1"/>
  <c r="I50" i="1"/>
  <c r="J50" i="1" s="1"/>
  <c r="I71" i="1"/>
  <c r="J71" i="1" s="1"/>
  <c r="I49" i="1"/>
  <c r="J49" i="1" s="1"/>
  <c r="I70" i="1"/>
  <c r="J70" i="1" s="1"/>
  <c r="J48" i="1"/>
  <c r="I69" i="1"/>
  <c r="J69" i="1" s="1"/>
  <c r="I47" i="1"/>
  <c r="J47" i="1" s="1"/>
  <c r="I68" i="1"/>
  <c r="J68" i="1" s="1"/>
  <c r="I46" i="1"/>
  <c r="J46" i="1" s="1"/>
  <c r="I67" i="1"/>
  <c r="J67" i="1" s="1"/>
  <c r="I45" i="1"/>
  <c r="J45" i="1" s="1"/>
  <c r="I66" i="1"/>
  <c r="J66" i="1" s="1"/>
  <c r="I44" i="1"/>
  <c r="J44" i="1" s="1"/>
  <c r="I65" i="1"/>
  <c r="J65" i="1" s="1"/>
  <c r="I43" i="1"/>
  <c r="J43" i="1" s="1"/>
  <c r="I64" i="1"/>
  <c r="J64" i="1" s="1"/>
  <c r="I63" i="1"/>
  <c r="J63" i="1" s="1"/>
  <c r="I62" i="1"/>
  <c r="J62" i="1" s="1"/>
  <c r="I61" i="1"/>
  <c r="J61" i="1" s="1"/>
  <c r="I82" i="1"/>
  <c r="J82" i="1" s="1"/>
  <c r="I60" i="1"/>
  <c r="J60" i="1" s="1"/>
  <c r="I81" i="1"/>
  <c r="J81" i="1" s="1"/>
  <c r="I59" i="1"/>
  <c r="J59" i="1" s="1"/>
  <c r="I80" i="1"/>
  <c r="J80" i="1" s="1"/>
  <c r="I79" i="1"/>
  <c r="J79" i="1" s="1"/>
  <c r="I78" i="1"/>
  <c r="J78" i="1" s="1"/>
  <c r="I58" i="1"/>
  <c r="J58" i="1" s="1"/>
  <c r="I57" i="1"/>
  <c r="J57" i="1" s="1"/>
  <c r="I56" i="1"/>
  <c r="J56" i="1" s="1"/>
  <c r="I55" i="1"/>
  <c r="J55" i="1" s="1"/>
  <c r="I54" i="1"/>
  <c r="J54" i="1" s="1"/>
  <c r="I76" i="1"/>
  <c r="J76" i="1" s="1"/>
  <c r="I77" i="1"/>
  <c r="J77" i="1" s="1"/>
  <c r="I40" i="1"/>
  <c r="J40" i="1" s="1"/>
  <c r="I18" i="1"/>
  <c r="J18" i="1" s="1"/>
  <c r="I39" i="1"/>
  <c r="J39" i="1" s="1"/>
  <c r="I17" i="1"/>
  <c r="J17" i="1" s="1"/>
  <c r="I38" i="1"/>
  <c r="J38" i="1" s="1"/>
  <c r="I16" i="1"/>
  <c r="J16" i="1" s="1"/>
  <c r="I37" i="1"/>
  <c r="J37" i="1" s="1"/>
  <c r="I15" i="1"/>
  <c r="J15" i="1" s="1"/>
  <c r="I36" i="1"/>
  <c r="J36" i="1" s="1"/>
  <c r="I14" i="1"/>
  <c r="J14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J19" i="1"/>
  <c r="P165" i="1"/>
  <c r="P15" i="1" l="1"/>
  <c r="Q15" i="1" s="1"/>
  <c r="P145" i="1"/>
  <c r="Q145" i="1" s="1"/>
  <c r="P132" i="1"/>
  <c r="Q132" i="1" s="1"/>
  <c r="P130" i="1"/>
  <c r="Q130" i="1" s="1"/>
  <c r="P124" i="1"/>
  <c r="Q124" i="1" s="1"/>
  <c r="P134" i="1"/>
  <c r="Q134" i="1" s="1"/>
  <c r="P146" i="1"/>
  <c r="Q146" i="1" s="1"/>
  <c r="P136" i="1"/>
  <c r="Q136" i="1" s="1"/>
  <c r="P142" i="1"/>
  <c r="Q142" i="1" s="1"/>
  <c r="P131" i="1"/>
  <c r="Q131" i="1" s="1"/>
  <c r="P123" i="1"/>
  <c r="Q123" i="1" s="1"/>
  <c r="P144" i="1"/>
  <c r="Q144" i="1" s="1"/>
  <c r="P137" i="1"/>
  <c r="Q137" i="1" s="1"/>
  <c r="P127" i="1"/>
  <c r="Q127" i="1" s="1"/>
  <c r="P140" i="1"/>
  <c r="Q140" i="1" s="1"/>
  <c r="P143" i="1"/>
  <c r="Q143" i="1" s="1"/>
  <c r="P148" i="1"/>
  <c r="Q148" i="1" s="1"/>
  <c r="P128" i="1"/>
  <c r="P126" i="1"/>
  <c r="Q126" i="1" s="1"/>
  <c r="J149" i="1"/>
  <c r="P129" i="1"/>
  <c r="Q129" i="1" s="1"/>
  <c r="P139" i="1"/>
  <c r="Q139" i="1" s="1"/>
  <c r="P135" i="1"/>
  <c r="Q135" i="1" s="1"/>
  <c r="P141" i="1"/>
  <c r="Q141" i="1" s="1"/>
  <c r="P147" i="1"/>
  <c r="Q147" i="1" s="1"/>
  <c r="P138" i="1"/>
  <c r="Q138" i="1" s="1"/>
  <c r="P125" i="1"/>
  <c r="Q125" i="1" s="1"/>
  <c r="P133" i="1"/>
  <c r="Q133" i="1" s="1"/>
  <c r="P86" i="1"/>
  <c r="Q86" i="1" s="1"/>
  <c r="P111" i="1"/>
  <c r="Q111" i="1" s="1"/>
  <c r="P98" i="1"/>
  <c r="Q98" i="1" s="1"/>
  <c r="P105" i="1"/>
  <c r="Q105" i="1" s="1"/>
  <c r="P94" i="1"/>
  <c r="Q94" i="1" s="1"/>
  <c r="P88" i="1"/>
  <c r="Q88" i="1" s="1"/>
  <c r="P106" i="1"/>
  <c r="Q106" i="1" s="1"/>
  <c r="P118" i="1"/>
  <c r="Q118" i="1" s="1"/>
  <c r="P113" i="1"/>
  <c r="Q113" i="1" s="1"/>
  <c r="P90" i="1"/>
  <c r="Q90" i="1"/>
  <c r="P103" i="1"/>
  <c r="Q103" i="1" s="1"/>
  <c r="Q71" i="1"/>
  <c r="P96" i="1"/>
  <c r="Q96" i="1" s="1"/>
  <c r="P92" i="1"/>
  <c r="Q92" i="1" s="1"/>
  <c r="P107" i="1"/>
  <c r="Q107" i="1" s="1"/>
  <c r="P117" i="1"/>
  <c r="Q117" i="1" s="1"/>
  <c r="J121" i="1"/>
  <c r="Q49" i="1"/>
  <c r="P119" i="1"/>
  <c r="Q119" i="1" s="1"/>
  <c r="P95" i="1"/>
  <c r="Q95" i="1" s="1"/>
  <c r="P89" i="1"/>
  <c r="Q89" i="1" s="1"/>
  <c r="P104" i="1"/>
  <c r="Q104" i="1" s="1"/>
  <c r="P120" i="1"/>
  <c r="Q120" i="1" s="1"/>
  <c r="P115" i="1"/>
  <c r="Q115" i="1" s="1"/>
  <c r="P87" i="1"/>
  <c r="Q87" i="1" s="1"/>
  <c r="P93" i="1"/>
  <c r="Q93" i="1" s="1"/>
  <c r="P110" i="1"/>
  <c r="Q110" i="1" s="1"/>
  <c r="P108" i="1"/>
  <c r="Q108" i="1" s="1"/>
  <c r="P101" i="1"/>
  <c r="Q101" i="1" s="1"/>
  <c r="P91" i="1"/>
  <c r="Q91" i="1" s="1"/>
  <c r="P114" i="1"/>
  <c r="Q114" i="1" s="1"/>
  <c r="P112" i="1"/>
  <c r="Q112" i="1" s="1"/>
  <c r="P109" i="1"/>
  <c r="Q109" i="1" s="1"/>
  <c r="P85" i="1"/>
  <c r="Q85" i="1" s="1"/>
  <c r="Q58" i="1"/>
  <c r="P99" i="1"/>
  <c r="Q99" i="1" s="1"/>
  <c r="P102" i="1"/>
  <c r="Q102" i="1" s="1"/>
  <c r="P97" i="1"/>
  <c r="Q97" i="1" s="1"/>
  <c r="P100" i="1"/>
  <c r="Q100" i="1" s="1"/>
  <c r="P116" i="1"/>
  <c r="Q116" i="1" s="1"/>
  <c r="P80" i="1"/>
  <c r="Q80" i="1" s="1"/>
  <c r="P50" i="1"/>
  <c r="Q50" i="1" s="1"/>
  <c r="P51" i="1"/>
  <c r="Q51" i="1" s="1"/>
  <c r="P52" i="1"/>
  <c r="Q52" i="1" s="1"/>
  <c r="P77" i="1"/>
  <c r="Q77" i="1" s="1"/>
  <c r="P69" i="1"/>
  <c r="Q69" i="1" s="1"/>
  <c r="P65" i="1"/>
  <c r="Q65" i="1" s="1"/>
  <c r="P47" i="1"/>
  <c r="Q47" i="1" s="1"/>
  <c r="P68" i="1"/>
  <c r="Q68" i="1" s="1"/>
  <c r="P76" i="1"/>
  <c r="Q76" i="1" s="1"/>
  <c r="P61" i="1"/>
  <c r="Q61" i="1" s="1"/>
  <c r="P62" i="1"/>
  <c r="Q62" i="1" s="1"/>
  <c r="P79" i="1"/>
  <c r="Q79" i="1" s="1"/>
  <c r="P63" i="1"/>
  <c r="Q63" i="1" s="1"/>
  <c r="Q75" i="1"/>
  <c r="P67" i="1"/>
  <c r="Q67" i="1" s="1"/>
  <c r="P70" i="1"/>
  <c r="Q70" i="1" s="1"/>
  <c r="P59" i="1"/>
  <c r="Q59" i="1" s="1"/>
  <c r="Q82" i="1"/>
  <c r="P56" i="1"/>
  <c r="Q56" i="1" s="1"/>
  <c r="P74" i="1"/>
  <c r="Q74" i="1" s="1"/>
  <c r="P53" i="1"/>
  <c r="Q53" i="1"/>
  <c r="P54" i="1"/>
  <c r="Q54" i="1" s="1"/>
  <c r="P48" i="1"/>
  <c r="Q48" i="1" s="1"/>
  <c r="P66" i="1"/>
  <c r="Q66" i="1" s="1"/>
  <c r="P55" i="1"/>
  <c r="Q55" i="1" s="1"/>
  <c r="Q73" i="1"/>
  <c r="P81" i="1"/>
  <c r="Q81" i="1" s="1"/>
  <c r="P72" i="1"/>
  <c r="Q72" i="1" s="1"/>
  <c r="P78" i="1"/>
  <c r="Q78" i="1" s="1"/>
  <c r="Q64" i="1"/>
  <c r="P57" i="1"/>
  <c r="Q57" i="1" s="1"/>
  <c r="Q60" i="1"/>
  <c r="J83" i="1"/>
  <c r="Q39" i="1"/>
  <c r="Q26" i="1"/>
  <c r="Q18" i="1"/>
  <c r="Q36" i="1"/>
  <c r="Q35" i="1"/>
  <c r="P31" i="1"/>
  <c r="Q31" i="1" s="1"/>
  <c r="P22" i="1"/>
  <c r="Q22" i="1" s="1"/>
  <c r="P21" i="1"/>
  <c r="Q21" i="1" s="1"/>
  <c r="P20" i="1"/>
  <c r="Q20" i="1" s="1"/>
  <c r="P27" i="1"/>
  <c r="Q27" i="1" s="1"/>
  <c r="Q28" i="1"/>
  <c r="P29" i="1"/>
  <c r="Q29" i="1" s="1"/>
  <c r="P33" i="1"/>
  <c r="Q33" i="1" s="1"/>
  <c r="Q25" i="1"/>
  <c r="P32" i="1"/>
  <c r="Q32" i="1" s="1"/>
  <c r="Q24" i="1"/>
  <c r="P38" i="1"/>
  <c r="Q38" i="1" s="1"/>
  <c r="P34" i="1"/>
  <c r="Q34" i="1" s="1"/>
  <c r="P23" i="1"/>
  <c r="Q23" i="1" s="1"/>
  <c r="P30" i="1"/>
  <c r="Q30" i="1" s="1"/>
  <c r="Q19" i="1"/>
  <c r="Q37" i="1"/>
  <c r="Q46" i="1"/>
  <c r="Q16" i="1"/>
  <c r="Q14" i="1"/>
  <c r="Q43" i="1"/>
  <c r="Q44" i="1"/>
  <c r="Q40" i="1"/>
  <c r="Q17" i="1"/>
  <c r="Q45" i="1"/>
  <c r="J41" i="1"/>
  <c r="P83" i="1" l="1"/>
  <c r="P121" i="1"/>
  <c r="Q128" i="1"/>
  <c r="P149" i="1"/>
  <c r="J152" i="1"/>
  <c r="P41" i="1"/>
  <c r="P152" i="1" l="1"/>
  <c r="P153" i="1" s="1"/>
  <c r="O163" i="1" s="1"/>
  <c r="P164" i="1"/>
  <c r="J153" i="1"/>
  <c r="P163" i="1" l="1"/>
  <c r="P167" i="1" s="1"/>
</calcChain>
</file>

<file path=xl/sharedStrings.xml><?xml version="1.0" encoding="utf-8"?>
<sst xmlns="http://schemas.openxmlformats.org/spreadsheetml/2006/main" count="573" uniqueCount="169">
  <si>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</si>
  <si>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PROPUESTA ECONOMICA</t>
  </si>
  <si>
    <t>Nº</t>
  </si>
  <si>
    <t>ÍTEM DE PAGO /REF ICCU - APU</t>
  </si>
  <si>
    <t>DESCRIPCIÓN</t>
  </si>
  <si>
    <t>UND.</t>
  </si>
  <si>
    <t>CANTIDAD</t>
  </si>
  <si>
    <t>VALOR UNITARIO SIN AIU O SIN IVA</t>
  </si>
  <si>
    <t>VALOR UNITARIO CON AIU O CON IVA</t>
  </si>
  <si>
    <t xml:space="preserve">VALOR TOTAL                                </t>
  </si>
  <si>
    <t>VALOR UNITARIO SIN AIU O SIN IVA OFERTADO</t>
  </si>
  <si>
    <t>VALOR UNITARIO SIN AIU O SIN IVA
CORREGIDO</t>
  </si>
  <si>
    <t>VALOR UNITARIO CON AIU O CON IVA
CORREGIDO</t>
  </si>
  <si>
    <t>VALOR UNITARIO CON AIU O CON IVA CORREGIDO x CANTIDAD</t>
  </si>
  <si>
    <t>VERIFICACIÓN</t>
  </si>
  <si>
    <t>UN</t>
  </si>
  <si>
    <t>ML</t>
  </si>
  <si>
    <t>M2</t>
  </si>
  <si>
    <t>SUBTOTAL</t>
  </si>
  <si>
    <t>EXCAVACIONES VARIAS A MÁQUINA SIN CLASIFICAR (INCLUYE RETIRO DE SOBRANTES A UNA DISTANCIA MENOR DE 5 KM)</t>
  </si>
  <si>
    <t>M3</t>
  </si>
  <si>
    <t>SUBTOTAL OBRA (INCLUYE AIU)</t>
  </si>
  <si>
    <t>VALOR TOTAL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</si>
  <si>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</si>
  <si>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</si>
  <si>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</si>
  <si>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</si>
  <si>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</si>
  <si>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A.I.U y su discriminación deben estar en porcentaje (%). </t>
  </si>
  <si>
    <t>IMPREVISTO</t>
  </si>
  <si>
    <t>I=</t>
  </si>
  <si>
    <t xml:space="preserve">NOTA 4: Para el cálculo del presupuesto oficial, se formularon cantidades para cada uno de los ítems que conforman el mismo, aclarando que estas podrán aumentar, disminuir o suprimirse durante la ejecución del contrato, y esto no será objeto de futuras reclamaciones. </t>
  </si>
  <si>
    <t>UTILIDAD</t>
  </si>
  <si>
    <t>U=</t>
  </si>
  <si>
    <t xml:space="preserve">NOTA 5: Los proponentes deberan diligenciar unicamente las celdas de la columna denominada "valor unitario sin aiu o sin iva ofertado" y los valores para la "Administración", "Imprevisto" y "Utilidad". </t>
  </si>
  <si>
    <t>TOTAL A.I.U</t>
  </si>
  <si>
    <t>A.I.U.=</t>
  </si>
  <si>
    <t>VALOR CORREGIDO</t>
  </si>
  <si>
    <t>CORRECIONES ARITMETICAS VALOR UNITARIO OFERTADO</t>
  </si>
  <si>
    <t>VERIFICACION DEL A.I.U. E IVA</t>
  </si>
  <si>
    <t>VERIFICACION TOTAL OFERTA ECONOMICA</t>
  </si>
  <si>
    <t>NOTA 1:  Se debe tener en cuenta que el PRECIO UNITARIO DE OBRA incluye el valor de A.I.U.</t>
  </si>
  <si>
    <t>(FIRMA)</t>
  </si>
  <si>
    <t>NOMBRE REPRESENTANTE LEGAL</t>
  </si>
  <si>
    <t>NOMRBRE PROPONENTE</t>
  </si>
  <si>
    <t>OFERTA ECONOMICA</t>
  </si>
  <si>
    <t>OBJETO: REHABILITACIÓN Y/O MEJORAMIENTO Y/O RECONSTRUCCIÓN DE VÍAS URBANAS, ESPACIO PÚBLICO Y OBRAS COMPLEMENTARIAS EN EL MUNICIPIO DE MOSQUERA, CUNDINAMARCA.</t>
  </si>
  <si>
    <t>F2. BARRIO VILLASAJONIA CARRERA 12C ENTRE CALLES 15A Y 14</t>
  </si>
  <si>
    <t>1.01</t>
  </si>
  <si>
    <t>1.8 C</t>
  </si>
  <si>
    <t>SEÑALIZACIÓN  PERMANENTE,  INCLUYE  CINTA  PLÁSTICA  DE DEMARCACIÓN, DELINEADORES TUBULARES, CERRAMIENTO PERIMETRAL, ADECUACIÓN DE SENDEROS PEATONALES, PASOS PROVISIONALES, PLAN DE MANEJO DE TRÁFICO Y DEMÁS ELEMENTOS NECESARIOS PARA LA SEGURIDAD DE LOS PEATONES Y EL MANEJO VEHICULAR.</t>
  </si>
  <si>
    <t>1.02</t>
  </si>
  <si>
    <t>1.41 C</t>
  </si>
  <si>
    <t>LOCALIZACIÓN Y REPLANTEO PERMANENTE, INCLUYE TOPOGRAFÍA DURANTE TODO EL PROYECTO.</t>
  </si>
  <si>
    <t>1.03</t>
  </si>
  <si>
    <t>3.1 V</t>
  </si>
  <si>
    <t xml:space="preserve">FRESADO DE CONCRETO ASFALTICO ,  INCLUYE CARGUE, RETIRO Y DISPOSICIÓN FINAL </t>
  </si>
  <si>
    <t>1.04</t>
  </si>
  <si>
    <t>2.9 V</t>
  </si>
  <si>
    <t>1.05</t>
  </si>
  <si>
    <t>2.13 V</t>
  </si>
  <si>
    <t>EXCAVACIONES VARIAS A MANO (H= 0,0-2,0 M) INCLUYE CARGUE, RETIRO Y DISPOSICIÓN FINAL DE SOBRANTES.</t>
  </si>
  <si>
    <t>1.06</t>
  </si>
  <si>
    <t>DEMOLICIÓN DE ANDENES, BORDILLOS Y CONCRETOS CON EQUIPOS NEUMATICOS (MARTILLO), INCLUYE CARGUE, RETIRO Y DISPOSICION FINAL DE ESCOMBROS.</t>
  </si>
  <si>
    <t>1.08</t>
  </si>
  <si>
    <t>1.6 V</t>
  </si>
  <si>
    <t>SOBREACARREO DEMATERIAL DE EXCAVACIONES Y DEMOLICIONES</t>
  </si>
  <si>
    <t>M3/KM</t>
  </si>
  <si>
    <t>2.10</t>
  </si>
  <si>
    <t>3.22 V</t>
  </si>
  <si>
    <t>SUMINISTRO Y EXTENDIDA DE RAJÓN PARA MEJORAMIENTO DE SUBRASANTE. INCLUYE MATERIALES Y MANO DE OBRA.</t>
  </si>
  <si>
    <t>2.01</t>
  </si>
  <si>
    <t>4.46 V</t>
  </si>
  <si>
    <t>SUMINISTRO Y COLOCACIÓN DE GEOTEXTIL T 2400, TRASLAPO MINIMO 50 CM. INCLUYE MATERIALES Y MANO DE OBRA.</t>
  </si>
  <si>
    <t>2.02</t>
  </si>
  <si>
    <t>3.2 V</t>
  </si>
  <si>
    <t>SUMINISTRO,    EXTENDIDA    Y   COMPACTADA    DE    SUB-BASE GRANULAR INVIAS ESPECIFICACIONES GENERALES DE CONSTRUCCIÓN DE CARRETERAS, ARTÍCULOS 320.2.13-13 DE 2014 (95% DEL PROCTOR MODIFICADO)</t>
  </si>
  <si>
    <t>2.03</t>
  </si>
  <si>
    <t>3.3 V</t>
  </si>
  <si>
    <t>SUMINISTRO, EXTENDIDA Y COMPACTADA DE BASE GRANULAR   INVIAS  ESPECIFICACIONES    GENERALES    DE CONSTRUCCIÓN  DE  CARRETERAS,  ARTÍCULOS  330.2-13  DE 2014 (98% DEL PROCTOR MODIFICADO).</t>
  </si>
  <si>
    <t>2.04</t>
  </si>
  <si>
    <t>3.5 V</t>
  </si>
  <si>
    <t>IMPRIMACIÓN CON EQUIPO IRRIGADOR CRL - 1 O CRL - 0, INCLUYE MATERIALES Y MANO DE OBRA.</t>
  </si>
  <si>
    <t>2.05</t>
  </si>
  <si>
    <t>3.6 V</t>
  </si>
  <si>
    <t>LIGA CRR - 1 O CRR - 0, INCLUYE MATERIALES Y MANO DE OBRA.</t>
  </si>
  <si>
    <t>2.06</t>
  </si>
  <si>
    <t>3.10 V</t>
  </si>
  <si>
    <t>SUMINISTRO, EXTENDIDA Y COMPACTACIÓN DE RODADURA ASFALTICA MDC-19 (INCLUYE CEMENTO ASFALTICO) . INCLUYE MATERIALES Y MANO DE OBRA. NORMA INVIAS 450.2 P</t>
  </si>
  <si>
    <t>2.07</t>
  </si>
  <si>
    <t>SUMINISTRO, EXTENDIDA Y COMPACTACIÓN DE ASFALTO TIPO MDC-19. PARA RESALTOS VEHICULARES, H = 0,10 M, A= 3,7 M, INCLUYE MATERIALES Y MANO DE OBRA. NORMA INVIAS 450.2P</t>
  </si>
  <si>
    <t>4.01</t>
  </si>
  <si>
    <t>5.1 U</t>
  </si>
  <si>
    <t>SUMINISTRO E INSTALACIÓN DE ADOQUÍN DE ARCILLA TIPO I PEATONAL E=0,06 M, INCLUYE ARENA-CEMENTO BASE 4 CM Y ARENA DE SELLO, MATERIALES Y MANO DE OBRA.</t>
  </si>
  <si>
    <t>4.02</t>
  </si>
  <si>
    <t>5.4 U</t>
  </si>
  <si>
    <t>CONSTRUCCIÓN DE ANDEN EN CONCRETO DE 3.000 PSI, E = 0,10 M. INCLUYE ACABADO SUPERFICIAL, DILATACIÓN, BOCELADO, MATERIALES Y MANO DE OBRA.</t>
  </si>
  <si>
    <t>4.03</t>
  </si>
  <si>
    <t>LOSA DE CONCRETO REFORZADO DE 4,3 MPA PSI  PARA ENTRADA A GARAJE, E=0,15CM. INCLUYE ACERO DE REFUERZO. INCLUYE BOCELADO, ESPINA PESCADO.</t>
  </si>
  <si>
    <t>4.04</t>
  </si>
  <si>
    <t>5.15 U</t>
  </si>
  <si>
    <t>SUMINISTRO E INSTALACION DE SARDINEL PREFABRICADO REF A-10 , 50*20*80 INCLUYE MATERIALES Y MANO DE OBRA.</t>
  </si>
  <si>
    <t>4.05</t>
  </si>
  <si>
    <t>APU</t>
  </si>
  <si>
    <t>SUMINISTRO E INSTALACIÓN DE SARDINEL PREFABRICADO REF A-100, 20*50*59 INCLUYE MATERIALES Y MANO DE OBRA.</t>
  </si>
  <si>
    <t>4.06</t>
  </si>
  <si>
    <t>SUMINISTRO E INSTALACION DE SARDINEL PREFABRICADO REF A-85 , 35*20*80 INCLUYE MATERIALES Y MANO DE OBRA.</t>
  </si>
  <si>
    <t>4.08</t>
  </si>
  <si>
    <t>SUMINISTRO E INSTALACION DE MEDIA LOSETA TIPO BICAPA A-60 40*20 INCLUYE TABLETA TOPEROL EN ZONA NECESARIAS, INCLUYE MATERIALES Y MANO DE OBRA.</t>
  </si>
  <si>
    <t>4.09</t>
  </si>
  <si>
    <t>ZOCALO PARA LA FACHADAS DE LAS VIVIENDAS (INCLUYE MORTERO, MATERIALES Y MANO DE OBRA)</t>
  </si>
  <si>
    <t>6.01</t>
  </si>
  <si>
    <t>5.1 V</t>
  </si>
  <si>
    <t>LINEAS DE BORDE Y CENTRAL DEMARCACIÓN CONTINUA PINTURA TIPO TRÁFICO, A = 0,12 M., E = 15 MILS. CON MICROESFERAS.</t>
  </si>
  <si>
    <t>6.02</t>
  </si>
  <si>
    <t>5.2 V</t>
  </si>
  <si>
    <t>MARCAS VIALES CON PINTURA EN FRIO</t>
  </si>
  <si>
    <t>6.03</t>
  </si>
  <si>
    <t>5.6 V</t>
  </si>
  <si>
    <t>SUMINISTRO E INSTALACIÓN DE TACHA REFLECTIVA BIDIRECCIONAL. INCLUYE ENDURECEDOR Y RESINA PARA COLOCACIÓN, MATERIALES Y MANO DE OBRA.</t>
  </si>
  <si>
    <t>6.04</t>
  </si>
  <si>
    <t>7.5 U</t>
  </si>
  <si>
    <t>SUMINISTRO E INSTALACIÓN DE SEÑALES VERTICALES SP, SR, SI CON TABLERO LÁMINA GALVANIZADA, CALIBRE 16, DE 60X60 CMS, REFLECTIVIDAD TIPO XI, TIPO GRADO DIAMANTE AL CUBO Y POSTE DE 3,50MTS. NORMA. NTC 4739</t>
  </si>
  <si>
    <t>F8. BARRIO PLANADAS CARRERA 12A ENTRE CALLE 2 Y 8</t>
  </si>
  <si>
    <t>1.07</t>
  </si>
  <si>
    <t>1.09</t>
  </si>
  <si>
    <t>3.01</t>
  </si>
  <si>
    <t>3.02</t>
  </si>
  <si>
    <t>3.03</t>
  </si>
  <si>
    <t>3.04</t>
  </si>
  <si>
    <t>3.07</t>
  </si>
  <si>
    <t>3.08</t>
  </si>
  <si>
    <t>3.09</t>
  </si>
  <si>
    <t>3.10</t>
  </si>
  <si>
    <t>3.11</t>
  </si>
  <si>
    <t>3.16</t>
  </si>
  <si>
    <t>3.17</t>
  </si>
  <si>
    <t>2.2 U</t>
  </si>
  <si>
    <t>3.5 C</t>
  </si>
  <si>
    <t>10.5 C</t>
  </si>
  <si>
    <t>4.11 U</t>
  </si>
  <si>
    <t>4.2 U</t>
  </si>
  <si>
    <t>4.3 U</t>
  </si>
  <si>
    <t>4.1 U</t>
  </si>
  <si>
    <t>13.15 C</t>
  </si>
  <si>
    <t>3.25 U</t>
  </si>
  <si>
    <t xml:space="preserve">CORTE CON DISCO DIAMANTADO </t>
  </si>
  <si>
    <t>ENTIBADO TIPO 2 (1/7 UTILIZACIONES)</t>
  </si>
  <si>
    <t>CONSTRUCCION DE CAJA  DE  INSPECCIÓN DE AGUAS  NEGRAS DE (60*60) cms Y 1,00 M DE ALTURA, INCLUYE MATERIALES Y MANO DE OBRA.</t>
  </si>
  <si>
    <t>MARCO Y TAPA PREFABRICADA PARA CAJA DE INSPECCIÓN EN PLATINA METALICA Y CONCRETO DE 3000 PSI  INCLUYE TRANSPORTE,MATERIALES Y MANO DE OBRA.</t>
  </si>
  <si>
    <t>RESTITUCION  DE  MANGUERA  DOMICILIARIA  DE  AGUA  POTABLE INCLUYE MATERIALES Y MANO DE OBRA.</t>
  </si>
  <si>
    <t>CONSTRUCCIÓN DE SUMIDEROS A.LL. CONVENCIONAL. INCLUYE MARCO Y TAPA EN CONCRETO, MATERIALES Y MANO DE OBRA.</t>
  </si>
  <si>
    <t xml:space="preserve">CONSTRUCCIÓN CILINDRO Ø INTERIOR = 1,20 M., PARA POZOS DE INSPECCIÓN. INCLUYE MATERIALES Y MANO DE OBRA. </t>
  </si>
  <si>
    <t>SUMINISTRO E INSTALACIÓN DE PLACA PARA POZO TIPO EAAB Ø 1,70 M, ESPESOR 0,25 M, INCLUYE TAPA PARA POZO TIPO EAAB Y MANO DE OBRA.</t>
  </si>
  <si>
    <t>BASE Y CAÑUELA EN CONCRETO DE 3000 PSI, PLACA DE FONDO POZO D=1.7M, E=0.25M (CONCRETO 3000 PSI CON REFUERZO)</t>
  </si>
  <si>
    <t>SUMINISTRO, EXTENDIDA Y COMPACTADA DE TRITURADO 1 1/2" PARA ATRAQUE TUBERÍA. INCLUYE MATERIALES Y MANO DE OBRA.</t>
  </si>
  <si>
    <t>SUMINISTRO E INSTALACIÓN DE TUBERÍA PVC EN ESTRUCTURA DE ANILLOS ɸ= 8", INCLUYE MATERIALES Y MANO DE OBRA</t>
  </si>
  <si>
    <t>CONSTRUCCIÓN DE CÁRCAMO EN LADRILLO Y CONCRETO MENOR O IGUAL A 0,40 MTS DE ANCHO , PARA PROTECCION DE TUBERÍAS, INCLUYE ARENA DE RELLENO Y ACERO DE REFUERZO DE 60000 PSI</t>
  </si>
  <si>
    <t>CONSTRUCCIÓN DE CÁRCAMO EN LADRILLO Y CONCRETO ANCHO MAYOR DE 0,40 MTS Y MENOR O IGUAL A 0,60 MTS , PARA PROTECCION DE TUBERÍAS, INCLUYE ARENA DE RELLENO Y ACERO DE REFUERZO DE 60000 PSI</t>
  </si>
  <si>
    <t>F15. BARRIO VILLA MARCELA CARRERA 12A ENTRE CALLE 17 Y LÍMITE COLEGIO LA UNIDAD</t>
  </si>
  <si>
    <t>3.05</t>
  </si>
  <si>
    <t>11.32 C</t>
  </si>
  <si>
    <t>3.06</t>
  </si>
  <si>
    <t>3.13</t>
  </si>
  <si>
    <t>3.27 U</t>
  </si>
  <si>
    <t>REUBICACIÓN DE BAJANTES HASTA 3", INCLUYE MATERIALES Y MANO DE OBRA.</t>
  </si>
  <si>
    <t>SUMINISTRO E INSTALACIÓN DE CAJILLAS DE MEDIDORES DE AGUA,  CON  REUBICACIÓN  Y  RENIVELACION  DE  MEDIDORES, INCLUYE MATERIALES Y MANO DE OBRA.</t>
  </si>
  <si>
    <t>SUMINISTRO E INSTALACIÓN DE TUBERÍA PVC ESTRUCTURA DE ANILLOS Ø 12" CLASE I CON HIDROSELLO, INCLUYE MATERIALES Y MANO DE OBRA.</t>
  </si>
  <si>
    <t>F19. BARRIO EL DORADO CALLE 7B ENTRE CARRERA 10 Y CARRERA 11B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</si>
</sst>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0.0"/>
    <numFmt numFmtId="165" formatCode="_([$$-240A]\ * #,##0.00_);_([$$-240A]\ * \(#,##0.00\);_([$$-240A]\ * &quot;-&quot;??_);_(@_)"/>
    <numFmt numFmtId="166" formatCode="_(&quot;$&quot;\ * #,##0.00_);_(&quot;$&quot;\ * \(#,##0.00\);_(&quot;$&quot;\ * &quot;-&quot;??_);_(@_)"/>
    <numFmt numFmtId="167" formatCode="_-[$$-240A]* #,##0.00_-;\-[$$-240A]* #,##0.00_-;_-[$$-240A]* &quot;-&quot;??_-;_-@_-"/>
    <numFmt numFmtId="168" formatCode="_ * #,##0_ ;_ * \-#,##0_ ;_ * &quot;-&quot;??_ ;_ @_ "/>
    <numFmt numFmtId="169" formatCode="_ * #,##0.00_ ;_ * \-#,##0.00_ ;_ * &quot;-&quot;??_ ;_ @_ "/>
    <numFmt numFmtId="170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 val="singleAccounting"/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9" fontId="1" fillId="0" borderId="0"/>
    <xf numFmtId="44" fontId="1" fillId="0" borderId="0"/>
    <xf numFmtId="0" fontId="3" fillId="0" borderId="0"/>
    <xf numFmtId="0" fontId="3" fillId="0" borderId="0"/>
    <xf numFmtId="0" fontId="3" fillId="0" borderId="0"/>
    <xf numFmtId="165" fontId="1" fillId="0" borderId="0"/>
    <xf numFmtId="0" fontId="1" fillId="0" borderId="0"/>
    <xf numFmtId="9" fontId="1" fillId="0" borderId="0"/>
    <xf numFmtId="0" fontId="3" fillId="0" borderId="0"/>
    <xf numFmtId="0" fontId="3" fillId="0" borderId="0"/>
    <xf numFmtId="169" fontId="3" fillId="0" borderId="0"/>
    <xf numFmtId="0" fontId="3" fillId="0" borderId="0"/>
    <xf numFmtId="170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9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4" xfId="0" applyFont="1" applyBorder="1" applyProtection="1">
      <protection locked="0"/>
    </xf>
    <xf numFmtId="44" fontId="2" fillId="0" borderId="10" xfId="2" applyFont="1" applyBorder="1" applyAlignment="1" applyProtection="1">
      <alignment vertical="center" wrapText="1"/>
      <protection locked="0"/>
    </xf>
    <xf numFmtId="10" fontId="3" fillId="3" borderId="12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166" fontId="2" fillId="0" borderId="0" xfId="2" applyNumberFormat="1" applyFont="1" applyAlignment="1">
      <alignment vertical="center"/>
    </xf>
    <xf numFmtId="0" fontId="3" fillId="0" borderId="0" xfId="0" applyFont="1"/>
    <xf numFmtId="0" fontId="3" fillId="0" borderId="4" xfId="0" applyFont="1" applyBorder="1"/>
    <xf numFmtId="0" fontId="3" fillId="0" borderId="5" xfId="0" applyFont="1" applyBorder="1"/>
    <xf numFmtId="0" fontId="3" fillId="2" borderId="0" xfId="0" applyFont="1" applyFill="1"/>
    <xf numFmtId="0" fontId="3" fillId="2" borderId="4" xfId="0" applyFont="1" applyFill="1" applyBorder="1"/>
    <xf numFmtId="44" fontId="4" fillId="2" borderId="0" xfId="2" applyFont="1" applyFill="1" applyAlignment="1">
      <alignment horizontal="center" vertical="center" wrapText="1"/>
    </xf>
    <xf numFmtId="44" fontId="4" fillId="0" borderId="0" xfId="2" applyFont="1" applyAlignment="1">
      <alignment horizontal="center" vertical="center" wrapText="1"/>
    </xf>
    <xf numFmtId="1" fontId="5" fillId="6" borderId="45" xfId="0" applyNumberFormat="1" applyFont="1" applyFill="1" applyBorder="1" applyAlignment="1">
      <alignment vertical="center"/>
    </xf>
    <xf numFmtId="1" fontId="5" fillId="6" borderId="21" xfId="0" applyNumberFormat="1" applyFont="1" applyFill="1" applyBorder="1" applyAlignment="1">
      <alignment vertical="center"/>
    </xf>
    <xf numFmtId="1" fontId="5" fillId="6" borderId="29" xfId="0" applyNumberFormat="1" applyFont="1" applyFill="1" applyBorder="1" applyAlignment="1">
      <alignment vertical="center"/>
    </xf>
    <xf numFmtId="0" fontId="2" fillId="6" borderId="11" xfId="0" applyFont="1" applyFill="1" applyBorder="1" applyAlignment="1">
      <alignment vertical="center"/>
    </xf>
    <xf numFmtId="2" fontId="3" fillId="6" borderId="11" xfId="0" applyNumberFormat="1" applyFont="1" applyFill="1" applyBorder="1" applyAlignment="1">
      <alignment vertical="center"/>
    </xf>
    <xf numFmtId="44" fontId="2" fillId="6" borderId="11" xfId="2" applyFont="1" applyFill="1" applyBorder="1" applyAlignment="1">
      <alignment vertical="center"/>
    </xf>
    <xf numFmtId="44" fontId="2" fillId="6" borderId="26" xfId="2" applyFont="1" applyFill="1" applyBorder="1" applyAlignment="1">
      <alignment vertical="center"/>
    </xf>
    <xf numFmtId="166" fontId="2" fillId="6" borderId="12" xfId="2" applyNumberFormat="1" applyFont="1" applyFill="1" applyBorder="1" applyAlignment="1">
      <alignment vertical="center"/>
    </xf>
    <xf numFmtId="44" fontId="2" fillId="6" borderId="10" xfId="2" applyFont="1" applyFill="1" applyBorder="1" applyAlignment="1">
      <alignment vertical="center"/>
    </xf>
    <xf numFmtId="44" fontId="2" fillId="6" borderId="12" xfId="2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 wrapText="1"/>
    </xf>
    <xf numFmtId="44" fontId="2" fillId="0" borderId="11" xfId="2" applyFont="1" applyBorder="1" applyAlignment="1">
      <alignment vertical="center" wrapText="1"/>
    </xf>
    <xf numFmtId="44" fontId="2" fillId="0" borderId="26" xfId="2" applyFont="1" applyBorder="1" applyAlignment="1">
      <alignment vertical="center" wrapText="1"/>
    </xf>
    <xf numFmtId="166" fontId="3" fillId="0" borderId="12" xfId="2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44" fontId="2" fillId="0" borderId="10" xfId="2" applyFont="1" applyBorder="1" applyAlignment="1">
      <alignment vertical="center" wrapText="1"/>
    </xf>
    <xf numFmtId="166" fontId="3" fillId="0" borderId="11" xfId="2" applyNumberFormat="1" applyFont="1" applyBorder="1" applyAlignment="1">
      <alignment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44" fontId="2" fillId="0" borderId="0" xfId="2" applyFont="1" applyAlignment="1">
      <alignment vertical="center" wrapText="1"/>
    </xf>
    <xf numFmtId="0" fontId="4" fillId="0" borderId="11" xfId="0" applyFont="1" applyBorder="1" applyAlignment="1">
      <alignment vertical="center" wrapText="1"/>
    </xf>
    <xf numFmtId="166" fontId="6" fillId="0" borderId="12" xfId="2" applyNumberFormat="1" applyFont="1" applyBorder="1" applyAlignment="1">
      <alignment vertical="center" wrapText="1"/>
    </xf>
    <xf numFmtId="166" fontId="6" fillId="0" borderId="11" xfId="2" applyNumberFormat="1" applyFont="1" applyBorder="1" applyAlignment="1">
      <alignment vertical="center" wrapText="1"/>
    </xf>
    <xf numFmtId="44" fontId="2" fillId="0" borderId="12" xfId="2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2" fontId="3" fillId="0" borderId="11" xfId="0" applyNumberFormat="1" applyFont="1" applyBorder="1" applyAlignment="1">
      <alignment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2" fontId="3" fillId="0" borderId="14" xfId="0" applyNumberFormat="1" applyFont="1" applyBorder="1" applyAlignment="1">
      <alignment vertical="center" wrapText="1"/>
    </xf>
    <xf numFmtId="44" fontId="2" fillId="0" borderId="14" xfId="2" applyFont="1" applyBorder="1" applyAlignment="1">
      <alignment vertical="center" wrapText="1"/>
    </xf>
    <xf numFmtId="44" fontId="2" fillId="0" borderId="50" xfId="2" applyFont="1" applyBorder="1" applyAlignment="1">
      <alignment vertical="center" wrapText="1"/>
    </xf>
    <xf numFmtId="166" fontId="6" fillId="0" borderId="17" xfId="2" applyNumberFormat="1" applyFont="1" applyBorder="1" applyAlignment="1">
      <alignment vertical="center" wrapText="1"/>
    </xf>
    <xf numFmtId="164" fontId="2" fillId="0" borderId="15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center" vertical="center"/>
    </xf>
    <xf numFmtId="44" fontId="3" fillId="0" borderId="0" xfId="2" applyFont="1" applyAlignment="1">
      <alignment vertical="center"/>
    </xf>
    <xf numFmtId="166" fontId="3" fillId="0" borderId="16" xfId="2" applyNumberFormat="1" applyFont="1" applyBorder="1" applyAlignment="1">
      <alignment vertical="center"/>
    </xf>
    <xf numFmtId="44" fontId="2" fillId="0" borderId="15" xfId="2" applyFont="1" applyBorder="1" applyAlignment="1">
      <alignment vertical="center"/>
    </xf>
    <xf numFmtId="166" fontId="3" fillId="0" borderId="0" xfId="2" applyNumberFormat="1" applyFont="1" applyAlignment="1">
      <alignment vertical="center"/>
    </xf>
    <xf numFmtId="4" fontId="5" fillId="0" borderId="16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2" fontId="3" fillId="0" borderId="0" xfId="8" applyNumberFormat="1" applyFont="1" applyAlignment="1">
      <alignment horizontal="center" vertical="center"/>
    </xf>
    <xf numFmtId="166" fontId="2" fillId="0" borderId="16" xfId="2" applyNumberFormat="1" applyFont="1" applyBorder="1" applyAlignment="1">
      <alignment vertical="center"/>
    </xf>
    <xf numFmtId="0" fontId="3" fillId="0" borderId="15" xfId="0" applyFont="1" applyBorder="1"/>
    <xf numFmtId="0" fontId="3" fillId="0" borderId="16" xfId="0" applyFont="1" applyBorder="1"/>
    <xf numFmtId="0" fontId="3" fillId="0" borderId="0" xfId="9"/>
    <xf numFmtId="0" fontId="3" fillId="0" borderId="4" xfId="9" applyBorder="1"/>
    <xf numFmtId="0" fontId="3" fillId="0" borderId="15" xfId="9" applyBorder="1" applyAlignment="1">
      <alignment horizontal="center" vertical="center"/>
    </xf>
    <xf numFmtId="0" fontId="3" fillId="0" borderId="0" xfId="9" applyAlignment="1">
      <alignment horizontal="center"/>
    </xf>
    <xf numFmtId="166" fontId="4" fillId="5" borderId="9" xfId="2" applyNumberFormat="1" applyFont="1" applyFill="1" applyBorder="1" applyAlignment="1">
      <alignment vertical="center"/>
    </xf>
    <xf numFmtId="166" fontId="4" fillId="5" borderId="17" xfId="2" applyNumberFormat="1" applyFont="1" applyFill="1" applyBorder="1" applyAlignment="1">
      <alignment vertical="center"/>
    </xf>
    <xf numFmtId="0" fontId="3" fillId="0" borderId="18" xfId="9" applyBorder="1" applyAlignment="1">
      <alignment horizontal="center" vertical="center"/>
    </xf>
    <xf numFmtId="0" fontId="3" fillId="0" borderId="6" xfId="9" applyBorder="1" applyAlignment="1">
      <alignment horizontal="center"/>
    </xf>
    <xf numFmtId="0" fontId="3" fillId="0" borderId="6" xfId="9" applyBorder="1"/>
    <xf numFmtId="2" fontId="3" fillId="0" borderId="6" xfId="9" applyNumberFormat="1" applyBorder="1"/>
    <xf numFmtId="44" fontId="3" fillId="0" borderId="6" xfId="2" applyFont="1" applyBorder="1"/>
    <xf numFmtId="166" fontId="4" fillId="0" borderId="19" xfId="2" applyNumberFormat="1" applyFont="1" applyBorder="1" applyAlignment="1">
      <alignment vertical="center"/>
    </xf>
    <xf numFmtId="0" fontId="4" fillId="0" borderId="15" xfId="10" applyFont="1" applyBorder="1" applyAlignment="1">
      <alignment horizontal="center" vertical="center"/>
    </xf>
    <xf numFmtId="0" fontId="3" fillId="0" borderId="15" xfId="9" applyBorder="1"/>
    <xf numFmtId="3" fontId="4" fillId="4" borderId="8" xfId="0" applyNumberFormat="1" applyFont="1" applyFill="1" applyBorder="1" applyAlignment="1">
      <alignment horizontal="center" vertical="center" wrapText="1"/>
    </xf>
    <xf numFmtId="166" fontId="4" fillId="4" borderId="9" xfId="2" applyNumberFormat="1" applyFont="1" applyFill="1" applyBorder="1" applyAlignment="1">
      <alignment horizontal="center" vertical="center"/>
    </xf>
    <xf numFmtId="44" fontId="4" fillId="4" borderId="11" xfId="2" applyFont="1" applyFill="1" applyBorder="1" applyAlignment="1">
      <alignment horizontal="center" vertical="center"/>
    </xf>
    <xf numFmtId="10" fontId="3" fillId="3" borderId="12" xfId="1" applyNumberFormat="1" applyFont="1" applyFill="1" applyBorder="1" applyAlignment="1">
      <alignment horizontal="center" vertical="center"/>
    </xf>
    <xf numFmtId="44" fontId="4" fillId="4" borderId="14" xfId="2" applyFont="1" applyFill="1" applyBorder="1" applyAlignment="1">
      <alignment horizontal="center" vertical="center"/>
    </xf>
    <xf numFmtId="10" fontId="3" fillId="3" borderId="17" xfId="1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3" fontId="4" fillId="0" borderId="0" xfId="0" applyNumberFormat="1" applyFont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44" fontId="4" fillId="0" borderId="32" xfId="2" applyFont="1" applyBorder="1" applyAlignment="1">
      <alignment horizontal="center" vertical="center"/>
    </xf>
    <xf numFmtId="10" fontId="3" fillId="0" borderId="33" xfId="1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/>
    <xf numFmtId="2" fontId="3" fillId="0" borderId="6" xfId="0" applyNumberFormat="1" applyFont="1" applyBorder="1"/>
    <xf numFmtId="166" fontId="3" fillId="0" borderId="19" xfId="2" applyNumberFormat="1" applyFont="1" applyBorder="1"/>
    <xf numFmtId="0" fontId="3" fillId="0" borderId="0" xfId="0" applyFont="1" applyAlignment="1">
      <alignment horizontal="center" vertical="center"/>
    </xf>
    <xf numFmtId="2" fontId="3" fillId="0" borderId="0" xfId="0" applyNumberFormat="1" applyFont="1"/>
    <xf numFmtId="44" fontId="3" fillId="0" borderId="0" xfId="2" applyFont="1"/>
    <xf numFmtId="166" fontId="3" fillId="0" borderId="0" xfId="2" applyNumberFormat="1" applyFont="1"/>
    <xf numFmtId="167" fontId="3" fillId="0" borderId="8" xfId="7" applyNumberFormat="1" applyFont="1" applyBorder="1"/>
    <xf numFmtId="4" fontId="5" fillId="0" borderId="9" xfId="0" applyNumberFormat="1" applyFont="1" applyBorder="1" applyAlignment="1">
      <alignment horizontal="center" vertical="center" wrapText="1"/>
    </xf>
    <xf numFmtId="0" fontId="4" fillId="0" borderId="0" xfId="0" applyFont="1"/>
    <xf numFmtId="4" fontId="5" fillId="0" borderId="17" xfId="0" applyNumberFormat="1" applyFont="1" applyBorder="1" applyAlignment="1">
      <alignment horizontal="center" vertical="center" wrapText="1"/>
    </xf>
    <xf numFmtId="0" fontId="3" fillId="0" borderId="15" xfId="7" applyFont="1" applyBorder="1"/>
    <xf numFmtId="0" fontId="3" fillId="0" borderId="0" xfId="7" applyFont="1"/>
    <xf numFmtId="4" fontId="5" fillId="0" borderId="28" xfId="0" applyNumberFormat="1" applyFont="1" applyBorder="1" applyAlignment="1">
      <alignment horizontal="center" vertical="center" wrapText="1"/>
    </xf>
    <xf numFmtId="0" fontId="3" fillId="0" borderId="19" xfId="0" applyFont="1" applyBorder="1"/>
    <xf numFmtId="44" fontId="2" fillId="6" borderId="10" xfId="2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2" fontId="3" fillId="0" borderId="0" xfId="0" applyNumberFormat="1" applyFont="1" applyProtection="1">
      <protection locked="0"/>
    </xf>
    <xf numFmtId="44" fontId="3" fillId="0" borderId="0" xfId="2" applyFont="1" applyProtection="1">
      <protection locked="0"/>
    </xf>
    <xf numFmtId="166" fontId="3" fillId="0" borderId="0" xfId="2" applyNumberFormat="1" applyFont="1" applyProtection="1">
      <protection locked="0"/>
    </xf>
    <xf numFmtId="0" fontId="3" fillId="0" borderId="5" xfId="0" applyFont="1" applyBorder="1" applyProtection="1">
      <protection locked="0"/>
    </xf>
    <xf numFmtId="0" fontId="3" fillId="0" borderId="23" xfId="9" applyBorder="1" applyProtection="1"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Protection="1">
      <protection locked="0"/>
    </xf>
    <xf numFmtId="168" fontId="3" fillId="0" borderId="24" xfId="11" applyNumberFormat="1" applyBorder="1" applyProtection="1">
      <protection locked="0"/>
    </xf>
    <xf numFmtId="2" fontId="3" fillId="0" borderId="24" xfId="0" applyNumberFormat="1" applyFont="1" applyBorder="1" applyProtection="1">
      <protection locked="0"/>
    </xf>
    <xf numFmtId="44" fontId="3" fillId="0" borderId="24" xfId="2" applyFont="1" applyBorder="1" applyProtection="1">
      <protection locked="0"/>
    </xf>
    <xf numFmtId="166" fontId="3" fillId="0" borderId="24" xfId="2" applyNumberFormat="1" applyFont="1" applyBorder="1" applyProtection="1">
      <protection locked="0"/>
    </xf>
    <xf numFmtId="0" fontId="3" fillId="0" borderId="25" xfId="0" applyFont="1" applyBorder="1" applyProtection="1">
      <protection locked="0"/>
    </xf>
    <xf numFmtId="169" fontId="3" fillId="0" borderId="0" xfId="1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44" fontId="2" fillId="0" borderId="0" xfId="2" applyFont="1" applyAlignment="1" applyProtection="1">
      <alignment vertical="center"/>
      <protection locked="0"/>
    </xf>
    <xf numFmtId="166" fontId="2" fillId="0" borderId="0" xfId="2" applyNumberFormat="1" applyFont="1" applyAlignment="1" applyProtection="1">
      <alignment vertical="center"/>
      <protection locked="0"/>
    </xf>
    <xf numFmtId="0" fontId="3" fillId="4" borderId="10" xfId="0" applyFont="1" applyFill="1" applyBorder="1" applyAlignment="1">
      <alignment horizontal="center" vertical="center" wrapText="1"/>
    </xf>
    <xf numFmtId="0" fontId="10" fillId="0" borderId="21" xfId="0" applyFont="1" applyBorder="1"/>
    <xf numFmtId="0" fontId="10" fillId="0" borderId="49" xfId="0" applyFont="1" applyBorder="1"/>
    <xf numFmtId="0" fontId="7" fillId="0" borderId="35" xfId="0" applyFont="1" applyBorder="1" applyAlignment="1">
      <alignment horizontal="center" vertical="center" wrapText="1"/>
    </xf>
    <xf numFmtId="0" fontId="10" fillId="0" borderId="2" xfId="0" applyFont="1" applyBorder="1"/>
    <xf numFmtId="0" fontId="4" fillId="2" borderId="11" xfId="3" applyFont="1" applyFill="1" applyBorder="1" applyAlignment="1">
      <alignment horizontal="center" vertical="center" wrapText="1"/>
    </xf>
    <xf numFmtId="0" fontId="10" fillId="0" borderId="41" xfId="0" applyFont="1" applyBorder="1"/>
    <xf numFmtId="0" fontId="3" fillId="0" borderId="0" xfId="0" applyFont="1" applyAlignment="1" applyProtection="1">
      <alignment horizontal="center"/>
      <protection locked="0"/>
    </xf>
    <xf numFmtId="3" fontId="4" fillId="4" borderId="10" xfId="0" applyNumberFormat="1" applyFont="1" applyFill="1" applyBorder="1" applyAlignment="1">
      <alignment horizontal="center" vertical="center"/>
    </xf>
    <xf numFmtId="0" fontId="10" fillId="0" borderId="29" xfId="0" applyFont="1" applyBorder="1"/>
    <xf numFmtId="0" fontId="7" fillId="3" borderId="10" xfId="0" applyFont="1" applyFill="1" applyBorder="1" applyAlignment="1">
      <alignment horizontal="center" vertical="center" wrapText="1"/>
    </xf>
    <xf numFmtId="0" fontId="10" fillId="0" borderId="37" xfId="0" applyFont="1" applyBorder="1"/>
    <xf numFmtId="0" fontId="10" fillId="0" borderId="47" xfId="0" applyFont="1" applyBorder="1"/>
    <xf numFmtId="0" fontId="10" fillId="0" borderId="38" xfId="0" applyFont="1" applyBorder="1"/>
    <xf numFmtId="0" fontId="10" fillId="0" borderId="39" xfId="0" applyFont="1" applyBorder="1"/>
    <xf numFmtId="0" fontId="10" fillId="0" borderId="48" xfId="0" applyFont="1" applyBorder="1"/>
    <xf numFmtId="0" fontId="4" fillId="0" borderId="10" xfId="7" applyFont="1" applyBorder="1" applyAlignment="1">
      <alignment horizontal="center" vertical="center" wrapText="1"/>
    </xf>
    <xf numFmtId="3" fontId="4" fillId="4" borderId="13" xfId="0" applyNumberFormat="1" applyFont="1" applyFill="1" applyBorder="1" applyAlignment="1">
      <alignment horizontal="center" vertical="center"/>
    </xf>
    <xf numFmtId="0" fontId="10" fillId="0" borderId="31" xfId="0" applyFont="1" applyBorder="1"/>
    <xf numFmtId="166" fontId="4" fillId="2" borderId="12" xfId="2" applyNumberFormat="1" applyFont="1" applyFill="1" applyBorder="1" applyAlignment="1">
      <alignment horizontal="center" vertical="center" wrapText="1"/>
    </xf>
    <xf numFmtId="0" fontId="10" fillId="0" borderId="42" xfId="0" applyFont="1" applyBorder="1"/>
    <xf numFmtId="0" fontId="4" fillId="0" borderId="43" xfId="7" applyFont="1" applyBorder="1" applyAlignment="1">
      <alignment horizontal="center" vertical="center"/>
    </xf>
    <xf numFmtId="0" fontId="10" fillId="0" borderId="44" xfId="0" applyFont="1" applyBorder="1"/>
    <xf numFmtId="44" fontId="4" fillId="2" borderId="10" xfId="2" applyFont="1" applyFill="1" applyBorder="1" applyAlignment="1">
      <alignment horizontal="center" vertical="center" wrapText="1"/>
    </xf>
    <xf numFmtId="0" fontId="10" fillId="0" borderId="40" xfId="0" applyFont="1" applyBorder="1"/>
    <xf numFmtId="0" fontId="4" fillId="0" borderId="0" xfId="0" applyFont="1" applyAlignment="1" applyProtection="1">
      <alignment horizontal="center"/>
      <protection locked="0"/>
    </xf>
    <xf numFmtId="2" fontId="4" fillId="2" borderId="11" xfId="3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right"/>
    </xf>
    <xf numFmtId="0" fontId="10" fillId="0" borderId="22" xfId="0" applyFont="1" applyBorder="1"/>
    <xf numFmtId="0" fontId="4" fillId="0" borderId="34" xfId="7" applyFont="1" applyBorder="1" applyAlignment="1">
      <alignment horizontal="center" vertical="center"/>
    </xf>
    <xf numFmtId="0" fontId="10" fillId="0" borderId="27" xfId="0" applyFont="1" applyBorder="1"/>
    <xf numFmtId="0" fontId="10" fillId="0" borderId="30" xfId="0" applyFont="1" applyBorder="1"/>
    <xf numFmtId="0" fontId="3" fillId="0" borderId="1" xfId="0" applyFont="1" applyBorder="1" applyAlignment="1">
      <alignment horizontal="center"/>
    </xf>
    <xf numFmtId="44" fontId="4" fillId="2" borderId="11" xfId="2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justify" vertical="center" wrapText="1"/>
    </xf>
    <xf numFmtId="0" fontId="3" fillId="4" borderId="10" xfId="0" applyFont="1" applyFill="1" applyBorder="1" applyAlignment="1">
      <alignment horizontal="justify" vertical="center" wrapText="1"/>
    </xf>
    <xf numFmtId="0" fontId="4" fillId="0" borderId="13" xfId="7" applyFont="1" applyBorder="1" applyAlignment="1">
      <alignment horizontal="center" vertical="center"/>
    </xf>
    <xf numFmtId="0" fontId="3" fillId="4" borderId="7" xfId="0" applyFont="1" applyFill="1" applyBorder="1" applyAlignment="1">
      <alignment horizontal="justify" vertical="center" wrapText="1"/>
    </xf>
    <xf numFmtId="0" fontId="10" fillId="0" borderId="20" xfId="0" applyFont="1" applyBorder="1"/>
    <xf numFmtId="0" fontId="10" fillId="0" borderId="36" xfId="0" applyFont="1" applyBorder="1"/>
    <xf numFmtId="2" fontId="3" fillId="0" borderId="3" xfId="0" applyNumberFormat="1" applyFont="1" applyBorder="1" applyAlignment="1">
      <alignment horizontal="center"/>
    </xf>
    <xf numFmtId="0" fontId="10" fillId="0" borderId="3" xfId="0" applyFont="1" applyBorder="1"/>
    <xf numFmtId="3" fontId="4" fillId="4" borderId="7" xfId="0" applyNumberFormat="1" applyFont="1" applyFill="1" applyBorder="1" applyAlignment="1">
      <alignment horizontal="center" vertical="center" wrapText="1"/>
    </xf>
    <xf numFmtId="0" fontId="11" fillId="0" borderId="43" xfId="0" applyFont="1" applyBorder="1" applyAlignment="1">
      <alignment horizontal="center"/>
    </xf>
    <xf numFmtId="0" fontId="12" fillId="0" borderId="20" xfId="0" applyFont="1" applyBorder="1"/>
    <xf numFmtId="0" fontId="12" fillId="0" borderId="46" xfId="0" applyFont="1" applyBorder="1"/>
    <xf numFmtId="0" fontId="4" fillId="0" borderId="43" xfId="9" applyFont="1" applyBorder="1" applyAlignment="1">
      <alignment horizontal="right" vertical="center"/>
    </xf>
    <xf numFmtId="0" fontId="7" fillId="0" borderId="7" xfId="0" applyFont="1" applyBorder="1" applyAlignment="1">
      <alignment horizontal="center"/>
    </xf>
    <xf numFmtId="0" fontId="4" fillId="0" borderId="13" xfId="9" applyFont="1" applyBorder="1" applyAlignment="1">
      <alignment horizontal="right" vertical="center"/>
    </xf>
    <xf numFmtId="44" fontId="4" fillId="2" borderId="12" xfId="2" applyFont="1" applyFill="1" applyBorder="1" applyAlignment="1">
      <alignment horizontal="center" vertical="center" wrapText="1"/>
    </xf>
    <xf numFmtId="0" fontId="4" fillId="5" borderId="10" xfId="3" applyFont="1" applyFill="1" applyBorder="1" applyAlignment="1">
      <alignment horizontal="left" vertical="center"/>
    </xf>
    <xf numFmtId="0" fontId="4" fillId="2" borderId="10" xfId="3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right"/>
    </xf>
    <xf numFmtId="0" fontId="3" fillId="0" borderId="16" xfId="10" applyBorder="1" applyAlignment="1">
      <alignment horizontal="center" vertical="center"/>
    </xf>
    <xf numFmtId="0" fontId="3" fillId="0" borderId="0" xfId="9"/>
    <xf numFmtId="0" fontId="10" fillId="0" borderId="16" xfId="0" applyFont="1" applyBorder="1"/>
    <xf numFmtId="3" fontId="4" fillId="4" borderId="43" xfId="0" applyNumberFormat="1" applyFont="1" applyFill="1" applyBorder="1" applyAlignment="1">
      <alignment horizontal="center" vertical="center" wrapText="1"/>
    </xf>
  </cellXfs>
  <cellStyles count="15">
    <cellStyle name="Comma 5" xfId="11" xr:uid="{00000000-0005-0000-0000-00000C000000}"/>
    <cellStyle name="Currency" xfId="2" xr:uid="{00000000-0005-0000-0000-000003000000}"/>
    <cellStyle name="Currency 2 3" xfId="13" xr:uid="{71A9CB12-9327-414E-8450-FE8B7BC241EF}"/>
    <cellStyle name="Hyperlink 2" xfId="14" xr:uid="{2BA11555-379B-4493-AE88-6F0CAEDCE2AD}"/>
    <cellStyle name="Normal" xfId="0" builtinId="0"/>
    <cellStyle name="Normal 12 2 2 2" xfId="6" xr:uid="{00000000-0005-0000-0000-000007000000}"/>
    <cellStyle name="Normal 13" xfId="12" xr:uid="{00000000-0005-0000-0000-00000D000000}"/>
    <cellStyle name="Normal 2 10" xfId="3" xr:uid="{00000000-0005-0000-0000-000004000000}"/>
    <cellStyle name="Normal 2 10 2 2" xfId="5" xr:uid="{00000000-0005-0000-0000-000006000000}"/>
    <cellStyle name="Normal 2 10 3" xfId="4" xr:uid="{00000000-0005-0000-0000-000005000000}"/>
    <cellStyle name="Normal 2 2" xfId="10" xr:uid="{00000000-0005-0000-0000-00000B000000}"/>
    <cellStyle name="Normal 3 10" xfId="7" xr:uid="{00000000-0005-0000-0000-000008000000}"/>
    <cellStyle name="Normal 3 2 2" xfId="9" xr:uid="{00000000-0005-0000-0000-00000A000000}"/>
    <cellStyle name="Percent" xfId="8" xr:uid="{00000000-0005-0000-0000-000009000000}"/>
    <cellStyle name="Porcentaje" xfId="1" builtinId="5"/>
  </cellStyles>
  <dxfs count="16"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microsoft.com/office/2017/10/relationships/person" Target="persons/perso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143%20-%20MOSQUERA\03%20T&#201;CNICO\03_CENTRO%20DE%20CONVIVENCIA\PR%20PRESUPUESTO\02%20PRESUPUESTO%20DEFINITIVO\9.%20FACTOR%20MULTIPLICADOR\RZM-CDI-PI-R-AX-002.xlsx" TargetMode="External"/><Relationship Id="rId1" Type="http://schemas.openxmlformats.org/officeDocument/2006/relationships/externalLinkPath" Target="file:///P:\143%20-%20MOSQUERA\03%20T&#201;CNICO\03_CENTRO%20DE%20CONVIVENCIA\PR%20PRESUPUESTO\02%20PRESUPUESTO%20DEFINITIVO\9.%20FACTOR%20MULTIPLICADOR\RZM-CDI-PI-R-AX-0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41\datos\Users\Kelly\Desktop\c59a492c-a2f4-4898-af0f-b311d88b6b79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M "/>
      <sheetName val="RZM-CDI-PI-R-AX-002"/>
    </sheetNames>
    <definedNames>
      <definedName name="______v4" refersTo="#¡REF!"/>
      <definedName name="______v8" refersTo="#¡REF!"/>
      <definedName name="______y3" refersTo="#¡REF!"/>
      <definedName name="______y7" refersTo="#¡REF!"/>
      <definedName name="_____v4" refersTo="#¡REF!"/>
      <definedName name="_____v8" refersTo="#¡REF!"/>
      <definedName name="____v4" refersTo="#¡REF!"/>
      <definedName name="____v8" refersTo="#¡REF!"/>
      <definedName name="____y3" refersTo="#¡REF!"/>
      <definedName name="____y7" refersTo="#¡REF!"/>
      <definedName name="Header_Row" refersTo="#¡REF!"/>
      <definedName name="Number_of_Payments" refersTo="#¡REF!"/>
      <definedName name="Values_Entered" refersTo="#¡REF!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atos_CO"/>
      <sheetName val="MATERIALES Y RECURSOS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INSUMOS"/>
      <sheetName val="TRANS"/>
      <sheetName val="CUADRI"/>
      <sheetName val="EQUI"/>
      <sheetName val="V3 (1000m)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Mensilizzato"/>
      <sheetName val="PRESUPUESTOS-REV1.xls"/>
      <sheetName val="CANT OBRA"/>
      <sheetName val="for2-consor"/>
      <sheetName val="Lista_ICCU1"/>
      <sheetName val="Equipo_Menor1"/>
      <sheetName val="ALQUILADO_F-7857-308_1"/>
      <sheetName val="Real_Para_tarifas1"/>
      <sheetName val="Causa_Posible1"/>
      <sheetName val="Base_de_Datos1"/>
      <sheetName val="Elementos_Involucrados1"/>
      <sheetName val="CRA_MODI1"/>
      <sheetName val="Paral__11"/>
      <sheetName val="Paral__21"/>
      <sheetName val="Paral__31"/>
      <sheetName val="Paral_41"/>
      <sheetName val="Lista_ICCU"/>
      <sheetName val="Paral__1"/>
      <sheetName val="Paral__2"/>
      <sheetName val="Paral__3"/>
      <sheetName val="Paral_4"/>
      <sheetName val="Lista_ICCU2"/>
      <sheetName val="Equipo_Menor2"/>
      <sheetName val="ALQUILADO_F-7857-308_2"/>
      <sheetName val="Real_Para_tarifas2"/>
      <sheetName val="Causa_Posible2"/>
      <sheetName val="Base_de_Datos2"/>
      <sheetName val="Elementos_Involucrados2"/>
      <sheetName val="CRA_MODI2"/>
      <sheetName val="Paral__12"/>
      <sheetName val="Paral__22"/>
      <sheetName val="Paral__32"/>
      <sheetName val="Paral_42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Lista_ICCU3"/>
      <sheetName val="Equipo_Menor3"/>
      <sheetName val="ALQUILADO_F-7857-308_3"/>
      <sheetName val="Real_Para_tarifas3"/>
      <sheetName val="Causa_Posible3"/>
      <sheetName val="Base_de_Datos3"/>
      <sheetName val="Elementos_Involucrados3"/>
      <sheetName val="CRA_MODI3"/>
      <sheetName val="Paral__13"/>
      <sheetName val="Paral__23"/>
      <sheetName val="Paral__33"/>
      <sheetName val="Paral_43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Lista_ICCU4"/>
      <sheetName val="Equipo_Menor4"/>
      <sheetName val="ALQUILADO_F-7857-308_4"/>
      <sheetName val="Real_Para_tarifas4"/>
      <sheetName val="Causa_Posible4"/>
      <sheetName val="Base_de_Datos4"/>
      <sheetName val="Elementos_Involucrados4"/>
      <sheetName val="CRA_MODI4"/>
      <sheetName val="Paral__14"/>
      <sheetName val="Paral__24"/>
      <sheetName val="Paral__34"/>
      <sheetName val="Paral_44"/>
      <sheetName val="PROY_ORIGINAL35"/>
      <sheetName val="PU_(2)34"/>
      <sheetName val="COSTOS_UNITARIOS29"/>
      <sheetName val="TRAYECTO_129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Lista_ICCU5"/>
      <sheetName val="Equipo_Menor5"/>
      <sheetName val="ALQUILADO_F-7857-308_5"/>
      <sheetName val="Real_Para_tarifas5"/>
      <sheetName val="Causa_Posible5"/>
      <sheetName val="Base_de_Datos5"/>
      <sheetName val="Elementos_Involucrados5"/>
      <sheetName val="CRA_MODI5"/>
      <sheetName val="Paral__15"/>
      <sheetName val="Paral__25"/>
      <sheetName val="Paral__35"/>
      <sheetName val="Paral_45"/>
      <sheetName val="indices"/>
      <sheetName val="strsumm0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RESUMEN S.T.I.M.S.T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Avan_Var3"/>
      <sheetName val="Avan_UF13"/>
      <sheetName val="Avan_UF23"/>
      <sheetName val="Avan_UF33"/>
      <sheetName val="Avan_UF4_3"/>
      <sheetName val="Plan_de_Obras3"/>
      <sheetName val="Hoja_2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atrimonio_neto_personal"/>
      <sheetName val="PRESUPUESTOS-REV1_xls"/>
      <sheetName val="Patrimonio_neto_personal1"/>
      <sheetName val="PRESUPUESTOS-REV1_xls1"/>
      <sheetName val="Patrimonio_neto_personal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BASE_DE_DATOS_DE_PRECIOS6"/>
      <sheetName val="Patrimonio_neto_personal4"/>
      <sheetName val="PRESUPUESTOS-REV1_xls4"/>
      <sheetName val="Patrimonio_neto_personal3"/>
      <sheetName val="PRESUPUESTOS-REV1_xls3"/>
      <sheetName val="MDC-1_COLOCACION_7"/>
      <sheetName val="D-20_COLOCACION_7"/>
      <sheetName val="TRANSPORTE_MEZCLA_ASFALTICA7"/>
      <sheetName val="EXT_microagomerado7"/>
      <sheetName val="Tramo_27"/>
      <sheetName val="MYE_OBRA7"/>
      <sheetName val="Grafico_Avance7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CE-ENERO-2004"/>
      <sheetName val="Relación De Equipos"/>
      <sheetName val="M.OBRA"/>
      <sheetName val="HER"/>
      <sheetName val="MAT"/>
      <sheetName val="PE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/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 refreshError="1"/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 refreshError="1"/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 refreshError="1"/>
      <sheetData sheetId="2846" refreshError="1"/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 refreshError="1"/>
      <sheetData sheetId="2852" refreshError="1"/>
      <sheetData sheetId="2853">
        <row r="2">
          <cell r="A2">
            <v>0</v>
          </cell>
        </row>
      </sheetData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 refreshError="1"/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 refreshError="1"/>
      <sheetData sheetId="2879" refreshError="1"/>
      <sheetData sheetId="2880">
        <row r="2">
          <cell r="A2">
            <v>0</v>
          </cell>
        </row>
      </sheetData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/>
      <sheetData sheetId="3336"/>
      <sheetData sheetId="3337"/>
      <sheetData sheetId="3338">
        <row r="2">
          <cell r="A2">
            <v>0</v>
          </cell>
        </row>
      </sheetData>
      <sheetData sheetId="3339"/>
      <sheetData sheetId="3340"/>
      <sheetData sheetId="3341"/>
      <sheetData sheetId="3342"/>
      <sheetData sheetId="3343"/>
      <sheetData sheetId="3344"/>
      <sheetData sheetId="3345"/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/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/>
      <sheetData sheetId="4076"/>
      <sheetData sheetId="4077"/>
      <sheetData sheetId="4078">
        <row r="2">
          <cell r="A2">
            <v>0</v>
          </cell>
        </row>
      </sheetData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>
        <row r="2">
          <cell r="A2">
            <v>0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/>
      <sheetData sheetId="4161">
        <row r="2">
          <cell r="A2">
            <v>0</v>
          </cell>
        </row>
      </sheetData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/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/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/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/>
      <sheetData sheetId="4462"/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/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>
        <row r="2">
          <cell r="A2">
            <v>0</v>
          </cell>
        </row>
      </sheetData>
      <sheetData sheetId="4515"/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>
        <row r="2">
          <cell r="A2">
            <v>0</v>
          </cell>
        </row>
      </sheetData>
      <sheetData sheetId="4522"/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>
        <row r="2">
          <cell r="A2">
            <v>0</v>
          </cell>
        </row>
      </sheetData>
      <sheetData sheetId="4532"/>
      <sheetData sheetId="4533">
        <row r="2">
          <cell r="A2">
            <v>0</v>
          </cell>
        </row>
      </sheetData>
      <sheetData sheetId="4534"/>
      <sheetData sheetId="4535"/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>
        <row r="2">
          <cell r="A2">
            <v>0</v>
          </cell>
        </row>
      </sheetData>
      <sheetData sheetId="4555"/>
      <sheetData sheetId="4556"/>
      <sheetData sheetId="4557"/>
      <sheetData sheetId="4558"/>
      <sheetData sheetId="4559">
        <row r="2">
          <cell r="A2">
            <v>0</v>
          </cell>
        </row>
      </sheetData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>
        <row r="2">
          <cell r="A2">
            <v>0</v>
          </cell>
        </row>
      </sheetData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>
        <row r="2">
          <cell r="A2">
            <v>0</v>
          </cell>
        </row>
      </sheetData>
      <sheetData sheetId="4607"/>
      <sheetData sheetId="4608"/>
      <sheetData sheetId="4609"/>
      <sheetData sheetId="4610"/>
      <sheetData sheetId="4611"/>
      <sheetData sheetId="4612"/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/>
      <sheetData sheetId="4616">
        <row r="2">
          <cell r="A2">
            <v>0</v>
          </cell>
        </row>
      </sheetData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/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/>
      <sheetData sheetId="5038"/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/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/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>
        <row r="2">
          <cell r="A2">
            <v>0</v>
          </cell>
        </row>
      </sheetData>
      <sheetData sheetId="5412" refreshError="1"/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/>
      <sheetData sheetId="5477"/>
      <sheetData sheetId="5478"/>
      <sheetData sheetId="5479"/>
      <sheetData sheetId="5480"/>
      <sheetData sheetId="5481"/>
      <sheetData sheetId="5482">
        <row r="2">
          <cell r="A2">
            <v>0</v>
          </cell>
        </row>
      </sheetData>
      <sheetData sheetId="5483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 refreshError="1"/>
      <sheetData sheetId="5490" refreshError="1"/>
      <sheetData sheetId="5491">
        <row r="2">
          <cell r="A2">
            <v>0</v>
          </cell>
        </row>
      </sheetData>
      <sheetData sheetId="5492"/>
      <sheetData sheetId="5493"/>
      <sheetData sheetId="5494"/>
      <sheetData sheetId="5495"/>
      <sheetData sheetId="5496"/>
      <sheetData sheetId="5497">
        <row r="2">
          <cell r="A2">
            <v>0</v>
          </cell>
        </row>
      </sheetData>
      <sheetData sheetId="5498"/>
      <sheetData sheetId="5499">
        <row r="2">
          <cell r="A2">
            <v>0</v>
          </cell>
        </row>
      </sheetData>
      <sheetData sheetId="5500"/>
      <sheetData sheetId="5501">
        <row r="2">
          <cell r="A2">
            <v>0</v>
          </cell>
        </row>
      </sheetData>
      <sheetData sheetId="5502">
        <row r="5">
          <cell r="B5">
            <v>0</v>
          </cell>
        </row>
      </sheetData>
      <sheetData sheetId="5503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 refreshError="1"/>
      <sheetData sheetId="5521" refreshError="1"/>
      <sheetData sheetId="5522" refreshError="1"/>
      <sheetData sheetId="5523" refreshError="1"/>
      <sheetData sheetId="5524">
        <row r="2">
          <cell r="A2" t="str">
            <v>FORMULARIO N° 4</v>
          </cell>
        </row>
      </sheetData>
      <sheetData sheetId="5525">
        <row r="2">
          <cell r="A2">
            <v>0</v>
          </cell>
        </row>
      </sheetData>
      <sheetData sheetId="5526">
        <row r="2">
          <cell r="B2">
            <v>0</v>
          </cell>
        </row>
      </sheetData>
      <sheetData sheetId="5527">
        <row r="5">
          <cell r="A5" t="str">
            <v>OFERTA ECONÓMICA DETALLADA</v>
          </cell>
        </row>
      </sheetData>
      <sheetData sheetId="5528"/>
      <sheetData sheetId="5529" refreshError="1"/>
      <sheetData sheetId="5530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>
        <row r="2">
          <cell r="A2">
            <v>0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>
        <row r="2">
          <cell r="A2">
            <v>0</v>
          </cell>
        </row>
      </sheetData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/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 refreshError="1"/>
      <sheetData sheetId="5629" refreshError="1"/>
      <sheetData sheetId="5630" refreshError="1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>
            <v>0</v>
          </cell>
        </row>
      </sheetData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>
        <row r="2">
          <cell r="A2">
            <v>0</v>
          </cell>
        </row>
      </sheetData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>
        <row r="2">
          <cell r="A2">
            <v>0</v>
          </cell>
        </row>
      </sheetData>
      <sheetData sheetId="5760">
        <row r="2">
          <cell r="A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A2">
            <v>0</v>
          </cell>
        </row>
      </sheetData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>
        <row r="2">
          <cell r="A2">
            <v>0</v>
          </cell>
        </row>
      </sheetData>
      <sheetData sheetId="5780">
        <row r="2">
          <cell r="A2">
            <v>0</v>
          </cell>
        </row>
      </sheetData>
      <sheetData sheetId="5781">
        <row r="2">
          <cell r="A2">
            <v>0</v>
          </cell>
        </row>
      </sheetData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>
        <row r="2">
          <cell r="A2">
            <v>0</v>
          </cell>
        </row>
      </sheetData>
      <sheetData sheetId="5788">
        <row r="2">
          <cell r="A2">
            <v>0</v>
          </cell>
        </row>
      </sheetData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>
        <row r="2">
          <cell r="A2">
            <v>0</v>
          </cell>
        </row>
      </sheetData>
      <sheetData sheetId="5793">
        <row r="2">
          <cell r="A2">
            <v>0</v>
          </cell>
        </row>
      </sheetData>
      <sheetData sheetId="5794">
        <row r="2">
          <cell r="A2">
            <v>0</v>
          </cell>
        </row>
      </sheetData>
      <sheetData sheetId="5795">
        <row r="2">
          <cell r="A2">
            <v>0</v>
          </cell>
        </row>
      </sheetData>
      <sheetData sheetId="5796">
        <row r="2">
          <cell r="A2">
            <v>0</v>
          </cell>
        </row>
      </sheetData>
      <sheetData sheetId="5797">
        <row r="2">
          <cell r="A2">
            <v>0</v>
          </cell>
        </row>
      </sheetData>
      <sheetData sheetId="5798">
        <row r="2">
          <cell r="A2">
            <v>0</v>
          </cell>
        </row>
      </sheetData>
      <sheetData sheetId="5799">
        <row r="2">
          <cell r="A2">
            <v>0</v>
          </cell>
        </row>
      </sheetData>
      <sheetData sheetId="5800">
        <row r="2">
          <cell r="A2">
            <v>0</v>
          </cell>
        </row>
      </sheetData>
      <sheetData sheetId="5801">
        <row r="2">
          <cell r="A2">
            <v>0</v>
          </cell>
        </row>
      </sheetData>
      <sheetData sheetId="5802">
        <row r="2">
          <cell r="A2">
            <v>0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>
        <row r="2">
          <cell r="A2">
            <v>0</v>
          </cell>
        </row>
      </sheetData>
      <sheetData sheetId="5811">
        <row r="2">
          <cell r="A2">
            <v>0</v>
          </cell>
        </row>
      </sheetData>
      <sheetData sheetId="5812">
        <row r="2">
          <cell r="A2">
            <v>0</v>
          </cell>
        </row>
      </sheetData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>
        <row r="2">
          <cell r="A2">
            <v>0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>
        <row r="2">
          <cell r="A2">
            <v>0</v>
          </cell>
        </row>
      </sheetData>
      <sheetData sheetId="5830">
        <row r="2">
          <cell r="A2">
            <v>0</v>
          </cell>
        </row>
      </sheetData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>
        <row r="2">
          <cell r="A2">
            <v>0</v>
          </cell>
        </row>
      </sheetData>
      <sheetData sheetId="5849">
        <row r="2">
          <cell r="A2">
            <v>0</v>
          </cell>
        </row>
      </sheetData>
      <sheetData sheetId="5850">
        <row r="2">
          <cell r="A2">
            <v>0</v>
          </cell>
        </row>
      </sheetData>
      <sheetData sheetId="5851">
        <row r="2">
          <cell r="A2">
            <v>0</v>
          </cell>
        </row>
      </sheetData>
      <sheetData sheetId="5852">
        <row r="2">
          <cell r="A2">
            <v>0</v>
          </cell>
        </row>
      </sheetData>
      <sheetData sheetId="5853">
        <row r="2">
          <cell r="A2">
            <v>0</v>
          </cell>
        </row>
      </sheetData>
      <sheetData sheetId="5854">
        <row r="2">
          <cell r="A2">
            <v>0</v>
          </cell>
        </row>
      </sheetData>
      <sheetData sheetId="5855">
        <row r="2">
          <cell r="A2">
            <v>0</v>
          </cell>
        </row>
      </sheetData>
      <sheetData sheetId="5856">
        <row r="2">
          <cell r="A2">
            <v>0</v>
          </cell>
        </row>
      </sheetData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>
        <row r="2">
          <cell r="A2">
            <v>0</v>
          </cell>
        </row>
      </sheetData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/>
      <sheetData sheetId="6033"/>
      <sheetData sheetId="6034"/>
      <sheetData sheetId="6035"/>
      <sheetData sheetId="6036"/>
      <sheetData sheetId="6037"/>
      <sheetData sheetId="6038"/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 refreshError="1"/>
      <sheetData sheetId="6115" refreshError="1"/>
      <sheetData sheetId="6116"/>
      <sheetData sheetId="6117"/>
      <sheetData sheetId="611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19">
        <row r="5">
          <cell r="A5">
            <v>0</v>
          </cell>
        </row>
      </sheetData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 refreshError="1"/>
      <sheetData sheetId="6130">
        <row r="2">
          <cell r="A2">
            <v>0</v>
          </cell>
        </row>
      </sheetData>
      <sheetData sheetId="6131"/>
      <sheetData sheetId="6132">
        <row r="2">
          <cell r="A2">
            <v>0</v>
          </cell>
        </row>
      </sheetData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>
        <row r="2">
          <cell r="B2">
            <v>0</v>
          </cell>
        </row>
      </sheetData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>
        <row r="2">
          <cell r="A2">
            <v>0</v>
          </cell>
        </row>
      </sheetData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>
        <row r="2">
          <cell r="A2">
            <v>0</v>
          </cell>
        </row>
      </sheetData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>
        <row r="2">
          <cell r="B2">
            <v>0</v>
          </cell>
        </row>
      </sheetData>
      <sheetData sheetId="6177"/>
      <sheetData sheetId="6178"/>
      <sheetData sheetId="6179"/>
      <sheetData sheetId="6180"/>
      <sheetData sheetId="6181"/>
      <sheetData sheetId="6182"/>
      <sheetData sheetId="6183">
        <row r="2">
          <cell r="B2">
            <v>0</v>
          </cell>
        </row>
      </sheetData>
      <sheetData sheetId="6184"/>
      <sheetData sheetId="6185"/>
      <sheetData sheetId="6186"/>
      <sheetData sheetId="6187"/>
      <sheetData sheetId="6188"/>
      <sheetData sheetId="6189"/>
      <sheetData sheetId="6190">
        <row r="2">
          <cell r="A2">
            <v>0</v>
          </cell>
        </row>
      </sheetData>
      <sheetData sheetId="6191"/>
      <sheetData sheetId="6192">
        <row r="2">
          <cell r="A2">
            <v>0</v>
          </cell>
        </row>
      </sheetData>
      <sheetData sheetId="6193"/>
      <sheetData sheetId="6194"/>
      <sheetData sheetId="6195"/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/>
      <sheetData sheetId="6202"/>
      <sheetData sheetId="6203">
        <row r="2">
          <cell r="B2">
            <v>0</v>
          </cell>
        </row>
      </sheetData>
      <sheetData sheetId="6204"/>
      <sheetData sheetId="6205"/>
      <sheetData sheetId="6206"/>
      <sheetData sheetId="6207"/>
      <sheetData sheetId="6208"/>
      <sheetData sheetId="6209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/>
      <sheetData sheetId="6242"/>
      <sheetData sheetId="6243"/>
      <sheetData sheetId="6244"/>
      <sheetData sheetId="6245">
        <row r="2">
          <cell r="B2" t="str">
            <v>Patrimonio
neto
personal</v>
          </cell>
        </row>
      </sheetData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3"/>
      <sheetName val="_aCCIDENTES_DE_1995___1996_xl_2"/>
      <sheetName val="_aCCIDENTES_DE_1995___1996_xl_4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\Users\ANDRES FELIPE MUÑOZ\Down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\Gabrielaapabone\d copias\a  a"/>
      <sheetName val="PU (2)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  <sheetName val="MAT"/>
      <sheetName val="HER"/>
      <sheetName val="PER"/>
      <sheetName val="TRANS"/>
      <sheetName val="\E\a  aaInformación GRUPO 4\A M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2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OSTOS UNITARIOS"/>
      <sheetName val="CA-2909"/>
      <sheetName val="\Users\rosalym\Desktop\BALANCE 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5"/>
      <sheetName val="_aCCIDENTES_DE_1995___1996__104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 refreshError="1"/>
      <sheetData sheetId="1685" refreshError="1"/>
      <sheetData sheetId="1686"/>
      <sheetData sheetId="1687"/>
      <sheetData sheetId="1688"/>
      <sheetData sheetId="1689"/>
      <sheetData sheetId="1690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aactividad"/>
      <sheetName val="Base Muestras"/>
      <sheetName val="Res-Accide-10"/>
      <sheetName val="[aCCIDENTES DE 1995 - 1996.xls]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CCU 2026 MOSQUERA"/>
      <sheetName val="PRESUPUESTO"/>
      <sheetName val="APU - CAP XX"/>
      <sheetName val="APU - CAP 3"/>
      <sheetName val="APU - CAP 10"/>
      <sheetName val="APU - CAP 12"/>
      <sheetName val="APU - CAP 13"/>
      <sheetName val="APU - CAP 15"/>
      <sheetName val="APU - CAP 16"/>
      <sheetName val="APU - CAP 17"/>
      <sheetName val="APU - CAP 18"/>
      <sheetName val="APU - CAP 20"/>
      <sheetName val="APU - CAP 21"/>
      <sheetName val="EQUIPOS"/>
      <sheetName val="MATERIALES"/>
      <sheetName val="MANO DE OBRA"/>
      <sheetName val="TRANSPORTE"/>
      <sheetName val="ICCU 2025 MOSQUERA"/>
    </sheetNames>
    <sheetDataSet>
      <sheetData sheetId="0"/>
      <sheetData sheetId="1">
        <row r="9">
          <cell r="K9">
            <v>819.88</v>
          </cell>
        </row>
        <row r="10">
          <cell r="K10">
            <v>1474.92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ANEXO 7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"/>
      <sheetName val="PRESUPUESTO"/>
      <sheetName val="APU - CAP 3"/>
      <sheetName val="APU - CAP 4"/>
      <sheetName val="APU-CAP 5"/>
      <sheetName val="APU-CAP-6"/>
      <sheetName val="APU - CAP 7"/>
      <sheetName val="APU - CAP 9"/>
      <sheetName val="APU - CAP 10"/>
      <sheetName val="APU - CAP 11"/>
      <sheetName val="APU - CAP 12"/>
      <sheetName val="APU - CAP 13"/>
      <sheetName val="APU - CAP 14"/>
      <sheetName val="APU - CAP 15"/>
      <sheetName val="APU - CAP 16"/>
      <sheetName val="EQUIPOS"/>
      <sheetName val="MATERIALES"/>
      <sheetName val="MANO DE OBRA"/>
      <sheetName val="TRANSPORTE"/>
      <sheetName val="ICCU 2026 MOSQUERA"/>
      <sheetName val="AIU"/>
      <sheetName val="FACTOR PREST."/>
      <sheetName val="DESGLOSE DE PERSONAL"/>
      <sheetName val="EQUIPO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FM "/>
      <sheetName val="RZM-CDI-PI-R-AX-002"/>
    </sheetNames>
    <sheetDataSet>
      <sheetData sheetId="0"/>
      <sheetData sheetId="1">
        <row r="51">
          <cell r="D51">
            <v>698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EQUIPO</v>
          </cell>
        </row>
      </sheetData>
      <sheetData sheetId="16"/>
      <sheetData sheetId="17"/>
      <sheetData sheetId="18"/>
      <sheetData sheetId="19">
        <row r="10">
          <cell r="A10" t="str">
            <v>1,1  - C</v>
          </cell>
        </row>
      </sheetData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>
        <row r="52">
          <cell r="H52">
            <v>117768</v>
          </cell>
        </row>
      </sheetData>
      <sheetData sheetId="92"/>
      <sheetData sheetId="93"/>
      <sheetData sheetId="94"/>
      <sheetData sheetId="95"/>
      <sheetData sheetId="96"/>
      <sheetData sheetId="97"/>
      <sheetData sheetId="98">
        <row r="168">
          <cell r="D168">
            <v>10046</v>
          </cell>
        </row>
      </sheetData>
      <sheetData sheetId="99"/>
      <sheetData sheetId="100">
        <row r="33">
          <cell r="C33">
            <v>0.77967625899280601</v>
          </cell>
        </row>
      </sheetData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/>
      <sheetData sheetId="135"/>
      <sheetData sheetId="136" refreshError="1"/>
      <sheetData sheetId="137"/>
      <sheetData sheetId="138"/>
      <sheetData sheetId="139" refreshError="1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>
        <row r="33">
          <cell r="C33">
            <v>0.77967625899280601</v>
          </cell>
        </row>
      </sheetData>
      <sheetData sheetId="220"/>
      <sheetData sheetId="221">
        <row r="2">
          <cell r="A2">
            <v>2</v>
          </cell>
        </row>
      </sheetData>
      <sheetData sheetId="222">
        <row r="1">
          <cell r="A1" t="str">
            <v>ITEM</v>
          </cell>
        </row>
      </sheetData>
      <sheetData sheetId="223">
        <row r="1">
          <cell r="A1" t="str">
            <v>ADMINISTRACION</v>
          </cell>
        </row>
      </sheetData>
      <sheetData sheetId="224">
        <row r="1">
          <cell r="A1" t="str">
            <v>ADMINISTRACION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>
        <row r="168">
          <cell r="D168">
            <v>0.16</v>
          </cell>
        </row>
      </sheetData>
      <sheetData sheetId="232"/>
      <sheetData sheetId="233">
        <row r="7">
          <cell r="B7">
            <v>1</v>
          </cell>
        </row>
      </sheetData>
      <sheetData sheetId="234">
        <row r="1">
          <cell r="A1" t="str">
            <v>ITEM</v>
          </cell>
        </row>
      </sheetData>
      <sheetData sheetId="235">
        <row r="1">
          <cell r="A1" t="str">
            <v>EQUIPO</v>
          </cell>
        </row>
      </sheetData>
      <sheetData sheetId="236">
        <row r="1">
          <cell r="A1" t="str">
            <v>ADMINISTRACION</v>
          </cell>
        </row>
      </sheetData>
      <sheetData sheetId="237">
        <row r="2">
          <cell r="A2">
            <v>2</v>
          </cell>
        </row>
      </sheetData>
      <sheetData sheetId="238"/>
      <sheetData sheetId="239"/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>
        <row r="168">
          <cell r="D168">
            <v>0.16</v>
          </cell>
        </row>
      </sheetData>
      <sheetData sheetId="252"/>
      <sheetData sheetId="253">
        <row r="7">
          <cell r="B7">
            <v>1</v>
          </cell>
        </row>
      </sheetData>
      <sheetData sheetId="254">
        <row r="33">
          <cell r="G33">
            <v>0.59504299999999999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33">
          <cell r="C33">
            <v>0.77967625899280601</v>
          </cell>
        </row>
      </sheetData>
      <sheetData sheetId="269"/>
      <sheetData sheetId="270"/>
      <sheetData sheetId="271"/>
      <sheetData sheetId="272"/>
      <sheetData sheetId="273"/>
      <sheetData sheetId="274">
        <row r="1">
          <cell r="A1" t="str">
            <v>ITEM</v>
          </cell>
        </row>
      </sheetData>
      <sheetData sheetId="275"/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>
        <row r="1">
          <cell r="A1" t="str">
            <v>ITEM</v>
          </cell>
        </row>
      </sheetData>
      <sheetData sheetId="282">
        <row r="1">
          <cell r="A1" t="str">
            <v>EQUIPO</v>
          </cell>
        </row>
      </sheetData>
      <sheetData sheetId="283">
        <row r="1">
          <cell r="A1" t="str">
            <v>ADMINISTRACION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>
        <row r="3">
          <cell r="A3">
            <v>5.0999999999999996</v>
          </cell>
        </row>
      </sheetData>
      <sheetData sheetId="300">
        <row r="2">
          <cell r="AM2">
            <v>25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/>
      <sheetData sheetId="319"/>
      <sheetData sheetId="320"/>
      <sheetData sheetId="321"/>
      <sheetData sheetId="322">
        <row r="1">
          <cell r="A1" t="str">
            <v>ADMINISTRACION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1">
          <cell r="A1" t="str">
            <v>ITEM</v>
          </cell>
        </row>
      </sheetData>
      <sheetData sheetId="380">
        <row r="1">
          <cell r="A1" t="str">
            <v>EQUIPO</v>
          </cell>
        </row>
      </sheetData>
      <sheetData sheetId="381">
        <row r="1">
          <cell r="A1" t="str">
            <v>ADMINISTRACION</v>
          </cell>
        </row>
      </sheetData>
      <sheetData sheetId="382"/>
      <sheetData sheetId="383"/>
      <sheetData sheetId="384">
        <row r="33">
          <cell r="C33">
            <v>0.77967625899280601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>
        <row r="33">
          <cell r="C33">
            <v>0.77967625899280601</v>
          </cell>
        </row>
      </sheetData>
      <sheetData sheetId="470"/>
      <sheetData sheetId="471"/>
      <sheetData sheetId="472">
        <row r="1">
          <cell r="A1" t="str">
            <v>ITEM</v>
          </cell>
        </row>
      </sheetData>
      <sheetData sheetId="473">
        <row r="1">
          <cell r="A1" t="str">
            <v>EQUIPO</v>
          </cell>
        </row>
      </sheetData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>
        <row r="1">
          <cell r="A1" t="str">
            <v>ITEM</v>
          </cell>
        </row>
      </sheetData>
      <sheetData sheetId="521">
        <row r="1">
          <cell r="A1" t="str">
            <v>EQUIPO</v>
          </cell>
        </row>
      </sheetData>
      <sheetData sheetId="522">
        <row r="1">
          <cell r="A1" t="str">
            <v>ADMINISTRACION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>
        <row r="1">
          <cell r="A1" t="str">
            <v>ITEM</v>
          </cell>
        </row>
      </sheetData>
      <sheetData sheetId="536">
        <row r="1">
          <cell r="A1" t="str">
            <v>EQUIPO</v>
          </cell>
        </row>
      </sheetData>
      <sheetData sheetId="537">
        <row r="1">
          <cell r="A1" t="str">
            <v>ADMINISTRACION</v>
          </cell>
        </row>
      </sheetData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1">
          <cell r="A1" t="str">
            <v>ADMINISTRACION</v>
          </cell>
        </row>
      </sheetData>
      <sheetData sheetId="547"/>
      <sheetData sheetId="548"/>
      <sheetData sheetId="549"/>
      <sheetData sheetId="550"/>
      <sheetData sheetId="551"/>
      <sheetData sheetId="552">
        <row r="2">
          <cell r="A2" t="str">
            <v>CODIGO</v>
          </cell>
        </row>
      </sheetData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A1" t="str">
            <v>INSTITUTO NACIONAL DE VIAS</v>
          </cell>
        </row>
      </sheetData>
      <sheetData sheetId="751"/>
      <sheetData sheetId="752"/>
      <sheetData sheetId="753"/>
      <sheetData sheetId="754">
        <row r="1">
          <cell r="A1" t="str">
            <v>INSTITUTO NACIONAL DE VIAS</v>
          </cell>
        </row>
      </sheetData>
      <sheetData sheetId="755"/>
      <sheetData sheetId="756" refreshError="1"/>
      <sheetData sheetId="757" refreshError="1"/>
      <sheetData sheetId="758" refreshError="1"/>
      <sheetData sheetId="759"/>
      <sheetData sheetId="760"/>
      <sheetData sheetId="761">
        <row r="1">
          <cell r="A1" t="str">
            <v>INSTITUTO NACIONAL DE VIAS</v>
          </cell>
        </row>
      </sheetData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>
        <row r="168">
          <cell r="D168">
            <v>0.16</v>
          </cell>
        </row>
      </sheetData>
      <sheetData sheetId="811"/>
      <sheetData sheetId="812">
        <row r="7">
          <cell r="B7">
            <v>1</v>
          </cell>
        </row>
      </sheetData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>
        <row r="1">
          <cell r="A1" t="str">
            <v>INSTITUTO NACIONAL DE VIAS</v>
          </cell>
        </row>
      </sheetData>
      <sheetData sheetId="876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>
        <row r="1">
          <cell r="A1" t="str">
            <v>INSTITUTO NACIONAL DE VIAS</v>
          </cell>
        </row>
      </sheetData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>
        <row r="1">
          <cell r="A1" t="str">
            <v>ITEM</v>
          </cell>
        </row>
      </sheetData>
      <sheetData sheetId="998">
        <row r="1">
          <cell r="A1" t="str">
            <v>EQUIPO</v>
          </cell>
        </row>
      </sheetData>
      <sheetData sheetId="999"/>
      <sheetData sheetId="1000">
        <row r="1">
          <cell r="A1" t="str">
            <v>ABRAZADERA DE SALIDA TIPO 1</v>
          </cell>
        </row>
      </sheetData>
      <sheetData sheetId="1001"/>
      <sheetData sheetId="1002"/>
      <sheetData sheetId="1003">
        <row r="1">
          <cell r="A1" t="str">
            <v>INSTITUTO NACIONAL DE VIAS</v>
          </cell>
        </row>
      </sheetData>
      <sheetData sheetId="1004">
        <row r="33">
          <cell r="C33">
            <v>0.77967625899280601</v>
          </cell>
        </row>
      </sheetData>
      <sheetData sheetId="1005">
        <row r="1">
          <cell r="A1" t="str">
            <v>ITEM</v>
          </cell>
        </row>
      </sheetData>
      <sheetData sheetId="1006">
        <row r="1">
          <cell r="A1" t="str">
            <v>EQUIPO</v>
          </cell>
        </row>
      </sheetData>
      <sheetData sheetId="1007" refreshError="1"/>
      <sheetData sheetId="1008" refreshError="1"/>
      <sheetData sheetId="1009">
        <row r="52">
          <cell r="H52">
            <v>117768</v>
          </cell>
        </row>
      </sheetData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>
        <row r="33">
          <cell r="C33">
            <v>0.77967625899280601</v>
          </cell>
        </row>
      </sheetData>
      <sheetData sheetId="1018">
        <row r="33">
          <cell r="C33">
            <v>0.77967625899280601</v>
          </cell>
        </row>
      </sheetData>
      <sheetData sheetId="1019" refreshError="1"/>
      <sheetData sheetId="1020"/>
      <sheetData sheetId="1021"/>
      <sheetData sheetId="1022"/>
      <sheetData sheetId="1023">
        <row r="5">
          <cell r="E5" t="str">
            <v>CANTIDAD</v>
          </cell>
        </row>
      </sheetData>
      <sheetData sheetId="1024">
        <row r="5">
          <cell r="E5" t="str">
            <v>CANTIDAD</v>
          </cell>
        </row>
      </sheetData>
      <sheetData sheetId="1025"/>
      <sheetData sheetId="1026"/>
      <sheetData sheetId="1027"/>
      <sheetData sheetId="1028"/>
      <sheetData sheetId="1029"/>
      <sheetData sheetId="1030">
        <row r="33">
          <cell r="C33">
            <v>0.77967625899280601</v>
          </cell>
        </row>
      </sheetData>
      <sheetData sheetId="1031"/>
      <sheetData sheetId="1032"/>
      <sheetData sheetId="1033"/>
      <sheetData sheetId="1034"/>
      <sheetData sheetId="1035"/>
      <sheetData sheetId="1036"/>
      <sheetData sheetId="1037"/>
      <sheetData sheetId="1038">
        <row r="1">
          <cell r="B1" t="str">
            <v>CTO-102-2002</v>
          </cell>
        </row>
      </sheetData>
      <sheetData sheetId="1039"/>
      <sheetData sheetId="1040"/>
      <sheetData sheetId="1041"/>
      <sheetData sheetId="1042">
        <row r="50">
          <cell r="H50">
            <v>971</v>
          </cell>
        </row>
      </sheetData>
      <sheetData sheetId="1043">
        <row r="50">
          <cell r="H50">
            <v>1192</v>
          </cell>
        </row>
      </sheetData>
      <sheetData sheetId="1044"/>
      <sheetData sheetId="1045">
        <row r="168">
          <cell r="D168">
            <v>10046</v>
          </cell>
        </row>
      </sheetData>
      <sheetData sheetId="1046">
        <row r="51">
          <cell r="D51">
            <v>698</v>
          </cell>
        </row>
      </sheetData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>
        <row r="1">
          <cell r="A1" t="str">
            <v>INSTITUTO NACIONAL DE VIAS</v>
          </cell>
        </row>
      </sheetData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>
        <row r="33">
          <cell r="C33">
            <v>0.77967625899280601</v>
          </cell>
        </row>
      </sheetData>
      <sheetData sheetId="1075"/>
      <sheetData sheetId="1076">
        <row r="33">
          <cell r="C33">
            <v>0.77967625899280601</v>
          </cell>
        </row>
      </sheetData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/>
      <sheetData sheetId="1522"/>
      <sheetData sheetId="1523"/>
      <sheetData sheetId="1524"/>
      <sheetData sheetId="1525"/>
      <sheetData sheetId="1526"/>
      <sheetData sheetId="1527"/>
      <sheetData sheetId="1528">
        <row r="8">
          <cell r="A8">
            <v>2.1</v>
          </cell>
        </row>
      </sheetData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>
        <row r="168">
          <cell r="D168">
            <v>0.16</v>
          </cell>
        </row>
      </sheetData>
      <sheetData sheetId="1695">
        <row r="2">
          <cell r="A2" t="str">
            <v>CODIGO</v>
          </cell>
        </row>
      </sheetData>
      <sheetData sheetId="1696">
        <row r="7">
          <cell r="B7">
            <v>1</v>
          </cell>
        </row>
      </sheetData>
      <sheetData sheetId="1697">
        <row r="7">
          <cell r="B7">
            <v>1</v>
          </cell>
        </row>
      </sheetData>
      <sheetData sheetId="1698">
        <row r="7">
          <cell r="B7">
            <v>1</v>
          </cell>
        </row>
      </sheetData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>
        <row r="1">
          <cell r="A1" t="str">
            <v>INSTITUTO NACIONAL DE VIAS</v>
          </cell>
        </row>
      </sheetData>
      <sheetData sheetId="1703"/>
      <sheetData sheetId="1704"/>
      <sheetData sheetId="1705"/>
      <sheetData sheetId="1706"/>
      <sheetData sheetId="1707"/>
      <sheetData sheetId="1708"/>
      <sheetData sheetId="1709"/>
      <sheetData sheetId="1710">
        <row r="168">
          <cell r="D168">
            <v>0.16</v>
          </cell>
        </row>
      </sheetData>
      <sheetData sheetId="1711"/>
      <sheetData sheetId="1712">
        <row r="1">
          <cell r="A1" t="str">
            <v>ABRAZADERA DE SALIDA TIPO 1</v>
          </cell>
        </row>
      </sheetData>
      <sheetData sheetId="1713">
        <row r="33">
          <cell r="G33">
            <v>0.59504299999999999</v>
          </cell>
        </row>
      </sheetData>
      <sheetData sheetId="1714">
        <row r="168">
          <cell r="D168">
            <v>0.16</v>
          </cell>
        </row>
      </sheetData>
      <sheetData sheetId="1715"/>
      <sheetData sheetId="1716">
        <row r="7">
          <cell r="B7">
            <v>1</v>
          </cell>
        </row>
      </sheetData>
      <sheetData sheetId="1717">
        <row r="33">
          <cell r="G33">
            <v>0.59504299999999999</v>
          </cell>
        </row>
      </sheetData>
      <sheetData sheetId="1718"/>
      <sheetData sheetId="1719"/>
      <sheetData sheetId="1720"/>
      <sheetData sheetId="1721"/>
      <sheetData sheetId="1722">
        <row r="1">
          <cell r="A1" t="str">
            <v>INSTITUTO NACIONAL DE VIAS</v>
          </cell>
        </row>
      </sheetData>
      <sheetData sheetId="1723"/>
      <sheetData sheetId="1724"/>
      <sheetData sheetId="1725"/>
      <sheetData sheetId="1726"/>
      <sheetData sheetId="1727"/>
      <sheetData sheetId="1728">
        <row r="168">
          <cell r="D168">
            <v>0.16</v>
          </cell>
        </row>
      </sheetData>
      <sheetData sheetId="1729"/>
      <sheetData sheetId="1730">
        <row r="7">
          <cell r="B7">
            <v>1</v>
          </cell>
        </row>
      </sheetData>
      <sheetData sheetId="1731">
        <row r="33">
          <cell r="G33">
            <v>0.59504299999999999</v>
          </cell>
        </row>
      </sheetData>
      <sheetData sheetId="1732">
        <row r="7">
          <cell r="B7">
            <v>1</v>
          </cell>
        </row>
      </sheetData>
      <sheetData sheetId="1733">
        <row r="33">
          <cell r="G33">
            <v>0.59504299999999999</v>
          </cell>
        </row>
      </sheetData>
      <sheetData sheetId="1734"/>
      <sheetData sheetId="1735"/>
      <sheetData sheetId="1736"/>
      <sheetData sheetId="1737"/>
      <sheetData sheetId="1738"/>
      <sheetData sheetId="1739">
        <row r="51">
          <cell r="D51">
            <v>698</v>
          </cell>
        </row>
      </sheetData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/>
      <sheetData sheetId="1786"/>
      <sheetData sheetId="1787"/>
      <sheetData sheetId="1788"/>
      <sheetData sheetId="1789">
        <row r="33">
          <cell r="C33">
            <v>0.77967625899280601</v>
          </cell>
        </row>
      </sheetData>
      <sheetData sheetId="1790"/>
      <sheetData sheetId="179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>
        <row r="8">
          <cell r="A8">
            <v>2.1</v>
          </cell>
        </row>
      </sheetData>
      <sheetData sheetId="2409">
        <row r="8">
          <cell r="A8">
            <v>3.1</v>
          </cell>
        </row>
      </sheetData>
      <sheetData sheetId="2410"/>
      <sheetData sheetId="2411"/>
      <sheetData sheetId="2412"/>
      <sheetData sheetId="2413"/>
      <sheetData sheetId="2414"/>
      <sheetData sheetId="2415">
        <row r="3">
          <cell r="A3">
            <v>1</v>
          </cell>
        </row>
      </sheetData>
      <sheetData sheetId="2416"/>
      <sheetData sheetId="2417"/>
      <sheetData sheetId="2418"/>
      <sheetData sheetId="2419"/>
      <sheetData sheetId="2420"/>
      <sheetData sheetId="2421"/>
      <sheetData sheetId="2422">
        <row r="1">
          <cell r="A1" t="str">
            <v>LISTADO DE INSUMOS GENERAL</v>
          </cell>
        </row>
      </sheetData>
      <sheetData sheetId="2423">
        <row r="8">
          <cell r="A8">
            <v>3.1</v>
          </cell>
        </row>
      </sheetData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/>
      <sheetData sheetId="2427"/>
      <sheetData sheetId="2428"/>
      <sheetData sheetId="2429">
        <row r="3">
          <cell r="A3">
            <v>1</v>
          </cell>
        </row>
      </sheetData>
      <sheetData sheetId="2430"/>
      <sheetData sheetId="2431">
        <row r="3">
          <cell r="A3">
            <v>1</v>
          </cell>
        </row>
      </sheetData>
      <sheetData sheetId="2432"/>
      <sheetData sheetId="2433"/>
      <sheetData sheetId="2434"/>
      <sheetData sheetId="2435"/>
      <sheetData sheetId="2436">
        <row r="1">
          <cell r="A1" t="str">
            <v>LISTADO DE INSUMOS GENERAL</v>
          </cell>
        </row>
      </sheetData>
      <sheetData sheetId="2437"/>
      <sheetData sheetId="2438">
        <row r="1">
          <cell r="A1" t="str">
            <v>LISTADO DE INSUMOS GENERAL</v>
          </cell>
        </row>
      </sheetData>
      <sheetData sheetId="2439">
        <row r="8">
          <cell r="A8">
            <v>3.1</v>
          </cell>
        </row>
      </sheetData>
      <sheetData sheetId="2440">
        <row r="8">
          <cell r="A8">
            <v>2.1</v>
          </cell>
        </row>
      </sheetData>
      <sheetData sheetId="2441">
        <row r="8">
          <cell r="A8">
            <v>3.1</v>
          </cell>
        </row>
      </sheetData>
      <sheetData sheetId="2442">
        <row r="1">
          <cell r="A1" t="str">
            <v>ITEM</v>
          </cell>
        </row>
      </sheetData>
      <sheetData sheetId="2443">
        <row r="1">
          <cell r="A1" t="str">
            <v>EQUIPO</v>
          </cell>
        </row>
      </sheetData>
      <sheetData sheetId="2444">
        <row r="1">
          <cell r="A1" t="str">
            <v>ADMINISTRACION</v>
          </cell>
        </row>
      </sheetData>
      <sheetData sheetId="2445">
        <row r="3">
          <cell r="A3">
            <v>1</v>
          </cell>
        </row>
      </sheetData>
      <sheetData sheetId="2446">
        <row r="8">
          <cell r="A8">
            <v>3.1</v>
          </cell>
        </row>
      </sheetData>
      <sheetData sheetId="2447">
        <row r="3">
          <cell r="A3">
            <v>1</v>
          </cell>
        </row>
      </sheetData>
      <sheetData sheetId="2448">
        <row r="3">
          <cell r="A3">
            <v>1</v>
          </cell>
        </row>
      </sheetData>
      <sheetData sheetId="2449">
        <row r="3">
          <cell r="A3">
            <v>1</v>
          </cell>
        </row>
      </sheetData>
      <sheetData sheetId="2450">
        <row r="3">
          <cell r="A3">
            <v>1</v>
          </cell>
        </row>
      </sheetData>
      <sheetData sheetId="2451">
        <row r="3">
          <cell r="A3">
            <v>1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8">
          <cell r="A8">
            <v>2.1</v>
          </cell>
        </row>
      </sheetData>
      <sheetData sheetId="2454">
        <row r="1">
          <cell r="A1" t="str">
            <v>LISTADO DE INSUMOS GENERAL</v>
          </cell>
        </row>
      </sheetData>
      <sheetData sheetId="2455">
        <row r="1">
          <cell r="A1" t="str">
            <v>LISTADO DE INSUMOS GENERAL</v>
          </cell>
        </row>
      </sheetData>
      <sheetData sheetId="2456">
        <row r="1">
          <cell r="A1" t="str">
            <v>LISTADO DE INSUMOS GENERAL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LISTADO DE INSUMOS GENERAL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/>
      <sheetData sheetId="2465">
        <row r="1">
          <cell r="A1" t="str">
            <v>LISTADO DE INSUMOS GENERAL</v>
          </cell>
        </row>
      </sheetData>
      <sheetData sheetId="2466">
        <row r="1">
          <cell r="A1" t="str">
            <v>LISTADO DE INSUMOS GENERAL</v>
          </cell>
        </row>
      </sheetData>
      <sheetData sheetId="2467">
        <row r="1">
          <cell r="A1" t="str">
            <v>LISTADO DE INSUMOS GENERAL</v>
          </cell>
        </row>
      </sheetData>
      <sheetData sheetId="2468">
        <row r="1">
          <cell r="A1" t="str">
            <v>LISTADO DE INSUMOS GENERAL</v>
          </cell>
        </row>
      </sheetData>
      <sheetData sheetId="2469">
        <row r="1">
          <cell r="A1" t="str">
            <v>LISTADO DE INSUMOS GENERAL</v>
          </cell>
        </row>
      </sheetData>
      <sheetData sheetId="2470">
        <row r="1">
          <cell r="A1" t="str">
            <v>LISTADO DE INSUMOS GENERAL</v>
          </cell>
        </row>
      </sheetData>
      <sheetData sheetId="2471">
        <row r="8">
          <cell r="A8">
            <v>3.1</v>
          </cell>
        </row>
      </sheetData>
      <sheetData sheetId="2472">
        <row r="8">
          <cell r="A8">
            <v>2.1</v>
          </cell>
        </row>
      </sheetData>
      <sheetData sheetId="2473">
        <row r="8">
          <cell r="A8">
            <v>3.1</v>
          </cell>
        </row>
      </sheetData>
      <sheetData sheetId="2474">
        <row r="1">
          <cell r="A1" t="str">
            <v>LISTADO DE INSUMOS GENERAL</v>
          </cell>
        </row>
      </sheetData>
      <sheetData sheetId="2475">
        <row r="1">
          <cell r="A1" t="str">
            <v>EQUIPO</v>
          </cell>
        </row>
      </sheetData>
      <sheetData sheetId="2476">
        <row r="1">
          <cell r="A1" t="str">
            <v>LISTADO DE INSUMOS GENERAL</v>
          </cell>
        </row>
      </sheetData>
      <sheetData sheetId="2477">
        <row r="3">
          <cell r="A3">
            <v>1</v>
          </cell>
        </row>
      </sheetData>
      <sheetData sheetId="2478">
        <row r="3">
          <cell r="A3">
            <v>1</v>
          </cell>
        </row>
      </sheetData>
      <sheetData sheetId="2479">
        <row r="3">
          <cell r="A3">
            <v>1</v>
          </cell>
        </row>
      </sheetData>
      <sheetData sheetId="2480">
        <row r="3">
          <cell r="A3">
            <v>1</v>
          </cell>
        </row>
      </sheetData>
      <sheetData sheetId="2481">
        <row r="3">
          <cell r="A3">
            <v>1</v>
          </cell>
        </row>
      </sheetData>
      <sheetData sheetId="2482">
        <row r="1">
          <cell r="A1" t="str">
            <v>ITEM</v>
          </cell>
        </row>
      </sheetData>
      <sheetData sheetId="2483">
        <row r="1">
          <cell r="A1" t="str">
            <v>EQUIPO</v>
          </cell>
        </row>
      </sheetData>
      <sheetData sheetId="2484">
        <row r="1">
          <cell r="A1" t="str">
            <v>LISTADO DE INSUMOS GENERAL</v>
          </cell>
        </row>
      </sheetData>
      <sheetData sheetId="2485" refreshError="1"/>
      <sheetData sheetId="2486">
        <row r="1">
          <cell r="A1" t="str">
            <v>LISTADO DE INSUMOS GENERAL</v>
          </cell>
        </row>
      </sheetData>
      <sheetData sheetId="2487" refreshError="1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>
        <row r="3">
          <cell r="A3">
            <v>5.0999999999999996</v>
          </cell>
        </row>
      </sheetData>
      <sheetData sheetId="2693">
        <row r="2">
          <cell r="AM2">
            <v>25</v>
          </cell>
        </row>
      </sheetData>
      <sheetData sheetId="2694">
        <row r="2">
          <cell r="AM2">
            <v>25</v>
          </cell>
        </row>
      </sheetData>
      <sheetData sheetId="2695">
        <row r="1">
          <cell r="A1" t="str">
            <v>INSTITUTO NACIONAL DE VIAS</v>
          </cell>
        </row>
      </sheetData>
      <sheetData sheetId="2696"/>
      <sheetData sheetId="2697" refreshError="1"/>
      <sheetData sheetId="2698"/>
      <sheetData sheetId="2699"/>
      <sheetData sheetId="2700" refreshError="1"/>
      <sheetData sheetId="2701" refreshError="1"/>
      <sheetData sheetId="2702" refreshError="1"/>
      <sheetData sheetId="2703" refreshError="1"/>
      <sheetData sheetId="2704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>
        <row r="5">
          <cell r="E5" t="str">
            <v>CANTIDAD</v>
          </cell>
        </row>
      </sheetData>
      <sheetData sheetId="2782">
        <row r="5">
          <cell r="E5" t="str">
            <v>CANTIDAD</v>
          </cell>
        </row>
      </sheetData>
      <sheetData sheetId="2783">
        <row r="5">
          <cell r="E5" t="str">
            <v>CANTIDAD</v>
          </cell>
        </row>
      </sheetData>
      <sheetData sheetId="2784">
        <row r="5">
          <cell r="E5" t="str">
            <v>CANTIDAD</v>
          </cell>
        </row>
      </sheetData>
      <sheetData sheetId="2785">
        <row r="5">
          <cell r="E5" t="str">
            <v>CANTIDAD</v>
          </cell>
        </row>
      </sheetData>
      <sheetData sheetId="2786">
        <row r="5">
          <cell r="E5" t="str">
            <v>CANTIDAD</v>
          </cell>
        </row>
      </sheetData>
      <sheetData sheetId="2787">
        <row r="5">
          <cell r="E5" t="str">
            <v>CANTIDAD</v>
          </cell>
        </row>
      </sheetData>
      <sheetData sheetId="2788">
        <row r="5">
          <cell r="E5" t="str">
            <v>CANTIDAD</v>
          </cell>
        </row>
      </sheetData>
      <sheetData sheetId="2789">
        <row r="5">
          <cell r="E5" t="str">
            <v>CANTIDAD</v>
          </cell>
        </row>
      </sheetData>
      <sheetData sheetId="2790">
        <row r="5">
          <cell r="E5" t="str">
            <v>CANTIDAD</v>
          </cell>
        </row>
      </sheetData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>
        <row r="16">
          <cell r="A16" t="str">
            <v>ABONO 10-30-10</v>
          </cell>
        </row>
      </sheetData>
      <sheetData sheetId="3022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/>
      <sheetData sheetId="3090" refreshError="1"/>
      <sheetData sheetId="3091"/>
      <sheetData sheetId="3092"/>
      <sheetData sheetId="3093"/>
      <sheetData sheetId="3094"/>
      <sheetData sheetId="3095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>
        <row r="14">
          <cell r="D14">
            <v>38504</v>
          </cell>
        </row>
      </sheetData>
      <sheetData sheetId="3207"/>
      <sheetData sheetId="3208"/>
      <sheetData sheetId="3209">
        <row r="14">
          <cell r="D14">
            <v>38504</v>
          </cell>
        </row>
      </sheetData>
      <sheetData sheetId="3210"/>
      <sheetData sheetId="3211"/>
      <sheetData sheetId="3212"/>
      <sheetData sheetId="3213">
        <row r="14">
          <cell r="D14">
            <v>38504</v>
          </cell>
        </row>
      </sheetData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>
        <row r="1">
          <cell r="A1" t="str">
            <v>ITEM</v>
          </cell>
        </row>
      </sheetData>
      <sheetData sheetId="3342">
        <row r="1">
          <cell r="A1" t="str">
            <v>EQUIPO</v>
          </cell>
        </row>
      </sheetData>
      <sheetData sheetId="3343">
        <row r="1">
          <cell r="A1" t="str">
            <v>ADMINISTRACION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>
        <row r="1">
          <cell r="A1" t="str">
            <v>ITEM</v>
          </cell>
        </row>
      </sheetData>
      <sheetData sheetId="3382">
        <row r="1">
          <cell r="A1" t="str">
            <v>EQUIPO</v>
          </cell>
        </row>
      </sheetData>
      <sheetData sheetId="3383">
        <row r="1">
          <cell r="A1" t="str">
            <v>ADMINISTRACION</v>
          </cell>
        </row>
      </sheetData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 refreshError="1"/>
      <sheetData sheetId="3424" refreshError="1"/>
      <sheetData sheetId="3425" refreshError="1"/>
      <sheetData sheetId="3426" refreshError="1"/>
      <sheetData sheetId="3427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/>
      <sheetData sheetId="3447"/>
      <sheetData sheetId="3448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/>
      <sheetData sheetId="3614" refreshError="1"/>
      <sheetData sheetId="3615"/>
      <sheetData sheetId="3616"/>
      <sheetData sheetId="3617"/>
      <sheetData sheetId="3618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 refreshError="1"/>
      <sheetData sheetId="3676"/>
      <sheetData sheetId="3677"/>
      <sheetData sheetId="3678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 refreshError="1"/>
      <sheetData sheetId="3705"/>
      <sheetData sheetId="3706" refreshError="1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 refreshError="1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 refreshError="1"/>
      <sheetData sheetId="3748"/>
      <sheetData sheetId="3749"/>
      <sheetData sheetId="3750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>
        <row r="36">
          <cell r="G36">
            <v>310000.00000097335</v>
          </cell>
        </row>
      </sheetData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 refreshError="1"/>
      <sheetData sheetId="4076" refreshError="1"/>
      <sheetData sheetId="4077" refreshError="1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 refreshError="1"/>
      <sheetData sheetId="4087" refreshError="1"/>
      <sheetData sheetId="4088" refreshError="1"/>
      <sheetData sheetId="4089"/>
      <sheetData sheetId="4090"/>
      <sheetData sheetId="4091" refreshError="1"/>
      <sheetData sheetId="4092" refreshError="1"/>
      <sheetData sheetId="4093"/>
      <sheetData sheetId="4094"/>
      <sheetData sheetId="4095"/>
      <sheetData sheetId="4096"/>
      <sheetData sheetId="4097" refreshError="1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/>
      <sheetData sheetId="4399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/>
      <sheetData sheetId="4407"/>
      <sheetData sheetId="4408"/>
      <sheetData sheetId="4409">
        <row r="1">
          <cell r="B1" t="str">
            <v>CTO-102-2002</v>
          </cell>
        </row>
      </sheetData>
      <sheetData sheetId="4410"/>
      <sheetData sheetId="4411"/>
      <sheetData sheetId="4412"/>
      <sheetData sheetId="4413" refreshError="1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 refreshError="1"/>
      <sheetData sheetId="4430"/>
      <sheetData sheetId="4431" refreshError="1"/>
      <sheetData sheetId="4432"/>
      <sheetData sheetId="4433"/>
      <sheetData sheetId="4434"/>
      <sheetData sheetId="4435">
        <row r="1">
          <cell r="C1">
            <v>0.2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>
        <row r="8">
          <cell r="A8">
            <v>2.1</v>
          </cell>
        </row>
      </sheetData>
      <sheetData sheetId="4450">
        <row r="8">
          <cell r="A8">
            <v>3.1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/>
      <sheetData sheetId="4472"/>
      <sheetData sheetId="4473">
        <row r="1">
          <cell r="A1" t="str">
            <v>INSTITUTO NACIONAL DE VIAS</v>
          </cell>
        </row>
      </sheetData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>
        <row r="1">
          <cell r="A1" t="str">
            <v>Name</v>
          </cell>
        </row>
      </sheetData>
      <sheetData sheetId="4484"/>
      <sheetData sheetId="4485"/>
      <sheetData sheetId="4486"/>
      <sheetData sheetId="4487"/>
      <sheetData sheetId="4488">
        <row r="1">
          <cell r="A1" t="str">
            <v>ITEM</v>
          </cell>
        </row>
      </sheetData>
      <sheetData sheetId="4489">
        <row r="1">
          <cell r="A1" t="str">
            <v>EQUIPO</v>
          </cell>
        </row>
      </sheetData>
      <sheetData sheetId="4490">
        <row r="1">
          <cell r="A1" t="str">
            <v>ADMINISTRACION</v>
          </cell>
        </row>
      </sheetData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/>
      <sheetData sheetId="4770" refreshError="1"/>
      <sheetData sheetId="4771" refreshError="1"/>
      <sheetData sheetId="4772" refreshError="1"/>
      <sheetData sheetId="4773">
        <row r="3">
          <cell r="A3" t="str">
            <v>COD</v>
          </cell>
        </row>
      </sheetData>
      <sheetData sheetId="4774" refreshError="1"/>
      <sheetData sheetId="4775" refreshError="1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 refreshError="1"/>
      <sheetData sheetId="4891" refreshError="1"/>
      <sheetData sheetId="4892" refreshError="1"/>
      <sheetData sheetId="4893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/>
      <sheetData sheetId="4906" refreshError="1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/>
      <sheetData sheetId="4926"/>
      <sheetData sheetId="4927" refreshError="1"/>
      <sheetData sheetId="4928" refreshError="1"/>
      <sheetData sheetId="4929" refreshError="1"/>
      <sheetData sheetId="4930" refreshError="1"/>
      <sheetData sheetId="493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/>
      <sheetData sheetId="4951" refreshError="1"/>
      <sheetData sheetId="4952"/>
      <sheetData sheetId="4953" refreshError="1"/>
      <sheetData sheetId="4954">
        <row r="1">
          <cell r="A1" t="str">
            <v>INSTITUTO NACIONAL DE VIAS</v>
          </cell>
        </row>
      </sheetData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>
        <row r="2">
          <cell r="A2" t="str">
            <v>CODIGO</v>
          </cell>
        </row>
      </sheetData>
      <sheetData sheetId="4963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/>
      <sheetData sheetId="4990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 refreshError="1"/>
      <sheetData sheetId="5015"/>
      <sheetData sheetId="5016" refreshError="1"/>
      <sheetData sheetId="5017" refreshError="1"/>
      <sheetData sheetId="5018"/>
      <sheetData sheetId="5019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 refreshError="1"/>
      <sheetData sheetId="5072" refreshError="1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 refreshError="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/>
      <sheetData sheetId="5207" refreshError="1"/>
      <sheetData sheetId="5208" refreshError="1"/>
      <sheetData sheetId="5209" refreshError="1"/>
      <sheetData sheetId="521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>
        <row r="4">
          <cell r="E4" t="str">
            <v>GUPCO</v>
          </cell>
        </row>
      </sheetData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>
        <row r="36">
          <cell r="G36">
            <v>271000.00000162207</v>
          </cell>
        </row>
      </sheetData>
      <sheetData sheetId="5240">
        <row r="33">
          <cell r="G33">
            <v>283000.00002693152</v>
          </cell>
        </row>
      </sheetData>
      <sheetData sheetId="5241">
        <row r="33">
          <cell r="G33">
            <v>290000.00000013626</v>
          </cell>
        </row>
      </sheetData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/>
      <sheetData sheetId="5494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/>
      <sheetData sheetId="5518"/>
      <sheetData sheetId="5519"/>
      <sheetData sheetId="5520"/>
      <sheetData sheetId="5521"/>
      <sheetData sheetId="5522"/>
      <sheetData sheetId="5523">
        <row r="8">
          <cell r="A8">
            <v>2.1</v>
          </cell>
        </row>
      </sheetData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 refreshError="1"/>
      <sheetData sheetId="5540"/>
      <sheetData sheetId="554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46">
          <cell r="E46">
            <v>1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 refreshError="1"/>
      <sheetData sheetId="5555"/>
      <sheetData sheetId="5556" refreshError="1"/>
      <sheetData sheetId="5557" refreshError="1"/>
      <sheetData sheetId="5558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>
        <row r="1">
          <cell r="A1" t="str">
            <v>Name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/>
      <sheetData sheetId="5632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>
        <row r="1">
          <cell r="C1">
            <v>0.2</v>
          </cell>
        </row>
      </sheetData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>
        <row r="1">
          <cell r="A1" t="str">
            <v>ITEM</v>
          </cell>
        </row>
      </sheetData>
      <sheetData sheetId="5658">
        <row r="1">
          <cell r="A1" t="str">
            <v>EQUIPO</v>
          </cell>
        </row>
      </sheetData>
      <sheetData sheetId="5659"/>
      <sheetData sheetId="5660"/>
      <sheetData sheetId="5661"/>
      <sheetData sheetId="5662"/>
      <sheetData sheetId="5663">
        <row r="1">
          <cell r="A1" t="str">
            <v>EQUIPO</v>
          </cell>
        </row>
      </sheetData>
      <sheetData sheetId="5664"/>
      <sheetData sheetId="5665"/>
      <sheetData sheetId="5666"/>
      <sheetData sheetId="5667"/>
      <sheetData sheetId="5668"/>
      <sheetData sheetId="5669">
        <row r="1">
          <cell r="A1" t="str">
            <v>ITEM</v>
          </cell>
        </row>
      </sheetData>
      <sheetData sheetId="5670">
        <row r="1">
          <cell r="A1" t="str">
            <v>EQUIPO</v>
          </cell>
        </row>
      </sheetData>
      <sheetData sheetId="5671">
        <row r="1">
          <cell r="A1" t="str">
            <v>ADMINISTRACION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1">
          <cell r="A1" t="str">
            <v>ITEM</v>
          </cell>
        </row>
      </sheetData>
      <sheetData sheetId="5709">
        <row r="1">
          <cell r="A1" t="str">
            <v>EQUIPO</v>
          </cell>
        </row>
      </sheetData>
      <sheetData sheetId="5710">
        <row r="1">
          <cell r="A1" t="str">
            <v>ADMINISTRACION</v>
          </cell>
        </row>
      </sheetData>
      <sheetData sheetId="5711" refreshError="1"/>
      <sheetData sheetId="5712" refreshError="1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>
        <row r="14">
          <cell r="D14">
            <v>38504</v>
          </cell>
        </row>
      </sheetData>
      <sheetData sheetId="5794" refreshError="1"/>
      <sheetData sheetId="5795" refreshError="1"/>
      <sheetData sheetId="5796">
        <row r="14">
          <cell r="D14">
            <v>38504</v>
          </cell>
        </row>
      </sheetData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 refreshError="1"/>
      <sheetData sheetId="5879" refreshError="1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>
        <row r="1">
          <cell r="A1" t="str">
            <v>INSTITUTO NACIONAL DE VIAS</v>
          </cell>
        </row>
      </sheetData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>
        <row r="1">
          <cell r="A1" t="str">
            <v>INSTITUTO NACIONAL DE VIAS</v>
          </cell>
        </row>
      </sheetData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>
        <row r="1">
          <cell r="A1" t="str">
            <v>INSTITUTO NACIONAL DE VIAS</v>
          </cell>
        </row>
      </sheetData>
      <sheetData sheetId="5929"/>
      <sheetData sheetId="5930"/>
      <sheetData sheetId="5931"/>
      <sheetData sheetId="5932"/>
      <sheetData sheetId="5933"/>
      <sheetData sheetId="5934"/>
      <sheetData sheetId="5935"/>
      <sheetData sheetId="5936">
        <row r="1">
          <cell r="A1" t="str">
            <v>INSTITUTO NACIONAL DE VIAS</v>
          </cell>
        </row>
      </sheetData>
      <sheetData sheetId="5937"/>
      <sheetData sheetId="5938"/>
      <sheetData sheetId="5939"/>
      <sheetData sheetId="5940"/>
      <sheetData sheetId="5941"/>
      <sheetData sheetId="5942"/>
      <sheetData sheetId="5943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>
        <row r="2">
          <cell r="A2" t="str">
            <v>ACTA No</v>
          </cell>
        </row>
      </sheetData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>
        <row r="2">
          <cell r="A2" t="str">
            <v>ACTA No</v>
          </cell>
        </row>
      </sheetData>
      <sheetData sheetId="5991">
        <row r="1">
          <cell r="A1" t="str">
            <v>Name</v>
          </cell>
        </row>
      </sheetData>
      <sheetData sheetId="5992"/>
      <sheetData sheetId="5993"/>
      <sheetData sheetId="5994"/>
      <sheetData sheetId="5995"/>
      <sheetData sheetId="5996"/>
      <sheetData sheetId="5997"/>
      <sheetData sheetId="5998" refreshError="1"/>
      <sheetData sheetId="5999"/>
      <sheetData sheetId="6000">
        <row r="1">
          <cell r="A1" t="str">
            <v>INSTITUTO NACIONAL DE VIAS</v>
          </cell>
        </row>
      </sheetData>
      <sheetData sheetId="6001"/>
      <sheetData sheetId="6002"/>
      <sheetData sheetId="6003"/>
      <sheetData sheetId="6004"/>
      <sheetData sheetId="6005"/>
      <sheetData sheetId="6006"/>
      <sheetData sheetId="6007"/>
      <sheetData sheetId="6008">
        <row r="1">
          <cell r="A1" t="str">
            <v>Name</v>
          </cell>
        </row>
      </sheetData>
      <sheetData sheetId="6009"/>
      <sheetData sheetId="6010"/>
      <sheetData sheetId="6011"/>
      <sheetData sheetId="6012"/>
      <sheetData sheetId="6013"/>
      <sheetData sheetId="6014"/>
      <sheetData sheetId="6015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/>
      <sheetData sheetId="6032"/>
      <sheetData sheetId="6033" refreshError="1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/>
      <sheetData sheetId="6079">
        <row r="8">
          <cell r="A8">
            <v>2.1</v>
          </cell>
        </row>
      </sheetData>
      <sheetData sheetId="6080">
        <row r="8">
          <cell r="A8">
            <v>3.1</v>
          </cell>
        </row>
      </sheetData>
      <sheetData sheetId="6081"/>
      <sheetData sheetId="6082"/>
      <sheetData sheetId="6083">
        <row r="1">
          <cell r="A1" t="str">
            <v>EQUIPO</v>
          </cell>
        </row>
      </sheetData>
      <sheetData sheetId="6084">
        <row r="1">
          <cell r="A1" t="str">
            <v>ADMINISTRACION</v>
          </cell>
        </row>
      </sheetData>
      <sheetData sheetId="6085">
        <row r="3">
          <cell r="A3">
            <v>1</v>
          </cell>
        </row>
      </sheetData>
      <sheetData sheetId="6086"/>
      <sheetData sheetId="6087"/>
      <sheetData sheetId="6088" refreshError="1"/>
      <sheetData sheetId="6089"/>
      <sheetData sheetId="6090">
        <row r="1">
          <cell r="A1" t="str">
            <v>LISTADO DE INSUMOS GENERAL</v>
          </cell>
        </row>
      </sheetData>
      <sheetData sheetId="6091"/>
      <sheetData sheetId="6092">
        <row r="1">
          <cell r="A1" t="str">
            <v>LISTADO DE INSUMOS GENERAL</v>
          </cell>
        </row>
      </sheetData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>
        <row r="8">
          <cell r="A8">
            <v>2.1</v>
          </cell>
        </row>
      </sheetData>
      <sheetData sheetId="6107">
        <row r="8">
          <cell r="A8">
            <v>3.1</v>
          </cell>
        </row>
      </sheetData>
      <sheetData sheetId="6108"/>
      <sheetData sheetId="6109"/>
      <sheetData sheetId="6110">
        <row r="1">
          <cell r="A1" t="str">
            <v>ITEM</v>
          </cell>
        </row>
      </sheetData>
      <sheetData sheetId="6111">
        <row r="1">
          <cell r="A1" t="str">
            <v>EQUIPO</v>
          </cell>
        </row>
      </sheetData>
      <sheetData sheetId="6112">
        <row r="1">
          <cell r="A1" t="str">
            <v>ADMINISTRACION</v>
          </cell>
        </row>
      </sheetData>
      <sheetData sheetId="6113">
        <row r="3">
          <cell r="A3">
            <v>1</v>
          </cell>
        </row>
      </sheetData>
      <sheetData sheetId="6114">
        <row r="1">
          <cell r="A1" t="str">
            <v>ITEM</v>
          </cell>
        </row>
      </sheetData>
      <sheetData sheetId="6115">
        <row r="1">
          <cell r="A1" t="str">
            <v>EQUIPO</v>
          </cell>
        </row>
      </sheetData>
      <sheetData sheetId="6116">
        <row r="1">
          <cell r="A1" t="str">
            <v>ADMINISTRACION</v>
          </cell>
        </row>
      </sheetData>
      <sheetData sheetId="6117"/>
      <sheetData sheetId="6118"/>
      <sheetData sheetId="6119">
        <row r="3">
          <cell r="A3">
            <v>1</v>
          </cell>
        </row>
      </sheetData>
      <sheetData sheetId="6120">
        <row r="1">
          <cell r="A1" t="str">
            <v>LISTADO DE INSUMOS GENERAL</v>
          </cell>
        </row>
      </sheetData>
      <sheetData sheetId="6121"/>
      <sheetData sheetId="6122">
        <row r="1">
          <cell r="A1" t="str">
            <v>ITEM</v>
          </cell>
        </row>
      </sheetData>
      <sheetData sheetId="6123">
        <row r="1">
          <cell r="A1" t="str">
            <v>EQUIPO</v>
          </cell>
        </row>
      </sheetData>
      <sheetData sheetId="6124">
        <row r="1">
          <cell r="A1" t="str">
            <v>ADMINISTRACION</v>
          </cell>
        </row>
      </sheetData>
      <sheetData sheetId="6125"/>
      <sheetData sheetId="6126">
        <row r="1">
          <cell r="A1" t="str">
            <v>LISTADO DE INSUMOS GENERAL</v>
          </cell>
        </row>
      </sheetData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/>
      <sheetData sheetId="6139"/>
      <sheetData sheetId="6140">
        <row r="8">
          <cell r="A8">
            <v>2.1</v>
          </cell>
        </row>
      </sheetData>
      <sheetData sheetId="6141">
        <row r="8">
          <cell r="A8">
            <v>3.1</v>
          </cell>
        </row>
      </sheetData>
      <sheetData sheetId="6142">
        <row r="1">
          <cell r="A1" t="str">
            <v>ITEM</v>
          </cell>
        </row>
      </sheetData>
      <sheetData sheetId="6143">
        <row r="1">
          <cell r="A1" t="str">
            <v>EQUIPO</v>
          </cell>
        </row>
      </sheetData>
      <sheetData sheetId="6144">
        <row r="1">
          <cell r="A1" t="str">
            <v>ADMINISTRACION</v>
          </cell>
        </row>
      </sheetData>
      <sheetData sheetId="6145"/>
      <sheetData sheetId="6146"/>
      <sheetData sheetId="6147">
        <row r="3">
          <cell r="A3">
            <v>1</v>
          </cell>
        </row>
      </sheetData>
      <sheetData sheetId="6148"/>
      <sheetData sheetId="6149"/>
      <sheetData sheetId="6150">
        <row r="1">
          <cell r="A1" t="str">
            <v>ITEM</v>
          </cell>
        </row>
      </sheetData>
      <sheetData sheetId="6151">
        <row r="1">
          <cell r="A1" t="str">
            <v>EQUIPO</v>
          </cell>
        </row>
      </sheetData>
      <sheetData sheetId="6152">
        <row r="1">
          <cell r="A1" t="str">
            <v>ADMINISTRACION</v>
          </cell>
        </row>
      </sheetData>
      <sheetData sheetId="6153"/>
      <sheetData sheetId="6154">
        <row r="1">
          <cell r="A1" t="str">
            <v>LISTADO DE INSUMOS GENERAL</v>
          </cell>
        </row>
      </sheetData>
      <sheetData sheetId="6155">
        <row r="1">
          <cell r="A1" t="str">
            <v>EQUIPO</v>
          </cell>
        </row>
      </sheetData>
      <sheetData sheetId="6156">
        <row r="1">
          <cell r="A1" t="str">
            <v>ADMINISTRACION</v>
          </cell>
        </row>
      </sheetData>
      <sheetData sheetId="6157"/>
      <sheetData sheetId="6158"/>
      <sheetData sheetId="6159"/>
      <sheetData sheetId="6160"/>
      <sheetData sheetId="6161">
        <row r="1">
          <cell r="C1">
            <v>0.2</v>
          </cell>
        </row>
      </sheetData>
      <sheetData sheetId="6162"/>
      <sheetData sheetId="6163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/>
      <sheetData sheetId="6204"/>
      <sheetData sheetId="6205"/>
      <sheetData sheetId="6206"/>
      <sheetData sheetId="6207"/>
      <sheetData sheetId="6208"/>
      <sheetData sheetId="6209" refreshError="1"/>
      <sheetData sheetId="6210"/>
      <sheetData sheetId="6211" refreshError="1"/>
      <sheetData sheetId="6212" refreshError="1"/>
      <sheetData sheetId="6213" refreshError="1"/>
      <sheetData sheetId="6214"/>
      <sheetData sheetId="6215" refreshError="1"/>
      <sheetData sheetId="6216"/>
      <sheetData sheetId="6217"/>
      <sheetData sheetId="6218"/>
      <sheetData sheetId="6219"/>
      <sheetData sheetId="6220"/>
      <sheetData sheetId="6221"/>
      <sheetData sheetId="6222"/>
      <sheetData sheetId="6223">
        <row r="1">
          <cell r="A1" t="str">
            <v>ITEM</v>
          </cell>
        </row>
      </sheetData>
      <sheetData sheetId="6224">
        <row r="1">
          <cell r="A1" t="str">
            <v>EQUIPO</v>
          </cell>
        </row>
      </sheetData>
      <sheetData sheetId="6225">
        <row r="1">
          <cell r="A1" t="str">
            <v>ADMINISTRACION</v>
          </cell>
        </row>
      </sheetData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 refreshError="1"/>
      <sheetData sheetId="6240" refreshError="1"/>
      <sheetData sheetId="6241"/>
      <sheetData sheetId="6242" refreshError="1"/>
      <sheetData sheetId="6243" refreshError="1"/>
      <sheetData sheetId="6244" refreshError="1"/>
      <sheetData sheetId="6245"/>
      <sheetData sheetId="6246" refreshError="1"/>
      <sheetData sheetId="6247"/>
      <sheetData sheetId="6248">
        <row r="1">
          <cell r="A1" t="str">
            <v>ITEM</v>
          </cell>
        </row>
      </sheetData>
      <sheetData sheetId="6249">
        <row r="1">
          <cell r="A1" t="str">
            <v>ADMINISTRACION</v>
          </cell>
        </row>
      </sheetData>
      <sheetData sheetId="6250"/>
      <sheetData sheetId="6251"/>
      <sheetData sheetId="6252"/>
      <sheetData sheetId="6253"/>
      <sheetData sheetId="6254">
        <row r="1">
          <cell r="A1" t="str">
            <v>ITEM</v>
          </cell>
        </row>
      </sheetData>
      <sheetData sheetId="6255">
        <row r="1">
          <cell r="A1" t="str">
            <v>EQUIPO</v>
          </cell>
        </row>
      </sheetData>
      <sheetData sheetId="6256">
        <row r="1">
          <cell r="A1" t="str">
            <v>ADMINISTRACION</v>
          </cell>
        </row>
      </sheetData>
      <sheetData sheetId="6257"/>
      <sheetData sheetId="6258">
        <row r="1">
          <cell r="A1" t="str">
            <v>ITEM</v>
          </cell>
        </row>
      </sheetData>
      <sheetData sheetId="6259">
        <row r="1">
          <cell r="A1" t="str">
            <v>EQUIPO</v>
          </cell>
        </row>
      </sheetData>
      <sheetData sheetId="6260">
        <row r="1">
          <cell r="A1" t="str">
            <v>ADMINISTRACION</v>
          </cell>
        </row>
      </sheetData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>
        <row r="1">
          <cell r="A1" t="str">
            <v>ITEM</v>
          </cell>
        </row>
      </sheetData>
      <sheetData sheetId="6282">
        <row r="1">
          <cell r="A1" t="str">
            <v>EQUIPO</v>
          </cell>
        </row>
      </sheetData>
      <sheetData sheetId="6283">
        <row r="1">
          <cell r="A1" t="str">
            <v>ADMINISTRACION</v>
          </cell>
        </row>
      </sheetData>
      <sheetData sheetId="6284"/>
      <sheetData sheetId="6285"/>
      <sheetData sheetId="6286"/>
      <sheetData sheetId="6287"/>
      <sheetData sheetId="6288">
        <row r="1">
          <cell r="A1" t="str">
            <v>ITEM</v>
          </cell>
        </row>
      </sheetData>
      <sheetData sheetId="6289">
        <row r="1">
          <cell r="A1" t="str">
            <v>EQUIPO</v>
          </cell>
        </row>
      </sheetData>
      <sheetData sheetId="6290">
        <row r="1">
          <cell r="A1" t="str">
            <v>ADMINISTRACION</v>
          </cell>
        </row>
      </sheetData>
      <sheetData sheetId="6291"/>
      <sheetData sheetId="6292"/>
      <sheetData sheetId="6293">
        <row r="1">
          <cell r="A1" t="str">
            <v>ITEM</v>
          </cell>
        </row>
      </sheetData>
      <sheetData sheetId="6294">
        <row r="1">
          <cell r="A1" t="str">
            <v>EQUIPO</v>
          </cell>
        </row>
      </sheetData>
      <sheetData sheetId="6295">
        <row r="1">
          <cell r="A1" t="str">
            <v>ADMINISTRACION</v>
          </cell>
        </row>
      </sheetData>
      <sheetData sheetId="6296"/>
      <sheetData sheetId="6297"/>
      <sheetData sheetId="6298"/>
      <sheetData sheetId="6299"/>
      <sheetData sheetId="6300"/>
      <sheetData sheetId="6301">
        <row r="1">
          <cell r="A1" t="str">
            <v>Name</v>
          </cell>
        </row>
      </sheetData>
      <sheetData sheetId="6302"/>
      <sheetData sheetId="6303"/>
      <sheetData sheetId="6304"/>
      <sheetData sheetId="6305"/>
      <sheetData sheetId="6306"/>
      <sheetData sheetId="6307"/>
      <sheetData sheetId="6308"/>
      <sheetData sheetId="6309" refreshError="1"/>
      <sheetData sheetId="6310"/>
      <sheetData sheetId="6311"/>
      <sheetData sheetId="6312"/>
      <sheetData sheetId="6313"/>
      <sheetData sheetId="6314"/>
      <sheetData sheetId="6315"/>
      <sheetData sheetId="6316" refreshError="1"/>
      <sheetData sheetId="6317" refreshError="1"/>
      <sheetData sheetId="6318">
        <row r="1">
          <cell r="A1" t="str">
            <v>ADMINISTRACION</v>
          </cell>
        </row>
      </sheetData>
      <sheetData sheetId="6319"/>
      <sheetData sheetId="6320"/>
      <sheetData sheetId="6321">
        <row r="1">
          <cell r="A1" t="str">
            <v>EQUIPO</v>
          </cell>
        </row>
      </sheetData>
      <sheetData sheetId="6322" refreshError="1"/>
      <sheetData sheetId="6323"/>
      <sheetData sheetId="6324"/>
      <sheetData sheetId="6325"/>
      <sheetData sheetId="6326"/>
      <sheetData sheetId="6327"/>
      <sheetData sheetId="6328">
        <row r="1">
          <cell r="A1" t="str">
            <v>Name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/>
      <sheetData sheetId="6386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/>
      <sheetData sheetId="6477"/>
      <sheetData sheetId="6478" refreshError="1"/>
      <sheetData sheetId="6479"/>
      <sheetData sheetId="6480" refreshError="1"/>
      <sheetData sheetId="648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>
        <row r="2">
          <cell r="A2" t="str">
            <v>ACTA No</v>
          </cell>
        </row>
      </sheetData>
      <sheetData sheetId="6507"/>
      <sheetData sheetId="6508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/>
      <sheetData sheetId="6521"/>
      <sheetData sheetId="6522"/>
      <sheetData sheetId="6523"/>
      <sheetData sheetId="6524">
        <row r="1">
          <cell r="A1" t="str">
            <v>Name</v>
          </cell>
        </row>
      </sheetData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>
        <row r="1">
          <cell r="A1" t="str">
            <v>ITEM</v>
          </cell>
        </row>
      </sheetData>
      <sheetData sheetId="6587">
        <row r="1">
          <cell r="A1" t="str">
            <v>EQUIPO</v>
          </cell>
        </row>
      </sheetData>
      <sheetData sheetId="6588">
        <row r="1">
          <cell r="A1" t="str">
            <v>ADMINISTRACION</v>
          </cell>
        </row>
      </sheetData>
      <sheetData sheetId="6589"/>
      <sheetData sheetId="6590"/>
      <sheetData sheetId="6591"/>
      <sheetData sheetId="6592"/>
      <sheetData sheetId="6593"/>
      <sheetData sheetId="6594" refreshError="1"/>
      <sheetData sheetId="6595"/>
      <sheetData sheetId="6596" refreshError="1"/>
      <sheetData sheetId="6597"/>
      <sheetData sheetId="6598" refreshError="1"/>
      <sheetData sheetId="6599"/>
      <sheetData sheetId="6600"/>
      <sheetData sheetId="6601">
        <row r="2">
          <cell r="A2" t="str">
            <v>HOSPITAL HERNANDO MONCALEANO PERDOMO ETAPA 1</v>
          </cell>
        </row>
      </sheetData>
      <sheetData sheetId="6602"/>
      <sheetData sheetId="6603">
        <row r="2">
          <cell r="A2" t="str">
            <v>HOSPITAL HERNANDO MONCALEANO PERDOMO ETAPA 2 A</v>
          </cell>
        </row>
      </sheetData>
      <sheetData sheetId="6604">
        <row r="2">
          <cell r="A2" t="str">
            <v>HOSPITAL HERNANDO MONCALEANO PERDOMO ETAPA 2B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 refreshError="1"/>
      <sheetData sheetId="6612"/>
      <sheetData sheetId="6613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/>
      <sheetData sheetId="6630"/>
      <sheetData sheetId="6631"/>
      <sheetData sheetId="6632"/>
      <sheetData sheetId="6633">
        <row r="6">
          <cell r="A6" t="str">
            <v>CO-A1</v>
          </cell>
        </row>
      </sheetData>
      <sheetData sheetId="6634"/>
      <sheetData sheetId="6635" refreshError="1"/>
      <sheetData sheetId="6636"/>
      <sheetData sheetId="6637"/>
      <sheetData sheetId="6638"/>
      <sheetData sheetId="6639">
        <row r="4">
          <cell r="E4" t="str">
            <v>GUPCO</v>
          </cell>
        </row>
      </sheetData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>
        <row r="2">
          <cell r="A2" t="str">
            <v>(ºF)</v>
          </cell>
        </row>
      </sheetData>
      <sheetData sheetId="6667" refreshError="1"/>
      <sheetData sheetId="6668"/>
      <sheetData sheetId="6669" refreshError="1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 refreshError="1"/>
      <sheetData sheetId="6681"/>
      <sheetData sheetId="6682"/>
      <sheetData sheetId="6683"/>
      <sheetData sheetId="6684"/>
      <sheetData sheetId="6685" refreshError="1"/>
      <sheetData sheetId="6686" refreshError="1"/>
      <sheetData sheetId="6687" refreshError="1"/>
      <sheetData sheetId="6688"/>
      <sheetData sheetId="6689" refreshError="1"/>
      <sheetData sheetId="6690" refreshError="1"/>
      <sheetData sheetId="6691"/>
      <sheetData sheetId="6692"/>
      <sheetData sheetId="6693" refreshError="1"/>
      <sheetData sheetId="6694" refreshError="1"/>
      <sheetData sheetId="6695"/>
      <sheetData sheetId="6696" refreshError="1"/>
      <sheetData sheetId="6697" refreshError="1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>
        <row r="4">
          <cell r="B4">
            <v>39886</v>
          </cell>
        </row>
      </sheetData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>
        <row r="4">
          <cell r="A4">
            <v>0</v>
          </cell>
        </row>
      </sheetData>
      <sheetData sheetId="6770"/>
      <sheetData sheetId="6771">
        <row r="3">
          <cell r="A3">
            <v>5.0999999999999996</v>
          </cell>
        </row>
      </sheetData>
      <sheetData sheetId="6772" refreshError="1"/>
      <sheetData sheetId="6773"/>
      <sheetData sheetId="6774" refreshError="1"/>
      <sheetData sheetId="6775" refreshError="1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>
        <row r="4">
          <cell r="E4" t="str">
            <v>GUPCO</v>
          </cell>
        </row>
      </sheetData>
      <sheetData sheetId="7160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/>
      <sheetData sheetId="7170"/>
      <sheetData sheetId="7171" refreshError="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/>
      <sheetData sheetId="7191" refreshError="1"/>
      <sheetData sheetId="7192" refreshError="1"/>
      <sheetData sheetId="7193"/>
      <sheetData sheetId="7194" refreshError="1"/>
      <sheetData sheetId="7195"/>
      <sheetData sheetId="7196"/>
      <sheetData sheetId="7197"/>
      <sheetData sheetId="7198"/>
      <sheetData sheetId="7199"/>
      <sheetData sheetId="7200"/>
      <sheetData sheetId="7201" refreshError="1"/>
      <sheetData sheetId="7202"/>
      <sheetData sheetId="7203" refreshError="1"/>
      <sheetData sheetId="7204"/>
      <sheetData sheetId="7205" refreshError="1"/>
      <sheetData sheetId="7206" refreshError="1"/>
      <sheetData sheetId="7207" refreshError="1"/>
      <sheetData sheetId="7208"/>
      <sheetData sheetId="7209"/>
      <sheetData sheetId="7210"/>
      <sheetData sheetId="721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/>
      <sheetData sheetId="7290"/>
      <sheetData sheetId="7291" refreshError="1"/>
      <sheetData sheetId="7292"/>
      <sheetData sheetId="7293">
        <row r="4">
          <cell r="B4">
            <v>39886</v>
          </cell>
        </row>
      </sheetData>
      <sheetData sheetId="7294"/>
      <sheetData sheetId="7295"/>
      <sheetData sheetId="7296"/>
      <sheetData sheetId="7297"/>
      <sheetData sheetId="7298"/>
      <sheetData sheetId="7299"/>
      <sheetData sheetId="7300">
        <row r="4">
          <cell r="B4">
            <v>39886</v>
          </cell>
        </row>
      </sheetData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 refreshError="1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 refreshError="1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/>
      <sheetData sheetId="7419"/>
      <sheetData sheetId="7420"/>
      <sheetData sheetId="7421">
        <row r="4">
          <cell r="E4" t="str">
            <v>GUPCO</v>
          </cell>
        </row>
      </sheetData>
      <sheetData sheetId="7422"/>
      <sheetData sheetId="7423"/>
      <sheetData sheetId="7424"/>
      <sheetData sheetId="7425"/>
      <sheetData sheetId="7426"/>
      <sheetData sheetId="7427" refreshError="1"/>
      <sheetData sheetId="7428"/>
      <sheetData sheetId="7429" refreshError="1"/>
      <sheetData sheetId="7430"/>
      <sheetData sheetId="7431" refreshError="1"/>
      <sheetData sheetId="7432" refreshError="1"/>
      <sheetData sheetId="7433" refreshError="1"/>
      <sheetData sheetId="7434" refreshError="1"/>
      <sheetData sheetId="7435"/>
      <sheetData sheetId="7436"/>
      <sheetData sheetId="7437"/>
      <sheetData sheetId="7438"/>
      <sheetData sheetId="7439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/>
      <sheetData sheetId="7448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/>
      <sheetData sheetId="7508" refreshError="1"/>
      <sheetData sheetId="7509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/>
      <sheetData sheetId="7526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/>
      <sheetData sheetId="7581"/>
      <sheetData sheetId="7582">
        <row r="6">
          <cell r="AB6">
            <v>40179</v>
          </cell>
        </row>
      </sheetData>
      <sheetData sheetId="7583"/>
      <sheetData sheetId="7584"/>
      <sheetData sheetId="7585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 refreshError="1"/>
      <sheetData sheetId="7652" refreshError="1"/>
      <sheetData sheetId="7653" refreshError="1"/>
      <sheetData sheetId="7654" refreshError="1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/>
      <sheetData sheetId="77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necesidades_de_la_via15"/>
      <sheetName val="5+440_RÍO_SECO15"/>
      <sheetName val="21+100_15"/>
      <sheetName val="31+250_PTE__GUADUALITO15"/>
      <sheetName val="31+580_P__GUADUAL15"/>
      <sheetName val="34+_27015"/>
      <sheetName val="36+380_15"/>
      <sheetName val="64+110_P__GUADUAS_II15"/>
      <sheetName val="64+180_P__GUADUAS_I15"/>
      <sheetName val="64+820_P__QUEBRADA_CUNE15"/>
      <sheetName val="66+480_PUENTE_VARIANTE_215"/>
      <sheetName val="FRESADO_68_-_11415"/>
      <sheetName val="68+370_P__FÉRREO_15"/>
      <sheetName val="68+520_P__GUANÁBANO15"/>
      <sheetName val="69+030_RÍO_VILLETA15"/>
      <sheetName val="Villeta_centro15"/>
      <sheetName val="72+1020_LA_MARÍA15"/>
      <sheetName val="78+600_EL_ZANCUDO15"/>
      <sheetName val="81+650_LA_HONDA15"/>
      <sheetName val="83+230_QDA__NAUTATÁ15"/>
      <sheetName val="86+220_PUENTE_AZUL15"/>
      <sheetName val="86+600_PUENTE_HILA15"/>
      <sheetName val="101+800_QDA__EL_CHUSCAL15"/>
      <sheetName val="FRESADO_68-_11415"/>
      <sheetName val="REMOCION_DERRUMBES_68_-__11415"/>
      <sheetName val="DESARENADORES_68-114_15"/>
      <sheetName val="Lineas_de_demarcacion_68-11_15"/>
      <sheetName val="REALCE_BORDILLOS_68-114_15"/>
      <sheetName val="PARCHEO_68-114_15"/>
      <sheetName val="DESTAPE_ALCANTARILLAS_000-1_15"/>
      <sheetName val="tachas_reflectivas_68-114_15"/>
      <sheetName val="pinmuros_68+114_15"/>
      <sheetName val="CUNETAS_68-114_15"/>
      <sheetName val="DEFENSAS_METALICAS_68-114_15"/>
      <sheetName val="REFERENCICACIÓN_VIAL_15"/>
      <sheetName val="REMOCION_DERRUMBES15"/>
      <sheetName val="DESARENADORES_68-11415"/>
      <sheetName val="REALCE_BORDILLOS_68-11415"/>
      <sheetName val="PARCHEO_68-11415"/>
      <sheetName val="DESTAPE_ALCANTARILLAS_000-11415"/>
      <sheetName val="pinmuros_68+11415"/>
      <sheetName val="CUNETAS_68-11415"/>
      <sheetName val="SEÑALI_68-11415"/>
      <sheetName val="DEFENSAS_METALICAS_68-11415"/>
      <sheetName val="REFERENCICACIÓN_VIAL15"/>
      <sheetName val="juntas_de_expansion15"/>
      <sheetName val="Hincado_de_rieles15"/>
      <sheetName val="Pintura_muros_y_cabezotes15"/>
      <sheetName val="Suministro_e_instal_rieles15"/>
      <sheetName val="Drenes_PVC_4_pulg15"/>
      <sheetName val="SELLOS_PARA_JUNTAS_DE_PUENTES15"/>
      <sheetName val="Sello_de_grietas_de_concreto15"/>
      <sheetName val="Tubería_PVC_4_pulg15"/>
      <sheetName val="SECCIÓN_FINAL15"/>
      <sheetName val="DEFENSA_METÁLICA15"/>
      <sheetName val="Postes_de_kilometraje15"/>
      <sheetName val="REMOCIÓN_DE_DERRUMBES15"/>
      <sheetName val="Mant__Postes_de_kilometraje15"/>
      <sheetName val="PU_201,3_15"/>
      <sheetName val="PU211P_115"/>
      <sheetName val="PU211P_215"/>
      <sheetName val="201p_315"/>
      <sheetName val="PU_320,115"/>
      <sheetName val="PU330,1_15"/>
      <sheetName val="PU450P,1_(tapada_huecos)15"/>
      <sheetName val="PU460_Parcheo15"/>
      <sheetName val="PU600P_1_15"/>
      <sheetName val="PU610,1_15"/>
      <sheetName val="PU630,4_15"/>
      <sheetName val="PU630,4_acelerante15"/>
      <sheetName val="PU630,4_D15"/>
      <sheetName val="PU630,6_especial_por_M315"/>
      <sheetName val="PU630,6_Simple15"/>
      <sheetName val="PU630,6_especial_por_M215"/>
      <sheetName val="PU630,6_F15"/>
      <sheetName val="PU630P_7_15"/>
      <sheetName val="PU630,7_15"/>
      <sheetName val="PU630,7_Especial15"/>
      <sheetName val="PU630P_1515"/>
      <sheetName val="PU660_215"/>
      <sheetName val="670_315"/>
      <sheetName val="PU673_15"/>
      <sheetName val="PU681,1_Esp__Q_Caliche15"/>
      <sheetName val="PU830P_1_15"/>
      <sheetName val="PR_115"/>
      <sheetName val="MANO_DE_OBRA15"/>
      <sheetName val="ESTADO_RED15"/>
      <sheetName val="GENERALIDADES_15"/>
      <sheetName val="necesidades_de_la_via13"/>
      <sheetName val="5+440_RÍO_SECO13"/>
      <sheetName val="21+100_13"/>
      <sheetName val="31+250_PTE__GUADUALITO13"/>
      <sheetName val="31+580_P__GUADUAL13"/>
      <sheetName val="34+_27013"/>
      <sheetName val="36+380_13"/>
      <sheetName val="64+110_P__GUADUAS_II13"/>
      <sheetName val="64+180_P__GUADUAS_I13"/>
      <sheetName val="64+820_P__QUEBRADA_CUNE13"/>
      <sheetName val="66+480_PUENTE_VARIANTE_213"/>
      <sheetName val="FRESADO_68_-_11413"/>
      <sheetName val="68+370_P__FÉRREO_13"/>
      <sheetName val="68+520_P__GUANÁBANO13"/>
      <sheetName val="69+030_RÍO_VILLETA13"/>
      <sheetName val="Villeta_centro13"/>
      <sheetName val="72+1020_LA_MARÍA13"/>
      <sheetName val="78+600_EL_ZANCUDO13"/>
      <sheetName val="81+650_LA_HONDA13"/>
      <sheetName val="83+230_QDA__NAUTATÁ13"/>
      <sheetName val="86+220_PUENTE_AZUL13"/>
      <sheetName val="86+600_PUENTE_HILA13"/>
      <sheetName val="101+800_QDA__EL_CHUSCAL13"/>
      <sheetName val="FRESADO_68-_11413"/>
      <sheetName val="REMOCION_DERRUMBES_68_-__11413"/>
      <sheetName val="DESARENADORES_68-114_13"/>
      <sheetName val="Lineas_de_demarcacion_68-11_13"/>
      <sheetName val="REALCE_BORDILLOS_68-114_13"/>
      <sheetName val="PARCHEO_68-114_13"/>
      <sheetName val="DESTAPE_ALCANTARILLAS_000-1_13"/>
      <sheetName val="tachas_reflectivas_68-114_13"/>
      <sheetName val="pinmuros_68+114_13"/>
      <sheetName val="CUNETAS_68-114_13"/>
      <sheetName val="DEFENSAS_METALICAS_68-114_13"/>
      <sheetName val="REFERENCICACIÓN_VIAL_13"/>
      <sheetName val="REMOCION_DERRUMBES13"/>
      <sheetName val="DESARENADORES_68-11413"/>
      <sheetName val="REALCE_BORDILLOS_68-11413"/>
      <sheetName val="PARCHEO_68-11413"/>
      <sheetName val="DESTAPE_ALCANTARILLAS_000-11413"/>
      <sheetName val="pinmuros_68+11413"/>
      <sheetName val="CUNETAS_68-11413"/>
      <sheetName val="SEÑALI_68-11413"/>
      <sheetName val="DEFENSAS_METALICAS_68-11413"/>
      <sheetName val="REFERENCICACIÓN_VIAL13"/>
      <sheetName val="juntas_de_expansion13"/>
      <sheetName val="Hincado_de_rieles13"/>
      <sheetName val="Pintura_muros_y_cabezotes13"/>
      <sheetName val="Suministro_e_instal_rieles13"/>
      <sheetName val="Drenes_PVC_4_pulg13"/>
      <sheetName val="SELLOS_PARA_JUNTAS_DE_PUENTES13"/>
      <sheetName val="Sello_de_grietas_de_concreto13"/>
      <sheetName val="Tubería_PVC_4_pulg13"/>
      <sheetName val="SECCIÓN_FINAL13"/>
      <sheetName val="DEFENSA_METÁLICA13"/>
      <sheetName val="Postes_de_kilometraje13"/>
      <sheetName val="REMOCIÓN_DE_DERRUMBES13"/>
      <sheetName val="Mant__Postes_de_kilometraje13"/>
      <sheetName val="PU_201,3_13"/>
      <sheetName val="PU211P_113"/>
      <sheetName val="PU211P_213"/>
      <sheetName val="201p_313"/>
      <sheetName val="PU_320,113"/>
      <sheetName val="PU330,1_13"/>
      <sheetName val="PU450P,1_(tapada_huecos)13"/>
      <sheetName val="PU460_Parcheo13"/>
      <sheetName val="PU600P_1_13"/>
      <sheetName val="PU610,1_13"/>
      <sheetName val="PU630,4_13"/>
      <sheetName val="PU630,4_acelerante13"/>
      <sheetName val="PU630,4_D13"/>
      <sheetName val="PU630,6_especial_por_M313"/>
      <sheetName val="PU630,6_Simple13"/>
      <sheetName val="PU630,6_especial_por_M213"/>
      <sheetName val="PU630,6_F13"/>
      <sheetName val="PU630P_7_13"/>
      <sheetName val="PU630,7_13"/>
      <sheetName val="PU630,7_Especial13"/>
      <sheetName val="PU630P_1513"/>
      <sheetName val="PU660_213"/>
      <sheetName val="670_313"/>
      <sheetName val="PU673_13"/>
      <sheetName val="PU681,1_Esp__Q_Caliche13"/>
      <sheetName val="PU830P_1_13"/>
      <sheetName val="PR_113"/>
      <sheetName val="MANO_DE_OBRA13"/>
      <sheetName val="ESTADO_RED13"/>
      <sheetName val="GENERALIDADES_13"/>
      <sheetName val="necesidades_de_la_via11"/>
      <sheetName val="5+440_RÍO_SECO11"/>
      <sheetName val="21+100_11"/>
      <sheetName val="31+250_PTE__GUADUALITO11"/>
      <sheetName val="31+580_P__GUADUAL11"/>
      <sheetName val="34+_27011"/>
      <sheetName val="36+380_11"/>
      <sheetName val="64+110_P__GUADUAS_II11"/>
      <sheetName val="64+180_P__GUADUAS_I11"/>
      <sheetName val="64+820_P__QUEBRADA_CUNE11"/>
      <sheetName val="66+480_PUENTE_VARIANTE_211"/>
      <sheetName val="FRESADO_68_-_11411"/>
      <sheetName val="68+370_P__FÉRREO_11"/>
      <sheetName val="68+520_P__GUANÁBANO11"/>
      <sheetName val="69+030_RÍO_VILLETA11"/>
      <sheetName val="Villeta_centro11"/>
      <sheetName val="72+1020_LA_MARÍA11"/>
      <sheetName val="78+600_EL_ZANCUDO11"/>
      <sheetName val="81+650_LA_HONDA11"/>
      <sheetName val="83+230_QDA__NAUTATÁ11"/>
      <sheetName val="86+220_PUENTE_AZUL11"/>
      <sheetName val="86+600_PUENTE_HILA11"/>
      <sheetName val="101+800_QDA__EL_CHUSCAL11"/>
      <sheetName val="FRESADO_68-_11411"/>
      <sheetName val="REMOCION_DERRUMBES_68_-__11411"/>
      <sheetName val="DESARENADORES_68-114_11"/>
      <sheetName val="Lineas_de_demarcacion_68-11_11"/>
      <sheetName val="REALCE_BORDILLOS_68-114_11"/>
      <sheetName val="PARCHEO_68-114_11"/>
      <sheetName val="DESTAPE_ALCANTARILLAS_000-1_11"/>
      <sheetName val="tachas_reflectivas_68-114_11"/>
      <sheetName val="pinmuros_68+114_11"/>
      <sheetName val="CUNETAS_68-114_11"/>
      <sheetName val="DEFENSAS_METALICAS_68-114_11"/>
      <sheetName val="REFERENCICACIÓN_VIAL_11"/>
      <sheetName val="REMOCION_DERRUMBES11"/>
      <sheetName val="DESARENADORES_68-11411"/>
      <sheetName val="REALCE_BORDILLOS_68-11411"/>
      <sheetName val="PARCHEO_68-11411"/>
      <sheetName val="DESTAPE_ALCANTARILLAS_000-11411"/>
      <sheetName val="pinmuros_68+11411"/>
      <sheetName val="CUNETAS_68-11411"/>
      <sheetName val="SEÑALI_68-11411"/>
      <sheetName val="DEFENSAS_METALICAS_68-11411"/>
      <sheetName val="REFERENCICACIÓN_VIAL11"/>
      <sheetName val="juntas_de_expansion11"/>
      <sheetName val="Hincado_de_rieles11"/>
      <sheetName val="Pintura_muros_y_cabezotes11"/>
      <sheetName val="Suministro_e_instal_rieles11"/>
      <sheetName val="Drenes_PVC_4_pulg11"/>
      <sheetName val="SELLOS_PARA_JUNTAS_DE_PUENTES11"/>
      <sheetName val="Sello_de_grietas_de_concreto11"/>
      <sheetName val="Tubería_PVC_4_pulg11"/>
      <sheetName val="SECCIÓN_FINAL11"/>
      <sheetName val="DEFENSA_METÁLICA11"/>
      <sheetName val="Postes_de_kilometraje11"/>
      <sheetName val="REMOCIÓN_DE_DERRUMBES11"/>
      <sheetName val="Mant__Postes_de_kilometraje11"/>
      <sheetName val="PU_201,3_11"/>
      <sheetName val="PU211P_111"/>
      <sheetName val="PU211P_211"/>
      <sheetName val="201p_311"/>
      <sheetName val="PU_320,111"/>
      <sheetName val="PU330,1_11"/>
      <sheetName val="PU450P,1_(tapada_huecos)11"/>
      <sheetName val="PU460_Parcheo11"/>
      <sheetName val="PU600P_1_11"/>
      <sheetName val="PU610,1_11"/>
      <sheetName val="PU630,4_11"/>
      <sheetName val="PU630,4_acelerante11"/>
      <sheetName val="PU630,4_D11"/>
      <sheetName val="PU630,6_especial_por_M311"/>
      <sheetName val="PU630,6_Simple11"/>
      <sheetName val="PU630,6_especial_por_M211"/>
      <sheetName val="PU630,6_F11"/>
      <sheetName val="PU630P_7_11"/>
      <sheetName val="PU630,7_11"/>
      <sheetName val="PU630,7_Especial11"/>
      <sheetName val="PU630P_1511"/>
      <sheetName val="PU660_211"/>
      <sheetName val="670_311"/>
      <sheetName val="PU673_11"/>
      <sheetName val="PU681,1_Esp__Q_Caliche11"/>
      <sheetName val="PU830P_1_11"/>
      <sheetName val="PR_111"/>
      <sheetName val="MANO_DE_OBRA11"/>
      <sheetName val="ESTADO_RED11"/>
      <sheetName val="GENERALIDADES_11"/>
      <sheetName val="necesidades_de_la_via12"/>
      <sheetName val="5+440_RÍO_SECO12"/>
      <sheetName val="21+100_12"/>
      <sheetName val="31+250_PTE__GUADUALITO12"/>
      <sheetName val="31+580_P__GUADUAL12"/>
      <sheetName val="34+_27012"/>
      <sheetName val="36+380_12"/>
      <sheetName val="64+110_P__GUADUAS_II12"/>
      <sheetName val="64+180_P__GUADUAS_I12"/>
      <sheetName val="64+820_P__QUEBRADA_CUNE12"/>
      <sheetName val="66+480_PUENTE_VARIANTE_212"/>
      <sheetName val="FRESADO_68_-_11412"/>
      <sheetName val="68+370_P__FÉRREO_12"/>
      <sheetName val="68+520_P__GUANÁBANO12"/>
      <sheetName val="69+030_RÍO_VILLETA12"/>
      <sheetName val="Villeta_centro12"/>
      <sheetName val="72+1020_LA_MARÍA12"/>
      <sheetName val="78+600_EL_ZANCUDO12"/>
      <sheetName val="81+650_LA_HONDA12"/>
      <sheetName val="83+230_QDA__NAUTATÁ12"/>
      <sheetName val="86+220_PUENTE_AZUL12"/>
      <sheetName val="86+600_PUENTE_HILA12"/>
      <sheetName val="101+800_QDA__EL_CHUSCAL12"/>
      <sheetName val="FRESADO_68-_11412"/>
      <sheetName val="REMOCION_DERRUMBES_68_-__11412"/>
      <sheetName val="DESARENADORES_68-114_12"/>
      <sheetName val="Lineas_de_demarcacion_68-11_12"/>
      <sheetName val="REALCE_BORDILLOS_68-114_12"/>
      <sheetName val="PARCHEO_68-114_12"/>
      <sheetName val="DESTAPE_ALCANTARILLAS_000-1_12"/>
      <sheetName val="tachas_reflectivas_68-114_12"/>
      <sheetName val="pinmuros_68+114_12"/>
      <sheetName val="CUNETAS_68-114_12"/>
      <sheetName val="DEFENSAS_METALICAS_68-114_12"/>
      <sheetName val="REFERENCICACIÓN_VIAL_12"/>
      <sheetName val="REMOCION_DERRUMBES12"/>
      <sheetName val="DESARENADORES_68-11412"/>
      <sheetName val="REALCE_BORDILLOS_68-11412"/>
      <sheetName val="PARCHEO_68-11412"/>
      <sheetName val="DESTAPE_ALCANTARILLAS_000-11412"/>
      <sheetName val="pinmuros_68+11412"/>
      <sheetName val="CUNETAS_68-11412"/>
      <sheetName val="SEÑALI_68-11412"/>
      <sheetName val="DEFENSAS_METALICAS_68-11412"/>
      <sheetName val="REFERENCICACIÓN_VIAL12"/>
      <sheetName val="juntas_de_expansion12"/>
      <sheetName val="Hincado_de_rieles12"/>
      <sheetName val="Pintura_muros_y_cabezotes12"/>
      <sheetName val="Suministro_e_instal_rieles12"/>
      <sheetName val="Drenes_PVC_4_pulg12"/>
      <sheetName val="SELLOS_PARA_JUNTAS_DE_PUENTES12"/>
      <sheetName val="Sello_de_grietas_de_concreto12"/>
      <sheetName val="Tubería_PVC_4_pulg12"/>
      <sheetName val="SECCIÓN_FINAL12"/>
      <sheetName val="DEFENSA_METÁLICA12"/>
      <sheetName val="Postes_de_kilometraje12"/>
      <sheetName val="REMOCIÓN_DE_DERRUMBES12"/>
      <sheetName val="Mant__Postes_de_kilometraje12"/>
      <sheetName val="PU_201,3_12"/>
      <sheetName val="PU211P_112"/>
      <sheetName val="PU211P_212"/>
      <sheetName val="201p_312"/>
      <sheetName val="PU_320,112"/>
      <sheetName val="PU330,1_12"/>
      <sheetName val="PU450P,1_(tapada_huecos)12"/>
      <sheetName val="PU460_Parcheo12"/>
      <sheetName val="PU600P_1_12"/>
      <sheetName val="PU610,1_12"/>
      <sheetName val="PU630,4_12"/>
      <sheetName val="PU630,4_acelerante12"/>
      <sheetName val="PU630,4_D12"/>
      <sheetName val="PU630,6_especial_por_M312"/>
      <sheetName val="PU630,6_Simple12"/>
      <sheetName val="PU630,6_especial_por_M212"/>
      <sheetName val="PU630,6_F12"/>
      <sheetName val="PU630P_7_12"/>
      <sheetName val="PU630,7_12"/>
      <sheetName val="PU630,7_Especial12"/>
      <sheetName val="PU630P_1512"/>
      <sheetName val="PU660_212"/>
      <sheetName val="670_312"/>
      <sheetName val="PU673_12"/>
      <sheetName val="PU681,1_Esp__Q_Caliche12"/>
      <sheetName val="PU830P_1_12"/>
      <sheetName val="PR_112"/>
      <sheetName val="MANO_DE_OBRA12"/>
      <sheetName val="ESTADO_RED12"/>
      <sheetName val="GENERALIDADES_12"/>
      <sheetName val="necesidades_de_la_via14"/>
      <sheetName val="5+440_RÍO_SECO14"/>
      <sheetName val="21+100_14"/>
      <sheetName val="31+250_PTE__GUADUALITO14"/>
      <sheetName val="31+580_P__GUADUAL14"/>
      <sheetName val="34+_27014"/>
      <sheetName val="36+380_14"/>
      <sheetName val="64+110_P__GUADUAS_II14"/>
      <sheetName val="64+180_P__GUADUAS_I14"/>
      <sheetName val="64+820_P__QUEBRADA_CUNE14"/>
      <sheetName val="66+480_PUENTE_VARIANTE_214"/>
      <sheetName val="FRESADO_68_-_11414"/>
      <sheetName val="68+370_P__FÉRREO_14"/>
      <sheetName val="68+520_P__GUANÁBANO14"/>
      <sheetName val="69+030_RÍO_VILLETA14"/>
      <sheetName val="Villeta_centro14"/>
      <sheetName val="72+1020_LA_MARÍA14"/>
      <sheetName val="78+600_EL_ZANCUDO14"/>
      <sheetName val="81+650_LA_HONDA14"/>
      <sheetName val="83+230_QDA__NAUTATÁ14"/>
      <sheetName val="86+220_PUENTE_AZUL14"/>
      <sheetName val="86+600_PUENTE_HILA14"/>
      <sheetName val="101+800_QDA__EL_CHUSCAL14"/>
      <sheetName val="FRESADO_68-_11414"/>
      <sheetName val="REMOCION_DERRUMBES_68_-__11414"/>
      <sheetName val="DESARENADORES_68-114_14"/>
      <sheetName val="Lineas_de_demarcacion_68-11_14"/>
      <sheetName val="REALCE_BORDILLOS_68-114_14"/>
      <sheetName val="PARCHEO_68-114_14"/>
      <sheetName val="DESTAPE_ALCANTARILLAS_000-1_14"/>
      <sheetName val="tachas_reflectivas_68-114_14"/>
      <sheetName val="pinmuros_68+114_14"/>
      <sheetName val="CUNETAS_68-114_14"/>
      <sheetName val="DEFENSAS_METALICAS_68-114_14"/>
      <sheetName val="REFERENCICACIÓN_VIAL_14"/>
      <sheetName val="REMOCION_DERRUMBES14"/>
      <sheetName val="DESARENADORES_68-11414"/>
      <sheetName val="REALCE_BORDILLOS_68-11414"/>
      <sheetName val="PARCHEO_68-11414"/>
      <sheetName val="DESTAPE_ALCANTARILLAS_000-11414"/>
      <sheetName val="pinmuros_68+11414"/>
      <sheetName val="CUNETAS_68-11414"/>
      <sheetName val="SEÑALI_68-11414"/>
      <sheetName val="DEFENSAS_METALICAS_68-11414"/>
      <sheetName val="REFERENCICACIÓN_VIAL14"/>
      <sheetName val="juntas_de_expansion14"/>
      <sheetName val="Hincado_de_rieles14"/>
      <sheetName val="Pintura_muros_y_cabezotes14"/>
      <sheetName val="Suministro_e_instal_rieles14"/>
      <sheetName val="Drenes_PVC_4_pulg14"/>
      <sheetName val="SELLOS_PARA_JUNTAS_DE_PUENTES14"/>
      <sheetName val="Sello_de_grietas_de_concreto14"/>
      <sheetName val="Tubería_PVC_4_pulg14"/>
      <sheetName val="SECCIÓN_FINAL14"/>
      <sheetName val="DEFENSA_METÁLICA14"/>
      <sheetName val="Postes_de_kilometraje14"/>
      <sheetName val="REMOCIÓN_DE_DERRUMBES14"/>
      <sheetName val="Mant__Postes_de_kilometraje14"/>
      <sheetName val="PU_201,3_14"/>
      <sheetName val="PU211P_114"/>
      <sheetName val="PU211P_214"/>
      <sheetName val="201p_314"/>
      <sheetName val="PU_320,114"/>
      <sheetName val="PU330,1_14"/>
      <sheetName val="PU450P,1_(tapada_huecos)14"/>
      <sheetName val="PU460_Parcheo14"/>
      <sheetName val="PU600P_1_14"/>
      <sheetName val="PU610,1_14"/>
      <sheetName val="PU630,4_14"/>
      <sheetName val="PU630,4_acelerante14"/>
      <sheetName val="PU630,4_D14"/>
      <sheetName val="PU630,6_especial_por_M314"/>
      <sheetName val="PU630,6_Simple14"/>
      <sheetName val="PU630,6_especial_por_M214"/>
      <sheetName val="PU630,6_F14"/>
      <sheetName val="PU630P_7_14"/>
      <sheetName val="PU630,7_14"/>
      <sheetName val="PU630,7_Especial14"/>
      <sheetName val="PU630P_1514"/>
      <sheetName val="PU660_214"/>
      <sheetName val="670_314"/>
      <sheetName val="PU673_14"/>
      <sheetName val="PU681,1_Esp__Q_Caliche14"/>
      <sheetName val="PU830P_1_14"/>
      <sheetName val="PR_114"/>
      <sheetName val="MANO_DE_OBRA14"/>
      <sheetName val="ESTADO_RED14"/>
      <sheetName val="GENERALIDADES_14"/>
      <sheetName val="necesidades_de_la_via16"/>
      <sheetName val="5+440_RÍO_SECO16"/>
      <sheetName val="21+100_16"/>
      <sheetName val="31+250_PTE__GUADUALITO16"/>
      <sheetName val="31+580_P__GUADUAL16"/>
      <sheetName val="34+_27016"/>
      <sheetName val="36+380_16"/>
      <sheetName val="64+110_P__GUADUAS_II16"/>
      <sheetName val="64+180_P__GUADUAS_I16"/>
      <sheetName val="64+820_P__QUEBRADA_CUNE16"/>
      <sheetName val="66+480_PUENTE_VARIANTE_216"/>
      <sheetName val="FRESADO_68_-_11416"/>
      <sheetName val="68+370_P__FÉRREO_16"/>
      <sheetName val="68+520_P__GUANÁBANO16"/>
      <sheetName val="69+030_RÍO_VILLETA16"/>
      <sheetName val="Villeta_centro16"/>
      <sheetName val="72+1020_LA_MARÍA16"/>
      <sheetName val="78+600_EL_ZANCUDO16"/>
      <sheetName val="81+650_LA_HONDA16"/>
      <sheetName val="83+230_QDA__NAUTATÁ16"/>
      <sheetName val="86+220_PUENTE_AZUL16"/>
      <sheetName val="86+600_PUENTE_HILA16"/>
      <sheetName val="101+800_QDA__EL_CHUSCAL16"/>
      <sheetName val="FRESADO_68-_11416"/>
      <sheetName val="REMOCION_DERRUMBES_68_-__11416"/>
      <sheetName val="DESARENADORES_68-114_16"/>
      <sheetName val="Lineas_de_demarcacion_68-11_16"/>
      <sheetName val="REALCE_BORDILLOS_68-114_16"/>
      <sheetName val="PARCHEO_68-114_16"/>
      <sheetName val="DESTAPE_ALCANTARILLAS_000-1_16"/>
      <sheetName val="tachas_reflectivas_68-114_16"/>
      <sheetName val="pinmuros_68+114_16"/>
      <sheetName val="CUNETAS_68-114_16"/>
      <sheetName val="DEFENSAS_METALICAS_68-114_16"/>
      <sheetName val="REFERENCICACIÓN_VIAL_16"/>
      <sheetName val="REMOCION_DERRUMBES16"/>
      <sheetName val="DESARENADORES_68-11416"/>
      <sheetName val="REALCE_BORDILLOS_68-11416"/>
      <sheetName val="PARCHEO_68-11416"/>
      <sheetName val="DESTAPE_ALCANTARILLAS_000-11416"/>
      <sheetName val="pinmuros_68+11416"/>
      <sheetName val="CUNETAS_68-11416"/>
      <sheetName val="SEÑALI_68-11416"/>
      <sheetName val="DEFENSAS_METALICAS_68-11416"/>
      <sheetName val="REFERENCICACIÓN_VIAL16"/>
      <sheetName val="juntas_de_expansion16"/>
      <sheetName val="Hincado_de_rieles16"/>
      <sheetName val="Pintura_muros_y_cabezotes16"/>
      <sheetName val="Suministro_e_instal_rieles16"/>
      <sheetName val="Drenes_PVC_4_pulg16"/>
      <sheetName val="SELLOS_PARA_JUNTAS_DE_PUENTES16"/>
      <sheetName val="Sello_de_grietas_de_concreto16"/>
      <sheetName val="Tubería_PVC_4_pulg16"/>
      <sheetName val="SECCIÓN_FINAL16"/>
      <sheetName val="DEFENSA_METÁLICA16"/>
      <sheetName val="Postes_de_kilometraje16"/>
      <sheetName val="REMOCIÓN_DE_DERRUMBES16"/>
      <sheetName val="Mant__Postes_de_kilometraje16"/>
      <sheetName val="PU_201,3_16"/>
      <sheetName val="PU211P_116"/>
      <sheetName val="PU211P_216"/>
      <sheetName val="201p_316"/>
      <sheetName val="PU_320,116"/>
      <sheetName val="PU330,1_16"/>
      <sheetName val="PU450P,1_(tapada_huecos)16"/>
      <sheetName val="PU460_Parcheo16"/>
      <sheetName val="PU600P_1_16"/>
      <sheetName val="PU610,1_16"/>
      <sheetName val="PU630,4_16"/>
      <sheetName val="PU630,4_acelerante16"/>
      <sheetName val="PU630,4_D16"/>
      <sheetName val="PU630,6_especial_por_M316"/>
      <sheetName val="PU630,6_Simple16"/>
      <sheetName val="PU630,6_especial_por_M216"/>
      <sheetName val="PU630,6_F16"/>
      <sheetName val="PU630P_7_16"/>
      <sheetName val="PU630,7_16"/>
      <sheetName val="PU630,7_Especial16"/>
      <sheetName val="PU630P_1516"/>
      <sheetName val="PU660_216"/>
      <sheetName val="670_316"/>
      <sheetName val="PU673_16"/>
      <sheetName val="PU681,1_Esp__Q_Caliche16"/>
      <sheetName val="PU830P_1_16"/>
      <sheetName val="PR_116"/>
      <sheetName val="MANO_DE_OBRA16"/>
      <sheetName val="ESTADO_RED16"/>
      <sheetName val="GENERALIDADES_16"/>
      <sheetName val="necesidades_de_la_via17"/>
      <sheetName val="5+440_RÍO_SECO17"/>
      <sheetName val="21+100_17"/>
      <sheetName val="31+250_PTE__GUADUALITO17"/>
      <sheetName val="31+580_P__GUADUAL17"/>
      <sheetName val="34+_27017"/>
      <sheetName val="36+380_17"/>
      <sheetName val="64+110_P__GUADUAS_II17"/>
      <sheetName val="64+180_P__GUADUAS_I17"/>
      <sheetName val="64+820_P__QUEBRADA_CUNE17"/>
      <sheetName val="66+480_PUENTE_VARIANTE_217"/>
      <sheetName val="FRESADO_68_-_11417"/>
      <sheetName val="68+370_P__FÉRREO_17"/>
      <sheetName val="68+520_P__GUANÁBANO17"/>
      <sheetName val="69+030_RÍO_VILLETA17"/>
      <sheetName val="Villeta_centro17"/>
      <sheetName val="72+1020_LA_MARÍA17"/>
      <sheetName val="78+600_EL_ZANCUDO17"/>
      <sheetName val="81+650_LA_HONDA17"/>
      <sheetName val="83+230_QDA__NAUTATÁ17"/>
      <sheetName val="86+220_PUENTE_AZUL17"/>
      <sheetName val="86+600_PUENTE_HILA17"/>
      <sheetName val="101+800_QDA__EL_CHUSCAL17"/>
      <sheetName val="FRESADO_68-_11417"/>
      <sheetName val="REMOCION_DERRUMBES_68_-__11417"/>
      <sheetName val="DESARENADORES_68-114_17"/>
      <sheetName val="Lineas_de_demarcacion_68-11_17"/>
      <sheetName val="REALCE_BORDILLOS_68-114_17"/>
      <sheetName val="PARCHEO_68-114_17"/>
      <sheetName val="DESTAPE_ALCANTARILLAS_000-1_17"/>
      <sheetName val="tachas_reflectivas_68-114_17"/>
      <sheetName val="pinmuros_68+114_17"/>
      <sheetName val="CUNETAS_68-114_17"/>
      <sheetName val="DEFENSAS_METALICAS_68-114_17"/>
      <sheetName val="REFERENCICACIÓN_VIAL_17"/>
      <sheetName val="REMOCION_DERRUMBES17"/>
      <sheetName val="DESARENADORES_68-11417"/>
      <sheetName val="REALCE_BORDILLOS_68-11417"/>
      <sheetName val="PARCHEO_68-11417"/>
      <sheetName val="DESTAPE_ALCANTARILLAS_000-11417"/>
      <sheetName val="pinmuros_68+11417"/>
      <sheetName val="CUNETAS_68-11417"/>
      <sheetName val="SEÑALI_68-11417"/>
      <sheetName val="DEFENSAS_METALICAS_68-11417"/>
      <sheetName val="REFERENCICACIÓN_VIAL17"/>
      <sheetName val="juntas_de_expansion17"/>
      <sheetName val="Hincado_de_rieles17"/>
      <sheetName val="Pintura_muros_y_cabezotes17"/>
      <sheetName val="Suministro_e_instal_rieles17"/>
      <sheetName val="Drenes_PVC_4_pulg17"/>
      <sheetName val="SELLOS_PARA_JUNTAS_DE_PUENTES17"/>
      <sheetName val="Sello_de_grietas_de_concreto17"/>
      <sheetName val="Tubería_PVC_4_pulg17"/>
      <sheetName val="SECCIÓN_FINAL17"/>
      <sheetName val="DEFENSA_METÁLICA17"/>
      <sheetName val="Postes_de_kilometraje17"/>
      <sheetName val="REMOCIÓN_DE_DERRUMBES17"/>
      <sheetName val="Mant__Postes_de_kilometraje17"/>
      <sheetName val="PU_201,3_17"/>
      <sheetName val="PU211P_117"/>
      <sheetName val="PU211P_217"/>
      <sheetName val="201p_317"/>
      <sheetName val="PU_320,117"/>
      <sheetName val="PU330,1_17"/>
      <sheetName val="PU450P,1_(tapada_huecos)17"/>
      <sheetName val="PU460_Parcheo17"/>
      <sheetName val="PU600P_1_17"/>
      <sheetName val="PU610,1_17"/>
      <sheetName val="PU630,4_17"/>
      <sheetName val="PU630,4_acelerante17"/>
      <sheetName val="PU630,4_D17"/>
      <sheetName val="PU630,6_especial_por_M317"/>
      <sheetName val="PU630,6_Simple17"/>
      <sheetName val="PU630,6_especial_por_M217"/>
      <sheetName val="PU630,6_F17"/>
      <sheetName val="PU630P_7_17"/>
      <sheetName val="PU630,7_17"/>
      <sheetName val="PU630,7_Especial17"/>
      <sheetName val="PU630P_1517"/>
      <sheetName val="PU660_217"/>
      <sheetName val="670_317"/>
      <sheetName val="PU673_17"/>
      <sheetName val="PU681,1_Esp__Q_Caliche17"/>
      <sheetName val="PU830P_1_17"/>
      <sheetName val="PR_117"/>
      <sheetName val="MANO_DE_OBRA17"/>
      <sheetName val="ESTADO_RED17"/>
      <sheetName val="GENERALIDADES_17"/>
      <sheetName val="necesidades_de_la_via18"/>
      <sheetName val="5+440_RÍO_SECO18"/>
      <sheetName val="21+100_18"/>
      <sheetName val="31+250_PTE__GUADUALITO18"/>
      <sheetName val="31+580_P__GUADUAL18"/>
      <sheetName val="34+_27018"/>
      <sheetName val="36+380_18"/>
      <sheetName val="64+110_P__GUADUAS_II18"/>
      <sheetName val="64+180_P__GUADUAS_I18"/>
      <sheetName val="64+820_P__QUEBRADA_CUNE18"/>
      <sheetName val="66+480_PUENTE_VARIANTE_218"/>
      <sheetName val="FRESADO_68_-_11418"/>
      <sheetName val="68+370_P__FÉRREO_18"/>
      <sheetName val="68+520_P__GUANÁBANO18"/>
      <sheetName val="69+030_RÍO_VILLETA18"/>
      <sheetName val="Villeta_centro18"/>
      <sheetName val="72+1020_LA_MARÍA18"/>
      <sheetName val="78+600_EL_ZANCUDO18"/>
      <sheetName val="81+650_LA_HONDA18"/>
      <sheetName val="83+230_QDA__NAUTATÁ18"/>
      <sheetName val="86+220_PUENTE_AZUL18"/>
      <sheetName val="86+600_PUENTE_HILA18"/>
      <sheetName val="101+800_QDA__EL_CHUSCAL18"/>
      <sheetName val="FRESADO_68-_11418"/>
      <sheetName val="REMOCION_DERRUMBES_68_-__11418"/>
      <sheetName val="DESARENADORES_68-114_18"/>
      <sheetName val="Lineas_de_demarcacion_68-11_18"/>
      <sheetName val="REALCE_BORDILLOS_68-114_18"/>
      <sheetName val="PARCHEO_68-114_18"/>
      <sheetName val="DESTAPE_ALCANTARILLAS_000-1_18"/>
      <sheetName val="tachas_reflectivas_68-114_18"/>
      <sheetName val="pinmuros_68+114_18"/>
      <sheetName val="CUNETAS_68-114_18"/>
      <sheetName val="DEFENSAS_METALICAS_68-114_18"/>
      <sheetName val="REFERENCICACIÓN_VIAL_18"/>
      <sheetName val="REMOCION_DERRUMBES18"/>
      <sheetName val="DESARENADORES_68-11418"/>
      <sheetName val="REALCE_BORDILLOS_68-11418"/>
      <sheetName val="PARCHEO_68-11418"/>
      <sheetName val="DESTAPE_ALCANTARILLAS_000-11418"/>
      <sheetName val="pinmuros_68+11418"/>
      <sheetName val="CUNETAS_68-11418"/>
      <sheetName val="SEÑALI_68-11418"/>
      <sheetName val="DEFENSAS_METALICAS_68-11418"/>
      <sheetName val="REFERENCICACIÓN_VIAL18"/>
      <sheetName val="juntas_de_expansion18"/>
      <sheetName val="Hincado_de_rieles18"/>
      <sheetName val="Pintura_muros_y_cabezotes18"/>
      <sheetName val="Suministro_e_instal_rieles18"/>
      <sheetName val="Drenes_PVC_4_pulg18"/>
      <sheetName val="SELLOS_PARA_JUNTAS_DE_PUENTES18"/>
      <sheetName val="Sello_de_grietas_de_concreto18"/>
      <sheetName val="Tubería_PVC_4_pulg18"/>
      <sheetName val="SECCIÓN_FINAL18"/>
      <sheetName val="DEFENSA_METÁLICA18"/>
      <sheetName val="Postes_de_kilometraje18"/>
      <sheetName val="REMOCIÓN_DE_DERRUMBES18"/>
      <sheetName val="Mant__Postes_de_kilometraje18"/>
      <sheetName val="PU_201,3_18"/>
      <sheetName val="PU211P_118"/>
      <sheetName val="PU211P_218"/>
      <sheetName val="201p_318"/>
      <sheetName val="PU_320,118"/>
      <sheetName val="PU330,1_18"/>
      <sheetName val="PU450P,1_(tapada_huecos)18"/>
      <sheetName val="PU460_Parcheo18"/>
      <sheetName val="PU600P_1_18"/>
      <sheetName val="PU610,1_18"/>
      <sheetName val="PU630,4_18"/>
      <sheetName val="PU630,4_acelerante18"/>
      <sheetName val="PU630,4_D18"/>
      <sheetName val="PU630,6_especial_por_M318"/>
      <sheetName val="PU630,6_Simple18"/>
      <sheetName val="PU630,6_especial_por_M218"/>
      <sheetName val="PU630,6_F18"/>
      <sheetName val="PU630P_7_18"/>
      <sheetName val="PU630,7_18"/>
      <sheetName val="PU630,7_Especial18"/>
      <sheetName val="PU630P_1518"/>
      <sheetName val="PU660_218"/>
      <sheetName val="670_318"/>
      <sheetName val="PU673_18"/>
      <sheetName val="PU681,1_Esp__Q_Caliche18"/>
      <sheetName val="PU830P_1_18"/>
      <sheetName val="PR_118"/>
      <sheetName val="MANO_DE_OBRA18"/>
      <sheetName val="ESTADO_RED18"/>
      <sheetName val="GENERALIDADES_18"/>
      <sheetName val="necesidades_de_la_via20"/>
      <sheetName val="5+440_RÍO_SECO20"/>
      <sheetName val="21+100_20"/>
      <sheetName val="31+250_PTE__GUADUALITO20"/>
      <sheetName val="31+580_P__GUADUAL20"/>
      <sheetName val="34+_27020"/>
      <sheetName val="36+380_20"/>
      <sheetName val="64+110_P__GUADUAS_II20"/>
      <sheetName val="64+180_P__GUADUAS_I20"/>
      <sheetName val="64+820_P__QUEBRADA_CUNE20"/>
      <sheetName val="66+480_PUENTE_VARIANTE_220"/>
      <sheetName val="FRESADO_68_-_11420"/>
      <sheetName val="68+370_P__FÉRREO_20"/>
      <sheetName val="68+520_P__GUANÁBANO20"/>
      <sheetName val="69+030_RÍO_VILLETA20"/>
      <sheetName val="Villeta_centro20"/>
      <sheetName val="72+1020_LA_MARÍA20"/>
      <sheetName val="78+600_EL_ZANCUDO20"/>
      <sheetName val="81+650_LA_HONDA20"/>
      <sheetName val="83+230_QDA__NAUTATÁ20"/>
      <sheetName val="86+220_PUENTE_AZUL20"/>
      <sheetName val="86+600_PUENTE_HILA20"/>
      <sheetName val="101+800_QDA__EL_CHUSCAL20"/>
      <sheetName val="FRESADO_68-_11420"/>
      <sheetName val="REMOCION_DERRUMBES_68_-__11420"/>
      <sheetName val="DESARENADORES_68-114_20"/>
      <sheetName val="Lineas_de_demarcacion_68-11_20"/>
      <sheetName val="REALCE_BORDILLOS_68-114_20"/>
      <sheetName val="PARCHEO_68-114_20"/>
      <sheetName val="DESTAPE_ALCANTARILLAS_000-1_20"/>
      <sheetName val="tachas_reflectivas_68-114_20"/>
      <sheetName val="pinmuros_68+114_20"/>
      <sheetName val="CUNETAS_68-114_20"/>
      <sheetName val="DEFENSAS_METALICAS_68-114_20"/>
      <sheetName val="REFERENCICACIÓN_VIAL_20"/>
      <sheetName val="REMOCION_DERRUMBES20"/>
      <sheetName val="DESARENADORES_68-11420"/>
      <sheetName val="REALCE_BORDILLOS_68-11420"/>
      <sheetName val="PARCHEO_68-11420"/>
      <sheetName val="DESTAPE_ALCANTARILLAS_000-11420"/>
      <sheetName val="pinmuros_68+11420"/>
      <sheetName val="CUNETAS_68-11420"/>
      <sheetName val="SEÑALI_68-11420"/>
      <sheetName val="DEFENSAS_METALICAS_68-11420"/>
      <sheetName val="REFERENCICACIÓN_VIAL20"/>
      <sheetName val="juntas_de_expansion20"/>
      <sheetName val="Hincado_de_rieles20"/>
      <sheetName val="Pintura_muros_y_cabezotes20"/>
      <sheetName val="Suministro_e_instal_rieles20"/>
      <sheetName val="Drenes_PVC_4_pulg20"/>
      <sheetName val="SELLOS_PARA_JUNTAS_DE_PUENTES20"/>
      <sheetName val="Sello_de_grietas_de_concreto20"/>
      <sheetName val="Tubería_PVC_4_pulg20"/>
      <sheetName val="SECCIÓN_FINAL20"/>
      <sheetName val="DEFENSA_METÁLICA20"/>
      <sheetName val="Postes_de_kilometraje20"/>
      <sheetName val="REMOCIÓN_DE_DERRUMBES20"/>
      <sheetName val="Mant__Postes_de_kilometraje20"/>
      <sheetName val="PU_201,3_20"/>
      <sheetName val="PU211P_120"/>
      <sheetName val="PU211P_220"/>
      <sheetName val="201p_320"/>
      <sheetName val="PU_320,120"/>
      <sheetName val="PU330,1_20"/>
      <sheetName val="PU450P,1_(tapada_huecos)20"/>
      <sheetName val="PU460_Parcheo20"/>
      <sheetName val="PU600P_1_20"/>
      <sheetName val="PU610,1_20"/>
      <sheetName val="PU630,4_20"/>
      <sheetName val="PU630,4_acelerante20"/>
      <sheetName val="PU630,4_D20"/>
      <sheetName val="PU630,6_especial_por_M320"/>
      <sheetName val="PU630,6_Simple20"/>
      <sheetName val="PU630,6_especial_por_M220"/>
      <sheetName val="PU630,6_F20"/>
      <sheetName val="PU630P_7_20"/>
      <sheetName val="PU630,7_20"/>
      <sheetName val="PU630,7_Especial20"/>
      <sheetName val="PU630P_1520"/>
      <sheetName val="PU660_220"/>
      <sheetName val="670_320"/>
      <sheetName val="PU673_20"/>
      <sheetName val="PU681,1_Esp__Q_Caliche20"/>
      <sheetName val="PU830P_1_20"/>
      <sheetName val="PR_120"/>
      <sheetName val="MANO_DE_OBRA20"/>
      <sheetName val="ESTADO_RED20"/>
      <sheetName val="GENERALIDADES_20"/>
      <sheetName val="necesidades_de_la_via19"/>
      <sheetName val="5+440_RÍO_SECO19"/>
      <sheetName val="21+100_19"/>
      <sheetName val="31+250_PTE__GUADUALITO19"/>
      <sheetName val="31+580_P__GUADUAL19"/>
      <sheetName val="34+_27019"/>
      <sheetName val="36+380_19"/>
      <sheetName val="64+110_P__GUADUAS_II19"/>
      <sheetName val="64+180_P__GUADUAS_I19"/>
      <sheetName val="64+820_P__QUEBRADA_CUNE19"/>
      <sheetName val="66+480_PUENTE_VARIANTE_219"/>
      <sheetName val="FRESADO_68_-_11419"/>
      <sheetName val="68+370_P__FÉRREO_19"/>
      <sheetName val="68+520_P__GUANÁBANO19"/>
      <sheetName val="69+030_RÍO_VILLETA19"/>
      <sheetName val="Villeta_centro19"/>
      <sheetName val="72+1020_LA_MARÍA19"/>
      <sheetName val="78+600_EL_ZANCUDO19"/>
      <sheetName val="81+650_LA_HONDA19"/>
      <sheetName val="83+230_QDA__NAUTATÁ19"/>
      <sheetName val="86+220_PUENTE_AZUL19"/>
      <sheetName val="86+600_PUENTE_HILA19"/>
      <sheetName val="101+800_QDA__EL_CHUSCAL19"/>
      <sheetName val="FRESADO_68-_11419"/>
      <sheetName val="REMOCION_DERRUMBES_68_-__11419"/>
      <sheetName val="DESARENADORES_68-114_19"/>
      <sheetName val="Lineas_de_demarcacion_68-11_19"/>
      <sheetName val="REALCE_BORDILLOS_68-114_19"/>
      <sheetName val="PARCHEO_68-114_19"/>
      <sheetName val="DESTAPE_ALCANTARILLAS_000-1_19"/>
      <sheetName val="tachas_reflectivas_68-114_19"/>
      <sheetName val="pinmuros_68+114_19"/>
      <sheetName val="CUNETAS_68-114_19"/>
      <sheetName val="DEFENSAS_METALICAS_68-114_19"/>
      <sheetName val="REFERENCICACIÓN_VIAL_19"/>
      <sheetName val="REMOCION_DERRUMBES19"/>
      <sheetName val="DESARENADORES_68-11419"/>
      <sheetName val="REALCE_BORDILLOS_68-11419"/>
      <sheetName val="PARCHEO_68-11419"/>
      <sheetName val="DESTAPE_ALCANTARILLAS_000-11419"/>
      <sheetName val="pinmuros_68+11419"/>
      <sheetName val="CUNETAS_68-11419"/>
      <sheetName val="SEÑALI_68-11419"/>
      <sheetName val="DEFENSAS_METALICAS_68-11419"/>
      <sheetName val="REFERENCICACIÓN_VIAL19"/>
      <sheetName val="juntas_de_expansion19"/>
      <sheetName val="Hincado_de_rieles19"/>
      <sheetName val="Pintura_muros_y_cabezotes19"/>
      <sheetName val="Suministro_e_instal_rieles19"/>
      <sheetName val="Drenes_PVC_4_pulg19"/>
      <sheetName val="SELLOS_PARA_JUNTAS_DE_PUENTES19"/>
      <sheetName val="Sello_de_grietas_de_concreto19"/>
      <sheetName val="Tubería_PVC_4_pulg19"/>
      <sheetName val="SECCIÓN_FINAL19"/>
      <sheetName val="DEFENSA_METÁLICA19"/>
      <sheetName val="Postes_de_kilometraje19"/>
      <sheetName val="REMOCIÓN_DE_DERRUMBES19"/>
      <sheetName val="Mant__Postes_de_kilometraje19"/>
      <sheetName val="PU_201,3_19"/>
      <sheetName val="PU211P_119"/>
      <sheetName val="PU211P_219"/>
      <sheetName val="201p_319"/>
      <sheetName val="PU_320,119"/>
      <sheetName val="PU330,1_19"/>
      <sheetName val="PU450P,1_(tapada_huecos)19"/>
      <sheetName val="PU460_Parcheo19"/>
      <sheetName val="PU600P_1_19"/>
      <sheetName val="PU610,1_19"/>
      <sheetName val="PU630,4_19"/>
      <sheetName val="PU630,4_acelerante19"/>
      <sheetName val="PU630,4_D19"/>
      <sheetName val="PU630,6_especial_por_M319"/>
      <sheetName val="PU630,6_Simple19"/>
      <sheetName val="PU630,6_especial_por_M219"/>
      <sheetName val="PU630,6_F19"/>
      <sheetName val="PU630P_7_19"/>
      <sheetName val="PU630,7_19"/>
      <sheetName val="PU630,7_Especial19"/>
      <sheetName val="PU630P_1519"/>
      <sheetName val="PU660_219"/>
      <sheetName val="670_319"/>
      <sheetName val="PU673_19"/>
      <sheetName val="PU681,1_Esp__Q_Caliche19"/>
      <sheetName val="PU830P_1_19"/>
      <sheetName val="PR_119"/>
      <sheetName val="MANO_DE_OBRA19"/>
      <sheetName val="ESTADO_RED19"/>
      <sheetName val="GENERALIDADES_19"/>
      <sheetName val="AIU"/>
      <sheetName val="Indicadores de Producto"/>
      <sheetName val="Itemes Renovación"/>
      <sheetName val="CONT_ADI"/>
      <sheetName val="OCTUBRE"/>
      <sheetName val="BASE"/>
      <sheetName val="320.1"/>
      <sheetName val="330.2"/>
      <sheetName val="700.1"/>
      <sheetName val="Informacion"/>
      <sheetName val="UnitPrices"/>
      <sheetName val="DATOS GRAFICOS"/>
      <sheetName val="Sheet1"/>
      <sheetName val="necesidades_de_la_via23"/>
      <sheetName val="5+440_RÍO_SECO23"/>
      <sheetName val="21+100_23"/>
      <sheetName val="31+250_PTE__GUADUALITO23"/>
      <sheetName val="31+580_P__GUADUAL23"/>
      <sheetName val="34+_27023"/>
      <sheetName val="36+380_23"/>
      <sheetName val="64+110_P__GUADUAS_II23"/>
      <sheetName val="64+180_P__GUADUAS_I23"/>
      <sheetName val="64+820_P__QUEBRADA_CUNE23"/>
      <sheetName val="66+480_PUENTE_VARIANTE_223"/>
      <sheetName val="FRESADO_68_-_11423"/>
      <sheetName val="68+370_P__FÉRREO_23"/>
      <sheetName val="68+520_P__GUANÁBANO23"/>
      <sheetName val="69+030_RÍO_VILLETA23"/>
      <sheetName val="Villeta_centro23"/>
      <sheetName val="72+1020_LA_MARÍA23"/>
      <sheetName val="78+600_EL_ZANCUDO23"/>
      <sheetName val="81+650_LA_HONDA23"/>
      <sheetName val="83+230_QDA__NAUTATÁ23"/>
      <sheetName val="86+220_PUENTE_AZUL23"/>
      <sheetName val="86+600_PUENTE_HILA23"/>
      <sheetName val="101+800_QDA__EL_CHUSCAL23"/>
      <sheetName val="FRESADO_68-_11423"/>
      <sheetName val="REMOCION_DERRUMBES_68_-__11423"/>
      <sheetName val="DESARENADORES_68-114_23"/>
      <sheetName val="Lineas_de_demarcacion_68-11_23"/>
      <sheetName val="REALCE_BORDILLOS_68-114_23"/>
      <sheetName val="PARCHEO_68-114_23"/>
      <sheetName val="DESTAPE_ALCANTARILLAS_000-1_23"/>
      <sheetName val="tachas_reflectivas_68-114_23"/>
      <sheetName val="pinmuros_68+114_23"/>
      <sheetName val="CUNETAS_68-114_23"/>
      <sheetName val="DEFENSAS_METALICAS_68-114_23"/>
      <sheetName val="REFERENCICACIÓN_VIAL_23"/>
      <sheetName val="REMOCION_DERRUMBES23"/>
      <sheetName val="DESARENADORES_68-11423"/>
      <sheetName val="REALCE_BORDILLOS_68-11423"/>
      <sheetName val="PARCHEO_68-11423"/>
      <sheetName val="DESTAPE_ALCANTARILLAS_000-11423"/>
      <sheetName val="pinmuros_68+11423"/>
      <sheetName val="CUNETAS_68-11423"/>
      <sheetName val="SEÑALI_68-11423"/>
      <sheetName val="DEFENSAS_METALICAS_68-11423"/>
      <sheetName val="REFERENCICACIÓN_VIAL23"/>
      <sheetName val="juntas_de_expansion23"/>
      <sheetName val="Hincado_de_rieles23"/>
      <sheetName val="Pintura_muros_y_cabezotes23"/>
      <sheetName val="Suministro_e_instal_rieles23"/>
      <sheetName val="Drenes_PVC_4_pulg23"/>
      <sheetName val="SELLOS_PARA_JUNTAS_DE_PUENTES23"/>
      <sheetName val="Sello_de_grietas_de_concreto23"/>
      <sheetName val="Tubería_PVC_4_pulg23"/>
      <sheetName val="SECCIÓN_FINAL23"/>
      <sheetName val="DEFENSA_METÁLICA23"/>
      <sheetName val="Postes_de_kilometraje23"/>
      <sheetName val="REMOCIÓN_DE_DERRUMBES23"/>
      <sheetName val="Mant__Postes_de_kilometraje23"/>
      <sheetName val="PU_201,3_23"/>
      <sheetName val="PU211P_123"/>
      <sheetName val="PU211P_223"/>
      <sheetName val="201p_323"/>
      <sheetName val="PU_320,123"/>
      <sheetName val="PU330,1_23"/>
      <sheetName val="PU450P,1_(tapada_huecos)23"/>
      <sheetName val="PU460_Parcheo23"/>
      <sheetName val="PU600P_1_23"/>
      <sheetName val="PU610,1_23"/>
      <sheetName val="PU630,4_23"/>
      <sheetName val="PU630,4_acelerante23"/>
      <sheetName val="PU630,4_D23"/>
      <sheetName val="PU630,6_especial_por_M323"/>
      <sheetName val="PU630,6_Simple23"/>
      <sheetName val="PU630,6_especial_por_M223"/>
      <sheetName val="PU630,6_F23"/>
      <sheetName val="PU630P_7_23"/>
      <sheetName val="PU630,7_23"/>
      <sheetName val="PU630,7_Especial23"/>
      <sheetName val="PU630P_1523"/>
      <sheetName val="PU660_223"/>
      <sheetName val="670_323"/>
      <sheetName val="PU673_23"/>
      <sheetName val="PU681,1_Esp__Q_Caliche23"/>
      <sheetName val="PU830P_1_23"/>
      <sheetName val="ESTADO_RED23"/>
      <sheetName val="GENERALIDADES_23"/>
      <sheetName val="PR_123"/>
      <sheetName val="Indicadores_de_Producto3"/>
      <sheetName val="MANO_DE_OBRA23"/>
      <sheetName val="necesidades_de_la_via22"/>
      <sheetName val="5+440_RÍO_SECO22"/>
      <sheetName val="21+100_22"/>
      <sheetName val="31+250_PTE__GUADUALITO22"/>
      <sheetName val="31+580_P__GUADUAL22"/>
      <sheetName val="34+_27022"/>
      <sheetName val="36+380_22"/>
      <sheetName val="64+110_P__GUADUAS_II22"/>
      <sheetName val="64+180_P__GUADUAS_I22"/>
      <sheetName val="64+820_P__QUEBRADA_CUNE22"/>
      <sheetName val="66+480_PUENTE_VARIANTE_222"/>
      <sheetName val="FRESADO_68_-_11422"/>
      <sheetName val="68+370_P__FÉRREO_22"/>
      <sheetName val="68+520_P__GUANÁBANO22"/>
      <sheetName val="69+030_RÍO_VILLETA22"/>
      <sheetName val="Villeta_centro22"/>
      <sheetName val="72+1020_LA_MARÍA22"/>
      <sheetName val="78+600_EL_ZANCUDO22"/>
      <sheetName val="81+650_LA_HONDA22"/>
      <sheetName val="83+230_QDA__NAUTATÁ22"/>
      <sheetName val="86+220_PUENTE_AZUL22"/>
      <sheetName val="86+600_PUENTE_HILA22"/>
      <sheetName val="101+800_QDA__EL_CHUSCAL22"/>
      <sheetName val="FRESADO_68-_11422"/>
      <sheetName val="REMOCION_DERRUMBES_68_-__11422"/>
      <sheetName val="DESARENADORES_68-114_22"/>
      <sheetName val="Lineas_de_demarcacion_68-11_22"/>
      <sheetName val="REALCE_BORDILLOS_68-114_22"/>
      <sheetName val="PARCHEO_68-114_22"/>
      <sheetName val="DESTAPE_ALCANTARILLAS_000-1_22"/>
      <sheetName val="tachas_reflectivas_68-114_22"/>
      <sheetName val="pinmuros_68+114_22"/>
      <sheetName val="CUNETAS_68-114_22"/>
      <sheetName val="DEFENSAS_METALICAS_68-114_22"/>
      <sheetName val="REFERENCICACIÓN_VIAL_22"/>
      <sheetName val="REMOCION_DERRUMBES22"/>
      <sheetName val="DESARENADORES_68-11422"/>
      <sheetName val="REALCE_BORDILLOS_68-11422"/>
      <sheetName val="PARCHEO_68-11422"/>
      <sheetName val="DESTAPE_ALCANTARILLAS_000-11422"/>
      <sheetName val="pinmuros_68+11422"/>
      <sheetName val="CUNETAS_68-11422"/>
      <sheetName val="SEÑALI_68-11422"/>
      <sheetName val="DEFENSAS_METALICAS_68-11422"/>
      <sheetName val="REFERENCICACIÓN_VIAL22"/>
      <sheetName val="juntas_de_expansion22"/>
      <sheetName val="Hincado_de_rieles22"/>
      <sheetName val="Pintura_muros_y_cabezotes22"/>
      <sheetName val="Suministro_e_instal_rieles22"/>
      <sheetName val="Drenes_PVC_4_pulg22"/>
      <sheetName val="SELLOS_PARA_JUNTAS_DE_PUENTES22"/>
      <sheetName val="Sello_de_grietas_de_concreto22"/>
      <sheetName val="Tubería_PVC_4_pulg22"/>
      <sheetName val="SECCIÓN_FINAL22"/>
      <sheetName val="DEFENSA_METÁLICA22"/>
      <sheetName val="Postes_de_kilometraje22"/>
      <sheetName val="REMOCIÓN_DE_DERRUMBES22"/>
      <sheetName val="Mant__Postes_de_kilometraje22"/>
      <sheetName val="PU_201,3_22"/>
      <sheetName val="PU211P_122"/>
      <sheetName val="PU211P_222"/>
      <sheetName val="201p_322"/>
      <sheetName val="PU_320,122"/>
      <sheetName val="PU330,1_22"/>
      <sheetName val="PU450P,1_(tapada_huecos)22"/>
      <sheetName val="PU460_Parcheo22"/>
      <sheetName val="PU600P_1_22"/>
      <sheetName val="PU610,1_22"/>
      <sheetName val="PU630,4_22"/>
      <sheetName val="PU630,4_acelerante22"/>
      <sheetName val="PU630,4_D22"/>
      <sheetName val="PU630,6_especial_por_M322"/>
      <sheetName val="PU630,6_Simple22"/>
      <sheetName val="PU630,6_especial_por_M222"/>
      <sheetName val="PU630,6_F22"/>
      <sheetName val="PU630P_7_22"/>
      <sheetName val="PU630,7_22"/>
      <sheetName val="PU630,7_Especial22"/>
      <sheetName val="PU630P_1522"/>
      <sheetName val="PU660_222"/>
      <sheetName val="670_322"/>
      <sheetName val="PU673_22"/>
      <sheetName val="PU681,1_Esp__Q_Caliche22"/>
      <sheetName val="PU830P_1_22"/>
      <sheetName val="ESTADO_RED22"/>
      <sheetName val="GENERALIDADES_22"/>
      <sheetName val="PR_122"/>
      <sheetName val="Indicadores_de_Producto2"/>
      <sheetName val="MANO_DE_OBRA22"/>
      <sheetName val="Indicadores_de_Producto"/>
      <sheetName val="necesidades_de_la_via21"/>
      <sheetName val="5+440_RÍO_SECO21"/>
      <sheetName val="21+100_21"/>
      <sheetName val="31+250_PTE__GUADUALITO21"/>
      <sheetName val="31+580_P__GUADUAL21"/>
      <sheetName val="34+_27021"/>
      <sheetName val="36+380_21"/>
      <sheetName val="64+110_P__GUADUAS_II21"/>
      <sheetName val="64+180_P__GUADUAS_I21"/>
      <sheetName val="64+820_P__QUEBRADA_CUNE21"/>
      <sheetName val="66+480_PUENTE_VARIANTE_221"/>
      <sheetName val="FRESADO_68_-_11421"/>
      <sheetName val="68+370_P__FÉRREO_21"/>
      <sheetName val="68+520_P__GUANÁBANO21"/>
      <sheetName val="69+030_RÍO_VILLETA21"/>
      <sheetName val="Villeta_centro21"/>
      <sheetName val="72+1020_LA_MARÍA21"/>
      <sheetName val="78+600_EL_ZANCUDO21"/>
      <sheetName val="81+650_LA_HONDA21"/>
      <sheetName val="83+230_QDA__NAUTATÁ21"/>
      <sheetName val="86+220_PUENTE_AZUL21"/>
      <sheetName val="86+600_PUENTE_HILA21"/>
      <sheetName val="101+800_QDA__EL_CHUSCAL21"/>
      <sheetName val="FRESADO_68-_11421"/>
      <sheetName val="REMOCION_DERRUMBES_68_-__11421"/>
      <sheetName val="DESARENADORES_68-114_21"/>
      <sheetName val="Lineas_de_demarcacion_68-11_21"/>
      <sheetName val="REALCE_BORDILLOS_68-114_21"/>
      <sheetName val="PARCHEO_68-114_21"/>
      <sheetName val="DESTAPE_ALCANTARILLAS_000-1_21"/>
      <sheetName val="tachas_reflectivas_68-114_21"/>
      <sheetName val="pinmuros_68+114_21"/>
      <sheetName val="CUNETAS_68-114_21"/>
      <sheetName val="DEFENSAS_METALICAS_68-114_21"/>
      <sheetName val="REFERENCICACIÓN_VIAL_21"/>
      <sheetName val="REMOCION_DERRUMBES21"/>
      <sheetName val="DESARENADORES_68-11421"/>
      <sheetName val="REALCE_BORDILLOS_68-11421"/>
      <sheetName val="PARCHEO_68-11421"/>
      <sheetName val="DESTAPE_ALCANTARILLAS_000-11421"/>
      <sheetName val="pinmuros_68+11421"/>
      <sheetName val="CUNETAS_68-11421"/>
      <sheetName val="SEÑALI_68-11421"/>
      <sheetName val="DEFENSAS_METALICAS_68-11421"/>
      <sheetName val="REFERENCICACIÓN_VIAL21"/>
      <sheetName val="juntas_de_expansion21"/>
      <sheetName val="Hincado_de_rieles21"/>
      <sheetName val="Pintura_muros_y_cabezotes21"/>
      <sheetName val="Suministro_e_instal_rieles21"/>
      <sheetName val="Drenes_PVC_4_pulg21"/>
      <sheetName val="SELLOS_PARA_JUNTAS_DE_PUENTES21"/>
      <sheetName val="Sello_de_grietas_de_concreto21"/>
      <sheetName val="Tubería_PVC_4_pulg21"/>
      <sheetName val="SECCIÓN_FINAL21"/>
      <sheetName val="DEFENSA_METÁLICA21"/>
      <sheetName val="Postes_de_kilometraje21"/>
      <sheetName val="REMOCIÓN_DE_DERRUMBES21"/>
      <sheetName val="Mant__Postes_de_kilometraje21"/>
      <sheetName val="PU_201,3_21"/>
      <sheetName val="PU211P_121"/>
      <sheetName val="PU211P_221"/>
      <sheetName val="201p_321"/>
      <sheetName val="PU_320,121"/>
      <sheetName val="PU330,1_21"/>
      <sheetName val="PU450P,1_(tapada_huecos)21"/>
      <sheetName val="PU460_Parcheo21"/>
      <sheetName val="PU600P_1_21"/>
      <sheetName val="PU610,1_21"/>
      <sheetName val="PU630,4_21"/>
      <sheetName val="PU630,4_acelerante21"/>
      <sheetName val="PU630,4_D21"/>
      <sheetName val="PU630,6_especial_por_M321"/>
      <sheetName val="PU630,6_Simple21"/>
      <sheetName val="PU630,6_especial_por_M221"/>
      <sheetName val="PU630,6_F21"/>
      <sheetName val="PU630P_7_21"/>
      <sheetName val="PU630,7_21"/>
      <sheetName val="PU630,7_Especial21"/>
      <sheetName val="PU630P_1521"/>
      <sheetName val="PU660_221"/>
      <sheetName val="670_321"/>
      <sheetName val="PU673_21"/>
      <sheetName val="PU681,1_Esp__Q_Caliche21"/>
      <sheetName val="PU830P_1_21"/>
      <sheetName val="ESTADO_RED21"/>
      <sheetName val="GENERALIDADES_21"/>
      <sheetName val="PR_121"/>
      <sheetName val="Indicadores_de_Producto1"/>
      <sheetName val="MANO_DE_OBRA21"/>
      <sheetName val="necesidades_de_la_via24"/>
      <sheetName val="5+440_RÍO_SECO24"/>
      <sheetName val="21+100_24"/>
      <sheetName val="31+250_PTE__GUADUALITO24"/>
      <sheetName val="31+580_P__GUADUAL24"/>
      <sheetName val="34+_27024"/>
      <sheetName val="36+380_24"/>
      <sheetName val="64+110_P__GUADUAS_II24"/>
      <sheetName val="64+180_P__GUADUAS_I24"/>
      <sheetName val="64+820_P__QUEBRADA_CUNE24"/>
      <sheetName val="66+480_PUENTE_VARIANTE_224"/>
      <sheetName val="FRESADO_68_-_11424"/>
      <sheetName val="68+370_P__FÉRREO_24"/>
      <sheetName val="68+520_P__GUANÁBANO24"/>
      <sheetName val="69+030_RÍO_VILLETA24"/>
      <sheetName val="Villeta_centro24"/>
      <sheetName val="72+1020_LA_MARÍA24"/>
      <sheetName val="78+600_EL_ZANCUDO24"/>
      <sheetName val="81+650_LA_HONDA24"/>
      <sheetName val="83+230_QDA__NAUTATÁ24"/>
      <sheetName val="86+220_PUENTE_AZUL24"/>
      <sheetName val="86+600_PUENTE_HILA24"/>
      <sheetName val="101+800_QDA__EL_CHUSCAL24"/>
      <sheetName val="FRESADO_68-_11424"/>
      <sheetName val="REMOCION_DERRUMBES_68_-__11424"/>
      <sheetName val="DESARENADORES_68-114_24"/>
      <sheetName val="Lineas_de_demarcacion_68-11_24"/>
      <sheetName val="REALCE_BORDILLOS_68-114_24"/>
      <sheetName val="PARCHEO_68-114_24"/>
      <sheetName val="DESTAPE_ALCANTARILLAS_000-1_24"/>
      <sheetName val="tachas_reflectivas_68-114_24"/>
      <sheetName val="pinmuros_68+114_24"/>
      <sheetName val="CUNETAS_68-114_24"/>
      <sheetName val="DEFENSAS_METALICAS_68-114_24"/>
      <sheetName val="REFERENCICACIÓN_VIAL_24"/>
      <sheetName val="REMOCION_DERRUMBES24"/>
      <sheetName val="DESARENADORES_68-11424"/>
      <sheetName val="REALCE_BORDILLOS_68-11424"/>
      <sheetName val="PARCHEO_68-11424"/>
      <sheetName val="DESTAPE_ALCANTARILLAS_000-11424"/>
      <sheetName val="pinmuros_68+11424"/>
      <sheetName val="CUNETAS_68-11424"/>
      <sheetName val="SEÑALI_68-11424"/>
      <sheetName val="DEFENSAS_METALICAS_68-11424"/>
      <sheetName val="REFERENCICACIÓN_VIAL24"/>
      <sheetName val="juntas_de_expansion24"/>
      <sheetName val="Hincado_de_rieles24"/>
      <sheetName val="Pintura_muros_y_cabezotes24"/>
      <sheetName val="Suministro_e_instal_rieles24"/>
      <sheetName val="Drenes_PVC_4_pulg24"/>
      <sheetName val="SELLOS_PARA_JUNTAS_DE_PUENTES24"/>
      <sheetName val="Sello_de_grietas_de_concreto24"/>
      <sheetName val="Tubería_PVC_4_pulg24"/>
      <sheetName val="SECCIÓN_FINAL24"/>
      <sheetName val="DEFENSA_METÁLICA24"/>
      <sheetName val="Postes_de_kilometraje24"/>
      <sheetName val="REMOCIÓN_DE_DERRUMBES24"/>
      <sheetName val="Mant__Postes_de_kilometraje24"/>
      <sheetName val="PU_201,3_24"/>
      <sheetName val="PU211P_124"/>
      <sheetName val="PU211P_224"/>
      <sheetName val="201p_324"/>
      <sheetName val="PU_320,124"/>
      <sheetName val="PU330,1_24"/>
      <sheetName val="PU450P,1_(tapada_huecos)24"/>
      <sheetName val="PU460_Parcheo24"/>
      <sheetName val="PU600P_1_24"/>
      <sheetName val="PU610,1_24"/>
      <sheetName val="PU630,4_24"/>
      <sheetName val="PU630,4_acelerante24"/>
      <sheetName val="PU630,4_D24"/>
      <sheetName val="PU630,6_especial_por_M324"/>
      <sheetName val="PU630,6_Simple24"/>
      <sheetName val="PU630,6_especial_por_M224"/>
      <sheetName val="PU630,6_F24"/>
      <sheetName val="PU630P_7_24"/>
      <sheetName val="PU630,7_24"/>
      <sheetName val="PU630,7_Especial24"/>
      <sheetName val="PU630P_1524"/>
      <sheetName val="PU660_224"/>
      <sheetName val="670_324"/>
      <sheetName val="PU673_24"/>
      <sheetName val="PU681,1_Esp__Q_Caliche24"/>
      <sheetName val="PU830P_1_24"/>
      <sheetName val="ESTADO_RED24"/>
      <sheetName val="GENERALIDADES_24"/>
      <sheetName val="PR_124"/>
      <sheetName val="Indicadores_de_Producto4"/>
      <sheetName val="MANO_DE_OBRA24"/>
      <sheetName val="necesidades_de_la_via25"/>
      <sheetName val="5+440_RÍO_SECO25"/>
      <sheetName val="21+100_25"/>
      <sheetName val="31+250_PTE__GUADUALITO25"/>
      <sheetName val="31+580_P__GUADUAL25"/>
      <sheetName val="34+_27025"/>
      <sheetName val="36+380_25"/>
      <sheetName val="64+110_P__GUADUAS_II25"/>
      <sheetName val="64+180_P__GUADUAS_I25"/>
      <sheetName val="64+820_P__QUEBRADA_CUNE25"/>
      <sheetName val="66+480_PUENTE_VARIANTE_225"/>
      <sheetName val="FRESADO_68_-_11425"/>
      <sheetName val="68+370_P__FÉRREO_25"/>
      <sheetName val="68+520_P__GUANÁBANO25"/>
      <sheetName val="69+030_RÍO_VILLETA25"/>
      <sheetName val="Villeta_centro25"/>
      <sheetName val="72+1020_LA_MARÍA25"/>
      <sheetName val="78+600_EL_ZANCUDO25"/>
      <sheetName val="81+650_LA_HONDA25"/>
      <sheetName val="83+230_QDA__NAUTATÁ25"/>
      <sheetName val="86+220_PUENTE_AZUL25"/>
      <sheetName val="86+600_PUENTE_HILA25"/>
      <sheetName val="101+800_QDA__EL_CHUSCAL25"/>
      <sheetName val="FRESADO_68-_11425"/>
      <sheetName val="REMOCION_DERRUMBES_68_-__11425"/>
      <sheetName val="DESARENADORES_68-114_25"/>
      <sheetName val="Lineas_de_demarcacion_68-11_25"/>
      <sheetName val="REALCE_BORDILLOS_68-114_25"/>
      <sheetName val="PARCHEO_68-114_25"/>
      <sheetName val="DESTAPE_ALCANTARILLAS_000-1_25"/>
      <sheetName val="tachas_reflectivas_68-114_25"/>
      <sheetName val="pinmuros_68+114_25"/>
      <sheetName val="CUNETAS_68-114_25"/>
      <sheetName val="DEFENSAS_METALICAS_68-114_25"/>
      <sheetName val="REFERENCICACIÓN_VIAL_25"/>
      <sheetName val="REMOCION_DERRUMBES25"/>
      <sheetName val="DESARENADORES_68-11425"/>
      <sheetName val="REALCE_BORDILLOS_68-11425"/>
      <sheetName val="PARCHEO_68-11425"/>
      <sheetName val="DESTAPE_ALCANTARILLAS_000-11425"/>
      <sheetName val="pinmuros_68+11425"/>
      <sheetName val="CUNETAS_68-11425"/>
      <sheetName val="SEÑALI_68-11425"/>
      <sheetName val="DEFENSAS_METALICAS_68-11425"/>
      <sheetName val="REFERENCICACIÓN_VIAL25"/>
      <sheetName val="juntas_de_expansion25"/>
      <sheetName val="Hincado_de_rieles25"/>
      <sheetName val="Pintura_muros_y_cabezotes25"/>
      <sheetName val="Suministro_e_instal_rieles25"/>
      <sheetName val="Drenes_PVC_4_pulg25"/>
      <sheetName val="SELLOS_PARA_JUNTAS_DE_PUENTES25"/>
      <sheetName val="Sello_de_grietas_de_concreto25"/>
      <sheetName val="Tubería_PVC_4_pulg25"/>
      <sheetName val="SECCIÓN_FINAL25"/>
      <sheetName val="DEFENSA_METÁLICA25"/>
      <sheetName val="Postes_de_kilometraje25"/>
      <sheetName val="REMOCIÓN_DE_DERRUMBES25"/>
      <sheetName val="Mant__Postes_de_kilometraje25"/>
      <sheetName val="PU_201,3_25"/>
      <sheetName val="PU211P_125"/>
      <sheetName val="PU211P_225"/>
      <sheetName val="201p_325"/>
      <sheetName val="PU_320,125"/>
      <sheetName val="PU330,1_25"/>
      <sheetName val="PU450P,1_(tapada_huecos)25"/>
      <sheetName val="PU460_Parcheo25"/>
      <sheetName val="PU600P_1_25"/>
      <sheetName val="PU610,1_25"/>
      <sheetName val="PU630,4_25"/>
      <sheetName val="PU630,4_acelerante25"/>
      <sheetName val="PU630,4_D25"/>
      <sheetName val="PU630,6_especial_por_M325"/>
      <sheetName val="PU630,6_Simple25"/>
      <sheetName val="PU630,6_especial_por_M225"/>
      <sheetName val="PU630,6_F25"/>
      <sheetName val="PU630P_7_25"/>
      <sheetName val="PU630,7_25"/>
      <sheetName val="PU630,7_Especial25"/>
      <sheetName val="PU630P_1525"/>
      <sheetName val="PU660_225"/>
      <sheetName val="670_325"/>
      <sheetName val="PU673_25"/>
      <sheetName val="PU681,1_Esp__Q_Caliche25"/>
      <sheetName val="PU830P_1_25"/>
      <sheetName val="ESTADO_RED25"/>
      <sheetName val="GENERALIDADES_25"/>
      <sheetName val="PR_125"/>
      <sheetName val="Indicadores_de_Producto5"/>
      <sheetName val="MANO_DE_OBRA25"/>
      <sheetName val="necesidades_de_la_via26"/>
      <sheetName val="5+440_RÍO_SECO26"/>
      <sheetName val="21+100_26"/>
      <sheetName val="31+250_PTE__GUADUALITO26"/>
      <sheetName val="31+580_P__GUADUAL26"/>
      <sheetName val="34+_27026"/>
      <sheetName val="36+380_26"/>
      <sheetName val="64+110_P__GUADUAS_II26"/>
      <sheetName val="64+180_P__GUADUAS_I26"/>
      <sheetName val="64+820_P__QUEBRADA_CUNE26"/>
      <sheetName val="66+480_PUENTE_VARIANTE_226"/>
      <sheetName val="FRESADO_68_-_11426"/>
      <sheetName val="68+370_P__FÉRREO_26"/>
      <sheetName val="68+520_P__GUANÁBANO26"/>
      <sheetName val="69+030_RÍO_VILLETA26"/>
      <sheetName val="Villeta_centro26"/>
      <sheetName val="72+1020_LA_MARÍA26"/>
      <sheetName val="78+600_EL_ZANCUDO26"/>
      <sheetName val="81+650_LA_HONDA26"/>
      <sheetName val="83+230_QDA__NAUTATÁ26"/>
      <sheetName val="86+220_PUENTE_AZUL26"/>
      <sheetName val="86+600_PUENTE_HILA26"/>
      <sheetName val="101+800_QDA__EL_CHUSCAL26"/>
      <sheetName val="FRESADO_68-_11426"/>
      <sheetName val="REMOCION_DERRUMBES_68_-__11426"/>
      <sheetName val="DESARENADORES_68-114_26"/>
      <sheetName val="Lineas_de_demarcacion_68-11_26"/>
      <sheetName val="REALCE_BORDILLOS_68-114_26"/>
      <sheetName val="PARCHEO_68-114_26"/>
      <sheetName val="DESTAPE_ALCANTARILLAS_000-1_26"/>
      <sheetName val="tachas_reflectivas_68-114_26"/>
      <sheetName val="pinmuros_68+114_26"/>
      <sheetName val="CUNETAS_68-114_26"/>
      <sheetName val="DEFENSAS_METALICAS_68-114_26"/>
      <sheetName val="REFERENCICACIÓN_VIAL_26"/>
      <sheetName val="REMOCION_DERRUMBES26"/>
      <sheetName val="DESARENADORES_68-11426"/>
      <sheetName val="REALCE_BORDILLOS_68-11426"/>
      <sheetName val="PARCHEO_68-11426"/>
      <sheetName val="DESTAPE_ALCANTARILLAS_000-11426"/>
      <sheetName val="pinmuros_68+11426"/>
      <sheetName val="CUNETAS_68-11426"/>
      <sheetName val="SEÑALI_68-11426"/>
      <sheetName val="DEFENSAS_METALICAS_68-11426"/>
      <sheetName val="REFERENCICACIÓN_VIAL26"/>
      <sheetName val="juntas_de_expansion26"/>
      <sheetName val="Hincado_de_rieles26"/>
      <sheetName val="Pintura_muros_y_cabezotes26"/>
      <sheetName val="Suministro_e_instal_rieles26"/>
      <sheetName val="Drenes_PVC_4_pulg26"/>
      <sheetName val="SELLOS_PARA_JUNTAS_DE_PUENTES26"/>
      <sheetName val="Sello_de_grietas_de_concreto26"/>
      <sheetName val="Tubería_PVC_4_pulg26"/>
      <sheetName val="SECCIÓN_FINAL26"/>
      <sheetName val="DEFENSA_METÁLICA26"/>
      <sheetName val="Postes_de_kilometraje26"/>
      <sheetName val="REMOCIÓN_DE_DERRUMBES26"/>
      <sheetName val="Mant__Postes_de_kilometraje26"/>
      <sheetName val="PU_201,3_26"/>
      <sheetName val="PU211P_126"/>
      <sheetName val="PU211P_226"/>
      <sheetName val="201p_326"/>
      <sheetName val="PU_320,126"/>
      <sheetName val="PU330,1_26"/>
      <sheetName val="PU450P,1_(tapada_huecos)26"/>
      <sheetName val="PU460_Parcheo26"/>
      <sheetName val="PU600P_1_26"/>
      <sheetName val="PU610,1_26"/>
      <sheetName val="PU630,4_26"/>
      <sheetName val="PU630,4_acelerante26"/>
      <sheetName val="PU630,4_D26"/>
      <sheetName val="PU630,6_especial_por_M326"/>
      <sheetName val="PU630,6_Simple26"/>
      <sheetName val="PU630,6_especial_por_M226"/>
      <sheetName val="PU630,6_F26"/>
      <sheetName val="PU630P_7_26"/>
      <sheetName val="PU630,7_26"/>
      <sheetName val="PU630,7_Especial26"/>
      <sheetName val="PU630P_1526"/>
      <sheetName val="PU660_226"/>
      <sheetName val="670_326"/>
      <sheetName val="PU673_26"/>
      <sheetName val="PU681,1_Esp__Q_Caliche26"/>
      <sheetName val="PU830P_1_26"/>
      <sheetName val="ESTADO_RED26"/>
      <sheetName val="GENERALIDADES_26"/>
      <sheetName val="PR_126"/>
      <sheetName val="Indicadores_de_Producto6"/>
      <sheetName val="MANO_DE_OBRA26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1426"/>
  <sheetViews>
    <sheetView tabSelected="1" view="pageBreakPreview" topLeftCell="E148" zoomScale="70" zoomScaleNormal="115" zoomScaleSheetLayoutView="70" workbookViewId="0">
      <selection activeCell="M175" sqref="M175"/>
    </sheetView>
  </sheetViews>
  <sheetFormatPr baseColWidth="10" defaultColWidth="11.3984375" defaultRowHeight="12.75" x14ac:dyDescent="0.45"/>
  <cols>
    <col min="1" max="1" width="4.73046875" style="6" customWidth="1"/>
    <col min="2" max="2" width="2.73046875" style="6" customWidth="1"/>
    <col min="3" max="3" width="7.86328125" style="7" customWidth="1"/>
    <col min="4" max="4" width="27.9296875" style="8" customWidth="1"/>
    <col min="5" max="5" width="64.06640625" style="6" customWidth="1"/>
    <col min="6" max="6" width="12.73046875" style="6" customWidth="1"/>
    <col min="7" max="7" width="24.9296875" style="9" customWidth="1"/>
    <col min="8" max="9" width="20.73046875" style="10" customWidth="1"/>
    <col min="10" max="10" width="26.86328125" style="11" customWidth="1"/>
    <col min="11" max="11" width="3" style="6" customWidth="1"/>
    <col min="12" max="12" width="6.73046875" style="6" customWidth="1"/>
    <col min="13" max="13" width="23.33203125" style="6" customWidth="1"/>
    <col min="14" max="14" width="32.9296875" style="6" customWidth="1"/>
    <col min="15" max="15" width="33.06640625" style="6" bestFit="1" customWidth="1"/>
    <col min="16" max="16" width="32.33203125" style="6" customWidth="1"/>
    <col min="17" max="17" width="16.6640625" style="6" customWidth="1"/>
    <col min="18" max="18" width="5.6640625" style="6" customWidth="1"/>
    <col min="19" max="16384" width="11.3984375" style="6"/>
  </cols>
  <sheetData>
    <row r="1" spans="1:18" hidden="1" x14ac:dyDescent="0.45"/>
    <row r="2" spans="1:18" hidden="1" x14ac:dyDescent="0.45"/>
    <row r="3" spans="1:18" hidden="1" x14ac:dyDescent="0.45"/>
    <row r="4" spans="1:18" ht="13.15" customHeight="1" thickBot="1" x14ac:dyDescent="0.5"/>
    <row r="5" spans="1:18" s="12" customFormat="1" ht="14.65" customHeight="1" thickTop="1" thickBot="1" x14ac:dyDescent="0.4">
      <c r="B5" s="171"/>
      <c r="C5" s="143"/>
      <c r="D5" s="143"/>
      <c r="E5" s="142"/>
      <c r="F5" s="143"/>
      <c r="G5" s="179"/>
      <c r="H5" s="143"/>
      <c r="I5" s="143"/>
      <c r="J5" s="143"/>
      <c r="K5" s="180"/>
    </row>
    <row r="6" spans="1:18" s="12" customFormat="1" ht="17.649999999999999" x14ac:dyDescent="0.5">
      <c r="B6" s="13"/>
      <c r="C6" s="182" t="s">
        <v>45</v>
      </c>
      <c r="D6" s="183"/>
      <c r="E6" s="183"/>
      <c r="F6" s="183"/>
      <c r="G6" s="183"/>
      <c r="H6" s="183"/>
      <c r="I6" s="183"/>
      <c r="J6" s="184"/>
      <c r="K6" s="14"/>
    </row>
    <row r="7" spans="1:18" s="15" customFormat="1" x14ac:dyDescent="0.35">
      <c r="B7" s="16"/>
      <c r="C7" s="149" t="s">
        <v>46</v>
      </c>
      <c r="D7" s="150"/>
      <c r="E7" s="150"/>
      <c r="F7" s="150"/>
      <c r="G7" s="150"/>
      <c r="H7" s="150"/>
      <c r="I7" s="150"/>
      <c r="J7" s="151"/>
      <c r="K7" s="12"/>
      <c r="L7" s="13"/>
      <c r="M7" s="12"/>
      <c r="N7" s="12"/>
      <c r="O7" s="12"/>
      <c r="P7" s="12"/>
      <c r="Q7" s="12"/>
      <c r="R7" s="12"/>
    </row>
    <row r="8" spans="1:18" s="12" customFormat="1" ht="25.9" customHeight="1" x14ac:dyDescent="0.35">
      <c r="B8" s="13"/>
      <c r="C8" s="152"/>
      <c r="D8" s="153"/>
      <c r="E8" s="153"/>
      <c r="F8" s="153"/>
      <c r="G8" s="153"/>
      <c r="H8" s="153"/>
      <c r="I8" s="153"/>
      <c r="J8" s="154"/>
      <c r="L8" s="13"/>
    </row>
    <row r="9" spans="1:18" s="12" customFormat="1" ht="46.9" customHeight="1" thickBot="1" x14ac:dyDescent="0.4">
      <c r="B9" s="13"/>
      <c r="C9" s="139" t="s">
        <v>0</v>
      </c>
      <c r="D9" s="140"/>
      <c r="E9" s="140"/>
      <c r="F9" s="140"/>
      <c r="G9" s="140"/>
      <c r="H9" s="140"/>
      <c r="I9" s="140"/>
      <c r="J9" s="141"/>
      <c r="L9" s="13"/>
    </row>
    <row r="10" spans="1:18" s="12" customFormat="1" ht="15" customHeight="1" x14ac:dyDescent="0.4">
      <c r="B10" s="13"/>
      <c r="C10" s="189"/>
      <c r="D10" s="140"/>
      <c r="E10" s="140"/>
      <c r="F10" s="140"/>
      <c r="G10" s="140"/>
      <c r="H10" s="140"/>
      <c r="I10" s="140"/>
      <c r="J10" s="141"/>
      <c r="L10" s="13"/>
      <c r="M10" s="186" t="s">
        <v>1</v>
      </c>
      <c r="N10" s="177"/>
      <c r="O10" s="177"/>
      <c r="P10" s="177"/>
      <c r="Q10" s="178"/>
    </row>
    <row r="11" spans="1:18" s="12" customFormat="1" ht="13.15" customHeight="1" x14ac:dyDescent="0.35">
      <c r="B11" s="13"/>
      <c r="C11" s="190" t="s">
        <v>2</v>
      </c>
      <c r="D11" s="144" t="s">
        <v>3</v>
      </c>
      <c r="E11" s="144" t="s">
        <v>4</v>
      </c>
      <c r="F11" s="144" t="s">
        <v>5</v>
      </c>
      <c r="G11" s="165" t="s">
        <v>6</v>
      </c>
      <c r="H11" s="172" t="s">
        <v>7</v>
      </c>
      <c r="I11" s="172" t="s">
        <v>8</v>
      </c>
      <c r="J11" s="158" t="s">
        <v>9</v>
      </c>
      <c r="L11" s="13"/>
      <c r="M11" s="162" t="s">
        <v>10</v>
      </c>
      <c r="N11" s="172" t="s">
        <v>11</v>
      </c>
      <c r="O11" s="172" t="s">
        <v>12</v>
      </c>
      <c r="P11" s="172" t="s">
        <v>13</v>
      </c>
      <c r="Q11" s="188" t="s">
        <v>14</v>
      </c>
      <c r="R11" s="17"/>
    </row>
    <row r="12" spans="1:18" s="12" customFormat="1" ht="13.15" customHeight="1" x14ac:dyDescent="0.35">
      <c r="B12" s="13"/>
      <c r="C12" s="163"/>
      <c r="D12" s="145"/>
      <c r="E12" s="145"/>
      <c r="F12" s="145"/>
      <c r="G12" s="145"/>
      <c r="H12" s="145"/>
      <c r="I12" s="145"/>
      <c r="J12" s="159"/>
      <c r="L12" s="13"/>
      <c r="M12" s="163"/>
      <c r="N12" s="145"/>
      <c r="O12" s="145"/>
      <c r="P12" s="145"/>
      <c r="Q12" s="159"/>
      <c r="R12" s="18"/>
    </row>
    <row r="13" spans="1:18" ht="13.15" customHeight="1" x14ac:dyDescent="0.35">
      <c r="A13" s="14"/>
      <c r="C13" s="19" t="s">
        <v>47</v>
      </c>
      <c r="D13" s="20"/>
      <c r="E13" s="21"/>
      <c r="F13" s="22"/>
      <c r="G13" s="23"/>
      <c r="H13" s="24"/>
      <c r="I13" s="25"/>
      <c r="J13" s="26"/>
      <c r="K13" s="12"/>
      <c r="L13" s="13"/>
      <c r="M13" s="27"/>
      <c r="N13" s="24"/>
      <c r="O13" s="24"/>
      <c r="P13" s="24"/>
      <c r="Q13" s="28"/>
      <c r="R13" s="10"/>
    </row>
    <row r="14" spans="1:18" s="30" customFormat="1" ht="76.5" x14ac:dyDescent="0.35">
      <c r="A14" s="29"/>
      <c r="C14" s="31" t="s">
        <v>48</v>
      </c>
      <c r="D14" s="32" t="s">
        <v>49</v>
      </c>
      <c r="E14" s="33" t="s">
        <v>50</v>
      </c>
      <c r="F14" s="34" t="s">
        <v>16</v>
      </c>
      <c r="G14" s="32">
        <v>241.54</v>
      </c>
      <c r="H14" s="35">
        <v>34513</v>
      </c>
      <c r="I14" s="36">
        <f>ROUND(H14+(H14*$J$160),0)</f>
        <v>44867</v>
      </c>
      <c r="J14" s="37">
        <f>ROUND(G14*I14,0)</f>
        <v>10837175</v>
      </c>
      <c r="K14" s="38"/>
      <c r="L14" s="39"/>
      <c r="M14" s="4"/>
      <c r="N14" s="35">
        <f>ROUND(M14,0)</f>
        <v>0</v>
      </c>
      <c r="O14" s="35">
        <f>ROUND(N14+(N14*$P$160),0)</f>
        <v>0</v>
      </c>
      <c r="P14" s="41">
        <f>ROUND(O14*G14,0)</f>
        <v>0</v>
      </c>
      <c r="Q14" s="42" t="str">
        <f t="shared" ref="Q14:Q40" si="0">IF(OR(N14&lt;=0,N14&gt;H14,O14&lt;=0,O14&gt;I14,P14&lt;=0,P14&gt;J14,$P$165="NO CUMPLE"),"NO CUMPLE","CUMPLE")</f>
        <v>NO CUMPLE</v>
      </c>
      <c r="R14" s="43"/>
    </row>
    <row r="15" spans="1:18" s="30" customFormat="1" ht="25.5" x14ac:dyDescent="0.35">
      <c r="A15" s="29"/>
      <c r="C15" s="31" t="s">
        <v>51</v>
      </c>
      <c r="D15" s="32" t="s">
        <v>52</v>
      </c>
      <c r="E15" s="33" t="s">
        <v>53</v>
      </c>
      <c r="F15" s="34" t="s">
        <v>17</v>
      </c>
      <c r="G15" s="32">
        <v>717.92</v>
      </c>
      <c r="H15" s="35">
        <v>6661</v>
      </c>
      <c r="I15" s="36">
        <f>ROUND(H15+(H15*$J$160),0)</f>
        <v>8659</v>
      </c>
      <c r="J15" s="37">
        <f>ROUND(G15*I15,0)</f>
        <v>6216469</v>
      </c>
      <c r="K15" s="38"/>
      <c r="L15" s="39"/>
      <c r="M15" s="4"/>
      <c r="N15" s="35">
        <f>ROUND(M15,0)</f>
        <v>0</v>
      </c>
      <c r="O15" s="35">
        <f t="shared" ref="O15:O40" si="1">ROUND(N15+(N15*$P$160),0)</f>
        <v>0</v>
      </c>
      <c r="P15" s="41">
        <f>ROUND(O15*G15,0)</f>
        <v>0</v>
      </c>
      <c r="Q15" s="42" t="str">
        <f t="shared" si="0"/>
        <v>NO CUMPLE</v>
      </c>
      <c r="R15" s="43"/>
    </row>
    <row r="16" spans="1:18" s="30" customFormat="1" ht="25.5" x14ac:dyDescent="0.35">
      <c r="A16" s="29"/>
      <c r="C16" s="31" t="s">
        <v>54</v>
      </c>
      <c r="D16" s="32" t="s">
        <v>55</v>
      </c>
      <c r="E16" s="33" t="s">
        <v>56</v>
      </c>
      <c r="F16" s="34" t="s">
        <v>17</v>
      </c>
      <c r="G16" s="32">
        <v>477.47</v>
      </c>
      <c r="H16" s="35">
        <v>8378</v>
      </c>
      <c r="I16" s="36">
        <f>ROUND(H16+(H16*$J$160),0)</f>
        <v>10891</v>
      </c>
      <c r="J16" s="37">
        <f>ROUND(G16*I16,0)</f>
        <v>5200126</v>
      </c>
      <c r="K16" s="38"/>
      <c r="L16" s="39"/>
      <c r="M16" s="4"/>
      <c r="N16" s="35">
        <f>ROUND(M16,0)</f>
        <v>0</v>
      </c>
      <c r="O16" s="35">
        <f t="shared" si="1"/>
        <v>0</v>
      </c>
      <c r="P16" s="41">
        <f>ROUND(O16*G16,0)</f>
        <v>0</v>
      </c>
      <c r="Q16" s="42" t="str">
        <f t="shared" si="0"/>
        <v>NO CUMPLE</v>
      </c>
      <c r="R16" s="43"/>
    </row>
    <row r="17" spans="1:18" s="30" customFormat="1" ht="25.5" x14ac:dyDescent="0.35">
      <c r="A17" s="29"/>
      <c r="C17" s="31" t="s">
        <v>57</v>
      </c>
      <c r="D17" s="32" t="s">
        <v>58</v>
      </c>
      <c r="E17" s="33" t="s">
        <v>19</v>
      </c>
      <c r="F17" s="34" t="s">
        <v>20</v>
      </c>
      <c r="G17" s="32">
        <v>208.44</v>
      </c>
      <c r="H17" s="35">
        <v>29781</v>
      </c>
      <c r="I17" s="36">
        <f>ROUND(H17+(H17*$J$160),0)</f>
        <v>38715</v>
      </c>
      <c r="J17" s="37">
        <f>ROUND(G17*I17,0)</f>
        <v>8069755</v>
      </c>
      <c r="K17" s="38"/>
      <c r="L17" s="39"/>
      <c r="M17" s="4"/>
      <c r="N17" s="35">
        <f>ROUND(M17,0)</f>
        <v>0</v>
      </c>
      <c r="O17" s="35">
        <f t="shared" si="1"/>
        <v>0</v>
      </c>
      <c r="P17" s="41">
        <f>ROUND(O17*G17,0)</f>
        <v>0</v>
      </c>
      <c r="Q17" s="42" t="str">
        <f t="shared" si="0"/>
        <v>NO CUMPLE</v>
      </c>
      <c r="R17" s="43"/>
    </row>
    <row r="18" spans="1:18" s="30" customFormat="1" ht="25.5" x14ac:dyDescent="0.35">
      <c r="A18" s="29"/>
      <c r="C18" s="31" t="s">
        <v>59</v>
      </c>
      <c r="D18" s="32" t="s">
        <v>60</v>
      </c>
      <c r="E18" s="33" t="s">
        <v>61</v>
      </c>
      <c r="F18" s="34" t="s">
        <v>20</v>
      </c>
      <c r="G18" s="32">
        <v>17.18</v>
      </c>
      <c r="H18" s="35">
        <v>71810</v>
      </c>
      <c r="I18" s="36">
        <f>ROUND(H18+(H18*$J$160),0)</f>
        <v>93353</v>
      </c>
      <c r="J18" s="37">
        <f t="shared" ref="J18:J39" si="2">ROUND(G18*I18,0)</f>
        <v>1603805</v>
      </c>
      <c r="K18" s="38"/>
      <c r="L18" s="39"/>
      <c r="M18" s="4"/>
      <c r="N18" s="35">
        <f t="shared" ref="N18:N39" si="3">ROUND(M18,0)</f>
        <v>0</v>
      </c>
      <c r="O18" s="35">
        <f t="shared" si="1"/>
        <v>0</v>
      </c>
      <c r="P18" s="41">
        <f t="shared" ref="P18:P39" si="4">ROUND(O18*G18,0)</f>
        <v>0</v>
      </c>
      <c r="Q18" s="42" t="str">
        <f t="shared" si="0"/>
        <v>NO CUMPLE</v>
      </c>
      <c r="R18" s="43"/>
    </row>
    <row r="19" spans="1:18" s="30" customFormat="1" ht="38.25" x14ac:dyDescent="0.35">
      <c r="A19" s="29"/>
      <c r="C19" s="31" t="s">
        <v>62</v>
      </c>
      <c r="D19" s="32">
        <v>201.9</v>
      </c>
      <c r="E19" s="33" t="s">
        <v>63</v>
      </c>
      <c r="F19" s="34" t="s">
        <v>17</v>
      </c>
      <c r="G19" s="32">
        <v>240.45</v>
      </c>
      <c r="H19" s="35">
        <v>21071</v>
      </c>
      <c r="I19" s="36">
        <f>ROUNDUP(H19+(H19*$J$160),0)</f>
        <v>27393</v>
      </c>
      <c r="J19" s="37">
        <f t="shared" si="2"/>
        <v>6586647</v>
      </c>
      <c r="K19" s="38"/>
      <c r="L19" s="39"/>
      <c r="M19" s="4"/>
      <c r="N19" s="35">
        <f t="shared" si="3"/>
        <v>0</v>
      </c>
      <c r="O19" s="35">
        <f>ROUNDUP(N19+(N19*$P$160),0)</f>
        <v>0</v>
      </c>
      <c r="P19" s="41">
        <f t="shared" si="4"/>
        <v>0</v>
      </c>
      <c r="Q19" s="42" t="str">
        <f t="shared" si="0"/>
        <v>NO CUMPLE</v>
      </c>
      <c r="R19" s="43"/>
    </row>
    <row r="20" spans="1:18" s="30" customFormat="1" ht="13.15" x14ac:dyDescent="0.35">
      <c r="A20" s="29"/>
      <c r="C20" s="31" t="s">
        <v>64</v>
      </c>
      <c r="D20" s="32" t="s">
        <v>65</v>
      </c>
      <c r="E20" s="33" t="s">
        <v>66</v>
      </c>
      <c r="F20" s="34" t="s">
        <v>67</v>
      </c>
      <c r="G20" s="32">
        <v>2256.13</v>
      </c>
      <c r="H20" s="35">
        <v>1823</v>
      </c>
      <c r="I20" s="36">
        <f t="shared" ref="I20:I40" si="5">ROUND(H20+(H20*$J$160),0)</f>
        <v>2370</v>
      </c>
      <c r="J20" s="37">
        <f t="shared" si="2"/>
        <v>5347028</v>
      </c>
      <c r="K20" s="38"/>
      <c r="L20" s="39"/>
      <c r="M20" s="4"/>
      <c r="N20" s="35">
        <f t="shared" si="3"/>
        <v>0</v>
      </c>
      <c r="O20" s="35">
        <f t="shared" si="1"/>
        <v>0</v>
      </c>
      <c r="P20" s="41">
        <f t="shared" si="4"/>
        <v>0</v>
      </c>
      <c r="Q20" s="42" t="str">
        <f t="shared" si="0"/>
        <v>NO CUMPLE</v>
      </c>
      <c r="R20" s="43"/>
    </row>
    <row r="21" spans="1:18" s="30" customFormat="1" ht="25.5" x14ac:dyDescent="0.35">
      <c r="A21" s="29"/>
      <c r="C21" s="31" t="s">
        <v>68</v>
      </c>
      <c r="D21" s="32" t="s">
        <v>69</v>
      </c>
      <c r="E21" s="33" t="s">
        <v>70</v>
      </c>
      <c r="F21" s="34" t="s">
        <v>20</v>
      </c>
      <c r="G21" s="32">
        <v>14.43</v>
      </c>
      <c r="H21" s="35">
        <v>134337</v>
      </c>
      <c r="I21" s="36">
        <f t="shared" si="5"/>
        <v>174638</v>
      </c>
      <c r="J21" s="37">
        <f t="shared" si="2"/>
        <v>2520026</v>
      </c>
      <c r="K21" s="38"/>
      <c r="L21" s="39"/>
      <c r="M21" s="4"/>
      <c r="N21" s="35">
        <f t="shared" si="3"/>
        <v>0</v>
      </c>
      <c r="O21" s="35">
        <f t="shared" si="1"/>
        <v>0</v>
      </c>
      <c r="P21" s="41">
        <f t="shared" si="4"/>
        <v>0</v>
      </c>
      <c r="Q21" s="42" t="str">
        <f t="shared" si="0"/>
        <v>NO CUMPLE</v>
      </c>
      <c r="R21" s="43"/>
    </row>
    <row r="22" spans="1:18" s="30" customFormat="1" ht="25.5" x14ac:dyDescent="0.35">
      <c r="A22" s="29"/>
      <c r="C22" s="31" t="s">
        <v>71</v>
      </c>
      <c r="D22" s="32" t="s">
        <v>72</v>
      </c>
      <c r="E22" s="33" t="s">
        <v>73</v>
      </c>
      <c r="F22" s="34" t="s">
        <v>17</v>
      </c>
      <c r="G22" s="32">
        <v>240.45</v>
      </c>
      <c r="H22" s="35">
        <v>13876</v>
      </c>
      <c r="I22" s="36">
        <f t="shared" si="5"/>
        <v>18039</v>
      </c>
      <c r="J22" s="37">
        <f t="shared" si="2"/>
        <v>4337478</v>
      </c>
      <c r="K22" s="38"/>
      <c r="L22" s="39"/>
      <c r="M22" s="4"/>
      <c r="N22" s="35">
        <f t="shared" si="3"/>
        <v>0</v>
      </c>
      <c r="O22" s="35">
        <f t="shared" si="1"/>
        <v>0</v>
      </c>
      <c r="P22" s="41">
        <f t="shared" si="4"/>
        <v>0</v>
      </c>
      <c r="Q22" s="42" t="str">
        <f t="shared" si="0"/>
        <v>NO CUMPLE</v>
      </c>
      <c r="R22" s="43"/>
    </row>
    <row r="23" spans="1:18" s="30" customFormat="1" ht="51" x14ac:dyDescent="0.35">
      <c r="A23" s="29"/>
      <c r="C23" s="31" t="s">
        <v>74</v>
      </c>
      <c r="D23" s="32" t="s">
        <v>75</v>
      </c>
      <c r="E23" s="33" t="s">
        <v>76</v>
      </c>
      <c r="F23" s="34" t="s">
        <v>20</v>
      </c>
      <c r="G23" s="32">
        <v>96.18</v>
      </c>
      <c r="H23" s="35">
        <v>175915</v>
      </c>
      <c r="I23" s="36">
        <f t="shared" si="5"/>
        <v>228690</v>
      </c>
      <c r="J23" s="37">
        <f t="shared" si="2"/>
        <v>21995404</v>
      </c>
      <c r="K23" s="38"/>
      <c r="L23" s="39"/>
      <c r="M23" s="4"/>
      <c r="N23" s="35">
        <f t="shared" si="3"/>
        <v>0</v>
      </c>
      <c r="O23" s="35">
        <f t="shared" si="1"/>
        <v>0</v>
      </c>
      <c r="P23" s="41">
        <f t="shared" si="4"/>
        <v>0</v>
      </c>
      <c r="Q23" s="42" t="str">
        <f t="shared" si="0"/>
        <v>NO CUMPLE</v>
      </c>
      <c r="R23" s="43"/>
    </row>
    <row r="24" spans="1:18" s="30" customFormat="1" ht="51" x14ac:dyDescent="0.35">
      <c r="A24" s="29"/>
      <c r="C24" s="31" t="s">
        <v>77</v>
      </c>
      <c r="D24" s="32" t="s">
        <v>78</v>
      </c>
      <c r="E24" s="33" t="s">
        <v>79</v>
      </c>
      <c r="F24" s="34" t="s">
        <v>20</v>
      </c>
      <c r="G24" s="32">
        <v>54.91</v>
      </c>
      <c r="H24" s="35">
        <v>192538</v>
      </c>
      <c r="I24" s="36">
        <f t="shared" si="5"/>
        <v>250299</v>
      </c>
      <c r="J24" s="37">
        <f t="shared" si="2"/>
        <v>13743918</v>
      </c>
      <c r="K24" s="38"/>
      <c r="L24" s="39"/>
      <c r="M24" s="4"/>
      <c r="N24" s="35">
        <f t="shared" si="3"/>
        <v>0</v>
      </c>
      <c r="O24" s="35">
        <f t="shared" si="1"/>
        <v>0</v>
      </c>
      <c r="P24" s="41">
        <f t="shared" si="4"/>
        <v>0</v>
      </c>
      <c r="Q24" s="42" t="str">
        <f t="shared" si="0"/>
        <v>NO CUMPLE</v>
      </c>
      <c r="R24" s="43"/>
    </row>
    <row r="25" spans="1:18" s="30" customFormat="1" ht="25.5" x14ac:dyDescent="0.35">
      <c r="A25" s="29"/>
      <c r="C25" s="31" t="s">
        <v>80</v>
      </c>
      <c r="D25" s="32" t="s">
        <v>81</v>
      </c>
      <c r="E25" s="33" t="s">
        <v>82</v>
      </c>
      <c r="F25" s="34" t="s">
        <v>17</v>
      </c>
      <c r="G25" s="32">
        <v>477.47</v>
      </c>
      <c r="H25" s="35">
        <v>6260</v>
      </c>
      <c r="I25" s="36">
        <f t="shared" si="5"/>
        <v>8138</v>
      </c>
      <c r="J25" s="37">
        <f t="shared" si="2"/>
        <v>3885651</v>
      </c>
      <c r="K25" s="38"/>
      <c r="L25" s="39"/>
      <c r="M25" s="4"/>
      <c r="N25" s="35">
        <f t="shared" si="3"/>
        <v>0</v>
      </c>
      <c r="O25" s="35">
        <f t="shared" si="1"/>
        <v>0</v>
      </c>
      <c r="P25" s="41">
        <f t="shared" si="4"/>
        <v>0</v>
      </c>
      <c r="Q25" s="42" t="str">
        <f t="shared" si="0"/>
        <v>NO CUMPLE</v>
      </c>
      <c r="R25" s="43"/>
    </row>
    <row r="26" spans="1:18" s="30" customFormat="1" ht="13.15" x14ac:dyDescent="0.35">
      <c r="A26" s="29"/>
      <c r="C26" s="31" t="s">
        <v>83</v>
      </c>
      <c r="D26" s="32" t="s">
        <v>84</v>
      </c>
      <c r="E26" s="33" t="s">
        <v>85</v>
      </c>
      <c r="F26" s="34" t="s">
        <v>17</v>
      </c>
      <c r="G26" s="32">
        <v>477.47</v>
      </c>
      <c r="H26" s="35">
        <v>3062</v>
      </c>
      <c r="I26" s="36">
        <f t="shared" si="5"/>
        <v>3981</v>
      </c>
      <c r="J26" s="37">
        <f t="shared" si="2"/>
        <v>1900808</v>
      </c>
      <c r="K26" s="38"/>
      <c r="L26" s="39"/>
      <c r="M26" s="4"/>
      <c r="N26" s="35">
        <f t="shared" si="3"/>
        <v>0</v>
      </c>
      <c r="O26" s="35">
        <f t="shared" si="1"/>
        <v>0</v>
      </c>
      <c r="P26" s="41">
        <f t="shared" si="4"/>
        <v>0</v>
      </c>
      <c r="Q26" s="42" t="str">
        <f t="shared" si="0"/>
        <v>NO CUMPLE</v>
      </c>
      <c r="R26" s="43"/>
    </row>
    <row r="27" spans="1:18" s="30" customFormat="1" ht="38.25" x14ac:dyDescent="0.35">
      <c r="A27" s="29"/>
      <c r="C27" s="31" t="s">
        <v>86</v>
      </c>
      <c r="D27" s="32" t="s">
        <v>87</v>
      </c>
      <c r="E27" s="33" t="s">
        <v>88</v>
      </c>
      <c r="F27" s="34" t="s">
        <v>20</v>
      </c>
      <c r="G27" s="32">
        <v>71.62</v>
      </c>
      <c r="H27" s="35">
        <v>1140909</v>
      </c>
      <c r="I27" s="36">
        <f t="shared" si="5"/>
        <v>1483182</v>
      </c>
      <c r="J27" s="37">
        <f t="shared" si="2"/>
        <v>106225495</v>
      </c>
      <c r="K27" s="38"/>
      <c r="L27" s="39"/>
      <c r="M27" s="4"/>
      <c r="N27" s="35">
        <f t="shared" si="3"/>
        <v>0</v>
      </c>
      <c r="O27" s="35">
        <f t="shared" si="1"/>
        <v>0</v>
      </c>
      <c r="P27" s="41">
        <f t="shared" si="4"/>
        <v>0</v>
      </c>
      <c r="Q27" s="42" t="str">
        <f t="shared" si="0"/>
        <v>NO CUMPLE</v>
      </c>
      <c r="R27" s="43"/>
    </row>
    <row r="28" spans="1:18" s="30" customFormat="1" ht="38.25" x14ac:dyDescent="0.35">
      <c r="A28" s="29"/>
      <c r="C28" s="31" t="s">
        <v>89</v>
      </c>
      <c r="D28" s="32" t="s">
        <v>87</v>
      </c>
      <c r="E28" s="33" t="s">
        <v>90</v>
      </c>
      <c r="F28" s="34" t="s">
        <v>20</v>
      </c>
      <c r="G28" s="32">
        <v>2.93</v>
      </c>
      <c r="H28" s="35">
        <v>1140909</v>
      </c>
      <c r="I28" s="36">
        <f t="shared" si="5"/>
        <v>1483182</v>
      </c>
      <c r="J28" s="37">
        <f t="shared" si="2"/>
        <v>4345723</v>
      </c>
      <c r="K28" s="38"/>
      <c r="L28" s="39"/>
      <c r="M28" s="4"/>
      <c r="N28" s="35">
        <f t="shared" si="3"/>
        <v>0</v>
      </c>
      <c r="O28" s="35">
        <f t="shared" si="1"/>
        <v>0</v>
      </c>
      <c r="P28" s="41">
        <f t="shared" si="4"/>
        <v>0</v>
      </c>
      <c r="Q28" s="42" t="str">
        <f t="shared" si="0"/>
        <v>NO CUMPLE</v>
      </c>
      <c r="R28" s="43"/>
    </row>
    <row r="29" spans="1:18" s="30" customFormat="1" ht="38.25" x14ac:dyDescent="0.35">
      <c r="A29" s="29"/>
      <c r="C29" s="31" t="s">
        <v>91</v>
      </c>
      <c r="D29" s="32" t="s">
        <v>92</v>
      </c>
      <c r="E29" s="33" t="s">
        <v>93</v>
      </c>
      <c r="F29" s="34" t="s">
        <v>17</v>
      </c>
      <c r="G29" s="32">
        <v>96.18</v>
      </c>
      <c r="H29" s="35">
        <v>116537</v>
      </c>
      <c r="I29" s="36">
        <f t="shared" si="5"/>
        <v>151498</v>
      </c>
      <c r="J29" s="37">
        <f t="shared" si="2"/>
        <v>14571078</v>
      </c>
      <c r="K29" s="38"/>
      <c r="L29" s="39"/>
      <c r="M29" s="4"/>
      <c r="N29" s="35">
        <f t="shared" si="3"/>
        <v>0</v>
      </c>
      <c r="O29" s="35">
        <f t="shared" si="1"/>
        <v>0</v>
      </c>
      <c r="P29" s="41">
        <f t="shared" si="4"/>
        <v>0</v>
      </c>
      <c r="Q29" s="42" t="str">
        <f t="shared" si="0"/>
        <v>NO CUMPLE</v>
      </c>
      <c r="R29" s="43"/>
    </row>
    <row r="30" spans="1:18" s="30" customFormat="1" ht="38.25" x14ac:dyDescent="0.35">
      <c r="A30" s="29"/>
      <c r="C30" s="31" t="s">
        <v>94</v>
      </c>
      <c r="D30" s="32" t="s">
        <v>95</v>
      </c>
      <c r="E30" s="33" t="s">
        <v>96</v>
      </c>
      <c r="F30" s="34" t="s">
        <v>17</v>
      </c>
      <c r="G30" s="32">
        <v>96.18</v>
      </c>
      <c r="H30" s="35">
        <v>92724</v>
      </c>
      <c r="I30" s="36">
        <f t="shared" si="5"/>
        <v>120541</v>
      </c>
      <c r="J30" s="37">
        <f t="shared" si="2"/>
        <v>11593633</v>
      </c>
      <c r="K30" s="38"/>
      <c r="L30" s="39"/>
      <c r="M30" s="4"/>
      <c r="N30" s="35">
        <f t="shared" si="3"/>
        <v>0</v>
      </c>
      <c r="O30" s="35">
        <f t="shared" si="1"/>
        <v>0</v>
      </c>
      <c r="P30" s="41">
        <f t="shared" si="4"/>
        <v>0</v>
      </c>
      <c r="Q30" s="42" t="str">
        <f t="shared" si="0"/>
        <v>NO CUMPLE</v>
      </c>
      <c r="R30" s="43"/>
    </row>
    <row r="31" spans="1:18" s="30" customFormat="1" ht="38.25" x14ac:dyDescent="0.35">
      <c r="A31" s="29"/>
      <c r="C31" s="31" t="s">
        <v>97</v>
      </c>
      <c r="D31" s="32" t="s">
        <v>75</v>
      </c>
      <c r="E31" s="33" t="s">
        <v>98</v>
      </c>
      <c r="F31" s="34" t="s">
        <v>17</v>
      </c>
      <c r="G31" s="32">
        <v>48.09</v>
      </c>
      <c r="H31" s="35">
        <v>175915</v>
      </c>
      <c r="I31" s="36">
        <f t="shared" si="5"/>
        <v>228690</v>
      </c>
      <c r="J31" s="37">
        <f t="shared" si="2"/>
        <v>10997702</v>
      </c>
      <c r="K31" s="38"/>
      <c r="L31" s="39"/>
      <c r="M31" s="4"/>
      <c r="N31" s="35">
        <f t="shared" si="3"/>
        <v>0</v>
      </c>
      <c r="O31" s="35">
        <f t="shared" si="1"/>
        <v>0</v>
      </c>
      <c r="P31" s="41">
        <f t="shared" si="4"/>
        <v>0</v>
      </c>
      <c r="Q31" s="42" t="str">
        <f t="shared" si="0"/>
        <v>NO CUMPLE</v>
      </c>
      <c r="R31" s="43"/>
    </row>
    <row r="32" spans="1:18" s="30" customFormat="1" ht="25.5" x14ac:dyDescent="0.35">
      <c r="A32" s="29"/>
      <c r="C32" s="31" t="s">
        <v>99</v>
      </c>
      <c r="D32" s="32" t="s">
        <v>100</v>
      </c>
      <c r="E32" s="33" t="s">
        <v>101</v>
      </c>
      <c r="F32" s="34" t="s">
        <v>16</v>
      </c>
      <c r="G32" s="32">
        <v>183.2</v>
      </c>
      <c r="H32" s="35">
        <v>140636</v>
      </c>
      <c r="I32" s="36">
        <f t="shared" si="5"/>
        <v>182827</v>
      </c>
      <c r="J32" s="37">
        <f t="shared" si="2"/>
        <v>33493906</v>
      </c>
      <c r="K32" s="38"/>
      <c r="L32" s="39"/>
      <c r="M32" s="4"/>
      <c r="N32" s="35">
        <f t="shared" si="3"/>
        <v>0</v>
      </c>
      <c r="O32" s="35">
        <f t="shared" si="1"/>
        <v>0</v>
      </c>
      <c r="P32" s="41">
        <f t="shared" si="4"/>
        <v>0</v>
      </c>
      <c r="Q32" s="42" t="str">
        <f t="shared" si="0"/>
        <v>NO CUMPLE</v>
      </c>
      <c r="R32" s="43"/>
    </row>
    <row r="33" spans="1:18" s="30" customFormat="1" ht="25.5" x14ac:dyDescent="0.35">
      <c r="A33" s="29"/>
      <c r="C33" s="31" t="s">
        <v>102</v>
      </c>
      <c r="D33" s="32" t="s">
        <v>103</v>
      </c>
      <c r="E33" s="33" t="s">
        <v>104</v>
      </c>
      <c r="F33" s="34" t="s">
        <v>16</v>
      </c>
      <c r="G33" s="32">
        <v>11.45</v>
      </c>
      <c r="H33" s="35">
        <v>110921</v>
      </c>
      <c r="I33" s="36">
        <f t="shared" si="5"/>
        <v>144197</v>
      </c>
      <c r="J33" s="37">
        <f t="shared" si="2"/>
        <v>1651056</v>
      </c>
      <c r="K33" s="38"/>
      <c r="L33" s="39"/>
      <c r="M33" s="4"/>
      <c r="N33" s="35">
        <f t="shared" si="3"/>
        <v>0</v>
      </c>
      <c r="O33" s="35">
        <f t="shared" si="1"/>
        <v>0</v>
      </c>
      <c r="P33" s="41">
        <f t="shared" si="4"/>
        <v>0</v>
      </c>
      <c r="Q33" s="42" t="str">
        <f t="shared" si="0"/>
        <v>NO CUMPLE</v>
      </c>
      <c r="R33" s="43"/>
    </row>
    <row r="34" spans="1:18" s="30" customFormat="1" ht="25.5" x14ac:dyDescent="0.35">
      <c r="A34" s="29"/>
      <c r="C34" s="31" t="s">
        <v>105</v>
      </c>
      <c r="D34" s="32" t="s">
        <v>103</v>
      </c>
      <c r="E34" s="33" t="s">
        <v>106</v>
      </c>
      <c r="F34" s="34" t="s">
        <v>16</v>
      </c>
      <c r="G34" s="32">
        <v>34.35</v>
      </c>
      <c r="H34" s="35">
        <v>96182</v>
      </c>
      <c r="I34" s="36">
        <f t="shared" si="5"/>
        <v>125037</v>
      </c>
      <c r="J34" s="37">
        <f t="shared" si="2"/>
        <v>4295021</v>
      </c>
      <c r="K34" s="38"/>
      <c r="L34" s="39"/>
      <c r="M34" s="4"/>
      <c r="N34" s="35">
        <f t="shared" si="3"/>
        <v>0</v>
      </c>
      <c r="O34" s="35">
        <f t="shared" si="1"/>
        <v>0</v>
      </c>
      <c r="P34" s="41">
        <f t="shared" si="4"/>
        <v>0</v>
      </c>
      <c r="Q34" s="42" t="str">
        <f t="shared" si="0"/>
        <v>NO CUMPLE</v>
      </c>
      <c r="R34" s="43"/>
    </row>
    <row r="35" spans="1:18" s="30" customFormat="1" ht="38.25" x14ac:dyDescent="0.35">
      <c r="A35" s="29"/>
      <c r="C35" s="31" t="s">
        <v>107</v>
      </c>
      <c r="D35" s="32" t="s">
        <v>103</v>
      </c>
      <c r="E35" s="33" t="s">
        <v>108</v>
      </c>
      <c r="F35" s="34" t="s">
        <v>16</v>
      </c>
      <c r="G35" s="32">
        <v>229</v>
      </c>
      <c r="H35" s="35">
        <v>136552</v>
      </c>
      <c r="I35" s="36">
        <f t="shared" si="5"/>
        <v>177518</v>
      </c>
      <c r="J35" s="37">
        <f t="shared" si="2"/>
        <v>40651622</v>
      </c>
      <c r="K35" s="38"/>
      <c r="L35" s="39"/>
      <c r="M35" s="4"/>
      <c r="N35" s="35">
        <f t="shared" si="3"/>
        <v>0</v>
      </c>
      <c r="O35" s="35">
        <f t="shared" si="1"/>
        <v>0</v>
      </c>
      <c r="P35" s="41">
        <f t="shared" si="4"/>
        <v>0</v>
      </c>
      <c r="Q35" s="42" t="str">
        <f t="shared" si="0"/>
        <v>NO CUMPLE</v>
      </c>
      <c r="R35" s="43"/>
    </row>
    <row r="36" spans="1:18" s="30" customFormat="1" ht="25.5" x14ac:dyDescent="0.35">
      <c r="A36" s="29"/>
      <c r="C36" s="31" t="s">
        <v>109</v>
      </c>
      <c r="D36" s="32" t="s">
        <v>103</v>
      </c>
      <c r="E36" s="33" t="s">
        <v>110</v>
      </c>
      <c r="F36" s="34" t="s">
        <v>16</v>
      </c>
      <c r="G36" s="32">
        <v>229</v>
      </c>
      <c r="H36" s="35">
        <v>13259</v>
      </c>
      <c r="I36" s="36">
        <f t="shared" si="5"/>
        <v>17237</v>
      </c>
      <c r="J36" s="37">
        <f t="shared" si="2"/>
        <v>3947273</v>
      </c>
      <c r="K36" s="38"/>
      <c r="L36" s="39"/>
      <c r="M36" s="4"/>
      <c r="N36" s="35">
        <f t="shared" si="3"/>
        <v>0</v>
      </c>
      <c r="O36" s="35">
        <f t="shared" si="1"/>
        <v>0</v>
      </c>
      <c r="P36" s="41">
        <f t="shared" si="4"/>
        <v>0</v>
      </c>
      <c r="Q36" s="42" t="str">
        <f t="shared" si="0"/>
        <v>NO CUMPLE</v>
      </c>
      <c r="R36" s="43"/>
    </row>
    <row r="37" spans="1:18" s="30" customFormat="1" ht="25.5" x14ac:dyDescent="0.35">
      <c r="A37" s="29"/>
      <c r="C37" s="31" t="s">
        <v>111</v>
      </c>
      <c r="D37" s="32" t="s">
        <v>112</v>
      </c>
      <c r="E37" s="33" t="s">
        <v>113</v>
      </c>
      <c r="F37" s="34" t="s">
        <v>16</v>
      </c>
      <c r="G37" s="32">
        <v>229</v>
      </c>
      <c r="H37" s="35">
        <v>5625</v>
      </c>
      <c r="I37" s="36">
        <f t="shared" si="5"/>
        <v>7313</v>
      </c>
      <c r="J37" s="37">
        <f t="shared" si="2"/>
        <v>1674677</v>
      </c>
      <c r="K37" s="38"/>
      <c r="L37" s="39"/>
      <c r="M37" s="4"/>
      <c r="N37" s="35">
        <f t="shared" si="3"/>
        <v>0</v>
      </c>
      <c r="O37" s="35">
        <f t="shared" si="1"/>
        <v>0</v>
      </c>
      <c r="P37" s="41">
        <f t="shared" si="4"/>
        <v>0</v>
      </c>
      <c r="Q37" s="42" t="str">
        <f t="shared" si="0"/>
        <v>NO CUMPLE</v>
      </c>
      <c r="R37" s="43"/>
    </row>
    <row r="38" spans="1:18" s="30" customFormat="1" ht="13.15" x14ac:dyDescent="0.35">
      <c r="A38" s="29"/>
      <c r="C38" s="31" t="s">
        <v>114</v>
      </c>
      <c r="D38" s="32" t="s">
        <v>115</v>
      </c>
      <c r="E38" s="33" t="s">
        <v>116</v>
      </c>
      <c r="F38" s="34" t="s">
        <v>17</v>
      </c>
      <c r="G38" s="32">
        <v>21.51</v>
      </c>
      <c r="H38" s="35">
        <v>63577</v>
      </c>
      <c r="I38" s="36">
        <f t="shared" si="5"/>
        <v>82650</v>
      </c>
      <c r="J38" s="37">
        <f t="shared" si="2"/>
        <v>1777802</v>
      </c>
      <c r="K38" s="38"/>
      <c r="L38" s="39"/>
      <c r="M38" s="4"/>
      <c r="N38" s="35">
        <f t="shared" si="3"/>
        <v>0</v>
      </c>
      <c r="O38" s="35">
        <f t="shared" si="1"/>
        <v>0</v>
      </c>
      <c r="P38" s="41">
        <f t="shared" si="4"/>
        <v>0</v>
      </c>
      <c r="Q38" s="42" t="str">
        <f t="shared" si="0"/>
        <v>NO CUMPLE</v>
      </c>
      <c r="R38" s="43"/>
    </row>
    <row r="39" spans="1:18" s="30" customFormat="1" ht="38.25" x14ac:dyDescent="0.35">
      <c r="A39" s="29"/>
      <c r="C39" s="31" t="s">
        <v>117</v>
      </c>
      <c r="D39" s="32" t="s">
        <v>118</v>
      </c>
      <c r="E39" s="33" t="s">
        <v>119</v>
      </c>
      <c r="F39" s="34" t="s">
        <v>15</v>
      </c>
      <c r="G39" s="32">
        <v>16</v>
      </c>
      <c r="H39" s="35">
        <v>19379</v>
      </c>
      <c r="I39" s="36">
        <f t="shared" si="5"/>
        <v>25193</v>
      </c>
      <c r="J39" s="37">
        <f t="shared" si="2"/>
        <v>403088</v>
      </c>
      <c r="K39" s="38"/>
      <c r="L39" s="39"/>
      <c r="M39" s="4"/>
      <c r="N39" s="35">
        <f t="shared" si="3"/>
        <v>0</v>
      </c>
      <c r="O39" s="35">
        <f t="shared" si="1"/>
        <v>0</v>
      </c>
      <c r="P39" s="41">
        <f t="shared" si="4"/>
        <v>0</v>
      </c>
      <c r="Q39" s="42" t="str">
        <f t="shared" si="0"/>
        <v>NO CUMPLE</v>
      </c>
      <c r="R39" s="43"/>
    </row>
    <row r="40" spans="1:18" s="30" customFormat="1" ht="51" x14ac:dyDescent="0.35">
      <c r="A40" s="29"/>
      <c r="C40" s="31" t="s">
        <v>120</v>
      </c>
      <c r="D40" s="32" t="s">
        <v>121</v>
      </c>
      <c r="E40" s="33" t="s">
        <v>122</v>
      </c>
      <c r="F40" s="34" t="s">
        <v>15</v>
      </c>
      <c r="G40" s="32">
        <v>5</v>
      </c>
      <c r="H40" s="35">
        <v>551385</v>
      </c>
      <c r="I40" s="36">
        <f t="shared" si="5"/>
        <v>716801</v>
      </c>
      <c r="J40" s="37">
        <f>ROUND(G40*I40,0)</f>
        <v>3584005</v>
      </c>
      <c r="K40" s="38"/>
      <c r="L40" s="39"/>
      <c r="M40" s="4"/>
      <c r="N40" s="35">
        <f>ROUND(M40,0)</f>
        <v>0</v>
      </c>
      <c r="O40" s="35">
        <f t="shared" si="1"/>
        <v>0</v>
      </c>
      <c r="P40" s="41">
        <f>ROUND(O40*G40,0)</f>
        <v>0</v>
      </c>
      <c r="Q40" s="42" t="str">
        <f t="shared" si="0"/>
        <v>NO CUMPLE</v>
      </c>
      <c r="R40" s="43"/>
    </row>
    <row r="41" spans="1:18" s="30" customFormat="1" ht="16.5" x14ac:dyDescent="0.35">
      <c r="A41" s="29"/>
      <c r="C41" s="31"/>
      <c r="D41" s="32"/>
      <c r="E41" s="44" t="s">
        <v>18</v>
      </c>
      <c r="F41" s="34"/>
      <c r="G41" s="32"/>
      <c r="H41" s="35"/>
      <c r="I41" s="36"/>
      <c r="J41" s="45">
        <f>SUBTOTAL(9,J14:J40)</f>
        <v>331456371</v>
      </c>
      <c r="K41" s="38"/>
      <c r="L41" s="39"/>
      <c r="M41" s="4"/>
      <c r="N41" s="35"/>
      <c r="O41" s="35"/>
      <c r="P41" s="46">
        <f>SUBTOTAL(9,P14:P40)</f>
        <v>0</v>
      </c>
      <c r="Q41" s="47"/>
      <c r="R41" s="43"/>
    </row>
    <row r="42" spans="1:18" ht="13.15" customHeight="1" x14ac:dyDescent="0.35">
      <c r="A42" s="14"/>
      <c r="C42" s="19" t="s">
        <v>123</v>
      </c>
      <c r="D42" s="20"/>
      <c r="E42" s="21"/>
      <c r="F42" s="22"/>
      <c r="G42" s="23"/>
      <c r="H42" s="24"/>
      <c r="I42" s="25"/>
      <c r="J42" s="26"/>
      <c r="K42" s="12"/>
      <c r="L42" s="13"/>
      <c r="M42" s="118"/>
      <c r="N42" s="24"/>
      <c r="O42" s="24"/>
      <c r="P42" s="24"/>
      <c r="Q42" s="28"/>
      <c r="R42" s="10"/>
    </row>
    <row r="43" spans="1:18" s="30" customFormat="1" ht="76.5" x14ac:dyDescent="0.35">
      <c r="A43" s="29"/>
      <c r="C43" s="48" t="s">
        <v>48</v>
      </c>
      <c r="D43" s="32" t="s">
        <v>49</v>
      </c>
      <c r="E43" s="33" t="s">
        <v>50</v>
      </c>
      <c r="F43" s="34" t="s">
        <v>16</v>
      </c>
      <c r="G43" s="32">
        <v>478.8</v>
      </c>
      <c r="H43" s="35">
        <v>34513</v>
      </c>
      <c r="I43" s="36">
        <f>ROUND(H43+(H43*$J$160),0)</f>
        <v>44867</v>
      </c>
      <c r="J43" s="37">
        <f>ROUND(G43*I43,0)</f>
        <v>21482320</v>
      </c>
      <c r="K43" s="38"/>
      <c r="L43" s="39"/>
      <c r="M43" s="4"/>
      <c r="N43" s="35">
        <f>ROUND(M43,0)</f>
        <v>0</v>
      </c>
      <c r="O43" s="35">
        <f t="shared" ref="O43:O82" si="6">ROUND(N43+(N43*$P$160),0)</f>
        <v>0</v>
      </c>
      <c r="P43" s="41">
        <f>ROUND(O43*G43,0)</f>
        <v>0</v>
      </c>
      <c r="Q43" s="42" t="str">
        <f t="shared" ref="Q43:Q82" si="7">IF(OR(N43&lt;=0,N43&gt;H43,O43&lt;=0,O43&gt;I43,P43&lt;=0,P43&gt;J43,$P$165="NO CUMPLE"),"NO CUMPLE","CUMPLE")</f>
        <v>NO CUMPLE</v>
      </c>
      <c r="R43" s="43"/>
    </row>
    <row r="44" spans="1:18" s="30" customFormat="1" ht="25.5" x14ac:dyDescent="0.35">
      <c r="A44" s="29"/>
      <c r="C44" s="48" t="s">
        <v>51</v>
      </c>
      <c r="D44" s="32" t="s">
        <v>52</v>
      </c>
      <c r="E44" s="33" t="s">
        <v>53</v>
      </c>
      <c r="F44" s="34" t="s">
        <v>17</v>
      </c>
      <c r="G44" s="32">
        <v>2134</v>
      </c>
      <c r="H44" s="35">
        <v>6661</v>
      </c>
      <c r="I44" s="36">
        <f>ROUND(H44+(H44*$J$160),0)</f>
        <v>8659</v>
      </c>
      <c r="J44" s="37">
        <f>ROUND(G44*I44,0)</f>
        <v>18478306</v>
      </c>
      <c r="K44" s="38"/>
      <c r="L44" s="39"/>
      <c r="M44" s="4"/>
      <c r="N44" s="35">
        <f>ROUND(M44,0)</f>
        <v>0</v>
      </c>
      <c r="O44" s="35">
        <f t="shared" si="6"/>
        <v>0</v>
      </c>
      <c r="P44" s="41">
        <f>ROUND(O44*G44,0)</f>
        <v>0</v>
      </c>
      <c r="Q44" s="42" t="str">
        <f t="shared" si="7"/>
        <v>NO CUMPLE</v>
      </c>
      <c r="R44" s="43"/>
    </row>
    <row r="45" spans="1:18" s="30" customFormat="1" ht="25.5" x14ac:dyDescent="0.35">
      <c r="A45" s="29"/>
      <c r="C45" s="48" t="s">
        <v>54</v>
      </c>
      <c r="D45" s="32" t="s">
        <v>55</v>
      </c>
      <c r="E45" s="33" t="s">
        <v>56</v>
      </c>
      <c r="F45" s="34" t="s">
        <v>17</v>
      </c>
      <c r="G45" s="32">
        <v>1342</v>
      </c>
      <c r="H45" s="35">
        <v>8378</v>
      </c>
      <c r="I45" s="36">
        <f>ROUND(H45+(H45*$J$160),0)</f>
        <v>10891</v>
      </c>
      <c r="J45" s="37">
        <f>ROUND(G45*I45,0)</f>
        <v>14615722</v>
      </c>
      <c r="K45" s="38"/>
      <c r="L45" s="39"/>
      <c r="M45" s="4"/>
      <c r="N45" s="35">
        <f>ROUND(M45,0)</f>
        <v>0</v>
      </c>
      <c r="O45" s="35">
        <f t="shared" si="6"/>
        <v>0</v>
      </c>
      <c r="P45" s="41">
        <f>ROUND(O45*G45,0)</f>
        <v>0</v>
      </c>
      <c r="Q45" s="42" t="str">
        <f t="shared" si="7"/>
        <v>NO CUMPLE</v>
      </c>
      <c r="R45" s="43"/>
    </row>
    <row r="46" spans="1:18" s="30" customFormat="1" ht="25.5" x14ac:dyDescent="0.35">
      <c r="A46" s="29"/>
      <c r="C46" s="48" t="s">
        <v>57</v>
      </c>
      <c r="D46" s="32" t="s">
        <v>58</v>
      </c>
      <c r="E46" s="33" t="s">
        <v>19</v>
      </c>
      <c r="F46" s="34" t="s">
        <v>20</v>
      </c>
      <c r="G46" s="32">
        <v>689.54</v>
      </c>
      <c r="H46" s="35">
        <v>29781</v>
      </c>
      <c r="I46" s="36">
        <f>ROUND(H46+(H46*$J$160),0)</f>
        <v>38715</v>
      </c>
      <c r="J46" s="37">
        <f>ROUND(G46*I46,0)</f>
        <v>26695541</v>
      </c>
      <c r="K46" s="38"/>
      <c r="L46" s="39"/>
      <c r="M46" s="4"/>
      <c r="N46" s="35">
        <f>ROUND(M46,0)</f>
        <v>0</v>
      </c>
      <c r="O46" s="35">
        <f t="shared" si="6"/>
        <v>0</v>
      </c>
      <c r="P46" s="41">
        <f>ROUND(O46*G46,0)</f>
        <v>0</v>
      </c>
      <c r="Q46" s="42" t="str">
        <f t="shared" si="7"/>
        <v>NO CUMPLE</v>
      </c>
      <c r="R46" s="43"/>
    </row>
    <row r="47" spans="1:18" s="30" customFormat="1" ht="25.5" x14ac:dyDescent="0.35">
      <c r="A47" s="29"/>
      <c r="C47" s="48" t="s">
        <v>59</v>
      </c>
      <c r="D47" s="32" t="s">
        <v>60</v>
      </c>
      <c r="E47" s="33" t="s">
        <v>61</v>
      </c>
      <c r="F47" s="34" t="s">
        <v>20</v>
      </c>
      <c r="G47" s="32">
        <v>66</v>
      </c>
      <c r="H47" s="35">
        <v>71810</v>
      </c>
      <c r="I47" s="36">
        <f>ROUND(H47+(H47*$J$160),0)</f>
        <v>93353</v>
      </c>
      <c r="J47" s="37">
        <f t="shared" ref="J47:J82" si="8">ROUND(G47*I47,0)</f>
        <v>6161298</v>
      </c>
      <c r="K47" s="38"/>
      <c r="L47" s="39"/>
      <c r="M47" s="4"/>
      <c r="N47" s="35">
        <f t="shared" ref="N47:N82" si="9">ROUND(M47,0)</f>
        <v>0</v>
      </c>
      <c r="O47" s="35">
        <f t="shared" si="6"/>
        <v>0</v>
      </c>
      <c r="P47" s="41">
        <f t="shared" ref="P47:P82" si="10">ROUND(O47*G47,0)</f>
        <v>0</v>
      </c>
      <c r="Q47" s="42" t="str">
        <f t="shared" si="7"/>
        <v>NO CUMPLE</v>
      </c>
      <c r="R47" s="43"/>
    </row>
    <row r="48" spans="1:18" s="30" customFormat="1" ht="38.25" x14ac:dyDescent="0.35">
      <c r="A48" s="29"/>
      <c r="C48" s="48" t="s">
        <v>62</v>
      </c>
      <c r="D48" s="32">
        <v>201.9</v>
      </c>
      <c r="E48" s="33" t="s">
        <v>63</v>
      </c>
      <c r="F48" s="34" t="s">
        <v>17</v>
      </c>
      <c r="G48" s="32">
        <v>792</v>
      </c>
      <c r="H48" s="35">
        <v>21071</v>
      </c>
      <c r="I48" s="36">
        <f>ROUNDUP(H48+(H48*$J$160),0)</f>
        <v>27393</v>
      </c>
      <c r="J48" s="37">
        <f t="shared" si="8"/>
        <v>21695256</v>
      </c>
      <c r="K48" s="38"/>
      <c r="L48" s="39"/>
      <c r="M48" s="4"/>
      <c r="N48" s="35">
        <f t="shared" si="9"/>
        <v>0</v>
      </c>
      <c r="O48" s="35">
        <f>ROUNDUP(N48+(N48*$P$160),0)</f>
        <v>0</v>
      </c>
      <c r="P48" s="41">
        <f t="shared" si="10"/>
        <v>0</v>
      </c>
      <c r="Q48" s="42" t="str">
        <f t="shared" si="7"/>
        <v>NO CUMPLE</v>
      </c>
      <c r="R48" s="43"/>
    </row>
    <row r="49" spans="1:18" s="30" customFormat="1" ht="13.15" x14ac:dyDescent="0.35">
      <c r="A49" s="29"/>
      <c r="C49" s="48" t="s">
        <v>124</v>
      </c>
      <c r="D49" s="32" t="s">
        <v>103</v>
      </c>
      <c r="E49" s="33" t="s">
        <v>146</v>
      </c>
      <c r="F49" s="34" t="s">
        <v>16</v>
      </c>
      <c r="G49" s="32">
        <v>66</v>
      </c>
      <c r="H49" s="35">
        <v>8178</v>
      </c>
      <c r="I49" s="36">
        <f t="shared" ref="I49:I82" si="11">ROUND(H49+(H49*$J$160),0)</f>
        <v>10631</v>
      </c>
      <c r="J49" s="37">
        <f t="shared" si="8"/>
        <v>701646</v>
      </c>
      <c r="K49" s="38"/>
      <c r="L49" s="39"/>
      <c r="M49" s="4"/>
      <c r="N49" s="35">
        <f t="shared" si="9"/>
        <v>0</v>
      </c>
      <c r="O49" s="35">
        <f t="shared" si="6"/>
        <v>0</v>
      </c>
      <c r="P49" s="41">
        <f t="shared" si="10"/>
        <v>0</v>
      </c>
      <c r="Q49" s="42" t="str">
        <f t="shared" si="7"/>
        <v>NO CUMPLE</v>
      </c>
      <c r="R49" s="43"/>
    </row>
    <row r="50" spans="1:18" s="30" customFormat="1" ht="13.15" x14ac:dyDescent="0.35">
      <c r="A50" s="29"/>
      <c r="C50" s="48" t="s">
        <v>64</v>
      </c>
      <c r="D50" s="32" t="s">
        <v>65</v>
      </c>
      <c r="E50" s="33" t="s">
        <v>66</v>
      </c>
      <c r="F50" s="34" t="s">
        <v>67</v>
      </c>
      <c r="G50" s="32">
        <v>7555.4</v>
      </c>
      <c r="H50" s="35">
        <v>1823</v>
      </c>
      <c r="I50" s="36">
        <f t="shared" si="11"/>
        <v>2370</v>
      </c>
      <c r="J50" s="37">
        <f t="shared" si="8"/>
        <v>17906298</v>
      </c>
      <c r="K50" s="38"/>
      <c r="L50" s="39"/>
      <c r="M50" s="4"/>
      <c r="N50" s="35">
        <f t="shared" si="9"/>
        <v>0</v>
      </c>
      <c r="O50" s="35">
        <f t="shared" si="6"/>
        <v>0</v>
      </c>
      <c r="P50" s="41">
        <f t="shared" si="10"/>
        <v>0</v>
      </c>
      <c r="Q50" s="42" t="str">
        <f t="shared" si="7"/>
        <v>NO CUMPLE</v>
      </c>
      <c r="R50" s="43"/>
    </row>
    <row r="51" spans="1:18" s="30" customFormat="1" ht="13.15" x14ac:dyDescent="0.35">
      <c r="A51" s="29"/>
      <c r="C51" s="48" t="s">
        <v>125</v>
      </c>
      <c r="D51" s="32" t="s">
        <v>137</v>
      </c>
      <c r="E51" s="33" t="s">
        <v>147</v>
      </c>
      <c r="F51" s="34" t="s">
        <v>17</v>
      </c>
      <c r="G51" s="32">
        <v>201.6</v>
      </c>
      <c r="H51" s="35">
        <v>45429</v>
      </c>
      <c r="I51" s="36">
        <f t="shared" si="11"/>
        <v>59058</v>
      </c>
      <c r="J51" s="37">
        <f t="shared" si="8"/>
        <v>11906093</v>
      </c>
      <c r="K51" s="38"/>
      <c r="L51" s="39"/>
      <c r="M51" s="4"/>
      <c r="N51" s="35">
        <f t="shared" si="9"/>
        <v>0</v>
      </c>
      <c r="O51" s="35">
        <f t="shared" si="6"/>
        <v>0</v>
      </c>
      <c r="P51" s="41">
        <f t="shared" si="10"/>
        <v>0</v>
      </c>
      <c r="Q51" s="42" t="str">
        <f t="shared" si="7"/>
        <v>NO CUMPLE</v>
      </c>
      <c r="R51" s="43"/>
    </row>
    <row r="52" spans="1:18" s="30" customFormat="1" ht="25.5" x14ac:dyDescent="0.35">
      <c r="A52" s="29"/>
      <c r="C52" s="48" t="s">
        <v>71</v>
      </c>
      <c r="D52" s="32" t="s">
        <v>72</v>
      </c>
      <c r="E52" s="33" t="s">
        <v>73</v>
      </c>
      <c r="F52" s="34" t="s">
        <v>17</v>
      </c>
      <c r="G52" s="32">
        <v>792</v>
      </c>
      <c r="H52" s="35">
        <v>13876</v>
      </c>
      <c r="I52" s="36">
        <f t="shared" si="11"/>
        <v>18039</v>
      </c>
      <c r="J52" s="37">
        <f t="shared" si="8"/>
        <v>14286888</v>
      </c>
      <c r="K52" s="38"/>
      <c r="L52" s="39"/>
      <c r="M52" s="4"/>
      <c r="N52" s="35">
        <f t="shared" si="9"/>
        <v>0</v>
      </c>
      <c r="O52" s="35">
        <f t="shared" si="6"/>
        <v>0</v>
      </c>
      <c r="P52" s="41">
        <f t="shared" si="10"/>
        <v>0</v>
      </c>
      <c r="Q52" s="42" t="str">
        <f t="shared" si="7"/>
        <v>NO CUMPLE</v>
      </c>
      <c r="R52" s="43"/>
    </row>
    <row r="53" spans="1:18" s="30" customFormat="1" ht="51" x14ac:dyDescent="0.35">
      <c r="A53" s="29"/>
      <c r="C53" s="48" t="s">
        <v>74</v>
      </c>
      <c r="D53" s="32" t="s">
        <v>75</v>
      </c>
      <c r="E53" s="33" t="s">
        <v>76</v>
      </c>
      <c r="F53" s="34" t="s">
        <v>20</v>
      </c>
      <c r="G53" s="32">
        <v>316.8</v>
      </c>
      <c r="H53" s="35">
        <v>175915</v>
      </c>
      <c r="I53" s="36">
        <f t="shared" si="11"/>
        <v>228690</v>
      </c>
      <c r="J53" s="37">
        <f t="shared" si="8"/>
        <v>72448992</v>
      </c>
      <c r="K53" s="38"/>
      <c r="L53" s="39"/>
      <c r="M53" s="4"/>
      <c r="N53" s="35">
        <f t="shared" si="9"/>
        <v>0</v>
      </c>
      <c r="O53" s="35">
        <f t="shared" si="6"/>
        <v>0</v>
      </c>
      <c r="P53" s="41">
        <f t="shared" si="10"/>
        <v>0</v>
      </c>
      <c r="Q53" s="42" t="str">
        <f t="shared" si="7"/>
        <v>NO CUMPLE</v>
      </c>
      <c r="R53" s="43"/>
    </row>
    <row r="54" spans="1:18" s="30" customFormat="1" ht="51" x14ac:dyDescent="0.35">
      <c r="A54" s="29"/>
      <c r="C54" s="48" t="s">
        <v>77</v>
      </c>
      <c r="D54" s="32" t="s">
        <v>78</v>
      </c>
      <c r="E54" s="33" t="s">
        <v>79</v>
      </c>
      <c r="F54" s="34" t="s">
        <v>20</v>
      </c>
      <c r="G54" s="32">
        <v>154.33000000000001</v>
      </c>
      <c r="H54" s="35">
        <v>192538</v>
      </c>
      <c r="I54" s="36">
        <f t="shared" si="11"/>
        <v>250299</v>
      </c>
      <c r="J54" s="37">
        <f t="shared" si="8"/>
        <v>38628645</v>
      </c>
      <c r="K54" s="38"/>
      <c r="L54" s="39"/>
      <c r="M54" s="4"/>
      <c r="N54" s="35">
        <f t="shared" si="9"/>
        <v>0</v>
      </c>
      <c r="O54" s="35">
        <f t="shared" si="6"/>
        <v>0</v>
      </c>
      <c r="P54" s="41">
        <f t="shared" si="10"/>
        <v>0</v>
      </c>
      <c r="Q54" s="42" t="str">
        <f t="shared" si="7"/>
        <v>NO CUMPLE</v>
      </c>
      <c r="R54" s="43"/>
    </row>
    <row r="55" spans="1:18" s="30" customFormat="1" ht="25.5" x14ac:dyDescent="0.35">
      <c r="A55" s="29"/>
      <c r="C55" s="48" t="s">
        <v>80</v>
      </c>
      <c r="D55" s="32" t="s">
        <v>81</v>
      </c>
      <c r="E55" s="33" t="s">
        <v>82</v>
      </c>
      <c r="F55" s="34" t="s">
        <v>17</v>
      </c>
      <c r="G55" s="32">
        <v>1342</v>
      </c>
      <c r="H55" s="35">
        <v>6260</v>
      </c>
      <c r="I55" s="36">
        <f t="shared" si="11"/>
        <v>8138</v>
      </c>
      <c r="J55" s="37">
        <f t="shared" si="8"/>
        <v>10921196</v>
      </c>
      <c r="K55" s="38"/>
      <c r="L55" s="39"/>
      <c r="M55" s="4"/>
      <c r="N55" s="35">
        <f t="shared" si="9"/>
        <v>0</v>
      </c>
      <c r="O55" s="35">
        <f t="shared" si="6"/>
        <v>0</v>
      </c>
      <c r="P55" s="41">
        <f t="shared" si="10"/>
        <v>0</v>
      </c>
      <c r="Q55" s="42" t="str">
        <f t="shared" si="7"/>
        <v>NO CUMPLE</v>
      </c>
      <c r="R55" s="43"/>
    </row>
    <row r="56" spans="1:18" s="30" customFormat="1" ht="13.15" x14ac:dyDescent="0.35">
      <c r="A56" s="29"/>
      <c r="C56" s="48" t="s">
        <v>83</v>
      </c>
      <c r="D56" s="32" t="s">
        <v>84</v>
      </c>
      <c r="E56" s="33" t="s">
        <v>85</v>
      </c>
      <c r="F56" s="34" t="s">
        <v>17</v>
      </c>
      <c r="G56" s="32">
        <v>1342</v>
      </c>
      <c r="H56" s="35">
        <v>3062</v>
      </c>
      <c r="I56" s="36">
        <f t="shared" si="11"/>
        <v>3981</v>
      </c>
      <c r="J56" s="37">
        <f t="shared" si="8"/>
        <v>5342502</v>
      </c>
      <c r="K56" s="38"/>
      <c r="L56" s="39"/>
      <c r="M56" s="4"/>
      <c r="N56" s="35">
        <f t="shared" si="9"/>
        <v>0</v>
      </c>
      <c r="O56" s="35">
        <f t="shared" si="6"/>
        <v>0</v>
      </c>
      <c r="P56" s="41">
        <f t="shared" si="10"/>
        <v>0</v>
      </c>
      <c r="Q56" s="42" t="str">
        <f t="shared" si="7"/>
        <v>NO CUMPLE</v>
      </c>
      <c r="R56" s="43"/>
    </row>
    <row r="57" spans="1:18" s="30" customFormat="1" ht="38.25" x14ac:dyDescent="0.35">
      <c r="A57" s="29"/>
      <c r="C57" s="48" t="s">
        <v>86</v>
      </c>
      <c r="D57" s="32" t="s">
        <v>87</v>
      </c>
      <c r="E57" s="33" t="s">
        <v>88</v>
      </c>
      <c r="F57" s="34" t="s">
        <v>20</v>
      </c>
      <c r="G57" s="32">
        <v>295.24</v>
      </c>
      <c r="H57" s="35">
        <v>1140909</v>
      </c>
      <c r="I57" s="36">
        <f t="shared" si="11"/>
        <v>1483182</v>
      </c>
      <c r="J57" s="37">
        <f t="shared" si="8"/>
        <v>437894654</v>
      </c>
      <c r="K57" s="38"/>
      <c r="L57" s="39"/>
      <c r="M57" s="4"/>
      <c r="N57" s="35">
        <f t="shared" si="9"/>
        <v>0</v>
      </c>
      <c r="O57" s="35">
        <f t="shared" si="6"/>
        <v>0</v>
      </c>
      <c r="P57" s="41">
        <f t="shared" si="10"/>
        <v>0</v>
      </c>
      <c r="Q57" s="42" t="str">
        <f t="shared" si="7"/>
        <v>NO CUMPLE</v>
      </c>
      <c r="R57" s="43"/>
    </row>
    <row r="58" spans="1:18" s="30" customFormat="1" ht="38.25" x14ac:dyDescent="0.35">
      <c r="A58" s="29"/>
      <c r="C58" s="48" t="s">
        <v>89</v>
      </c>
      <c r="D58" s="32" t="s">
        <v>87</v>
      </c>
      <c r="E58" s="33" t="s">
        <v>90</v>
      </c>
      <c r="F58" s="34" t="s">
        <v>20</v>
      </c>
      <c r="G58" s="32">
        <v>7.81</v>
      </c>
      <c r="H58" s="35">
        <v>1140909</v>
      </c>
      <c r="I58" s="36">
        <f t="shared" si="11"/>
        <v>1483182</v>
      </c>
      <c r="J58" s="37">
        <f t="shared" si="8"/>
        <v>11583651</v>
      </c>
      <c r="K58" s="38"/>
      <c r="L58" s="39"/>
      <c r="M58" s="4"/>
      <c r="N58" s="35">
        <f t="shared" si="9"/>
        <v>0</v>
      </c>
      <c r="O58" s="35">
        <f t="shared" si="6"/>
        <v>0</v>
      </c>
      <c r="P58" s="41">
        <f t="shared" si="10"/>
        <v>0</v>
      </c>
      <c r="Q58" s="42" t="str">
        <f t="shared" si="7"/>
        <v>NO CUMPLE</v>
      </c>
      <c r="R58" s="43"/>
    </row>
    <row r="59" spans="1:18" s="30" customFormat="1" ht="25.5" x14ac:dyDescent="0.35">
      <c r="A59" s="29"/>
      <c r="C59" s="48" t="s">
        <v>68</v>
      </c>
      <c r="D59" s="32" t="s">
        <v>69</v>
      </c>
      <c r="E59" s="33" t="s">
        <v>70</v>
      </c>
      <c r="F59" s="34" t="s">
        <v>20</v>
      </c>
      <c r="G59" s="32">
        <v>71.28</v>
      </c>
      <c r="H59" s="35">
        <v>134337</v>
      </c>
      <c r="I59" s="36">
        <f t="shared" si="11"/>
        <v>174638</v>
      </c>
      <c r="J59" s="37">
        <f t="shared" si="8"/>
        <v>12448197</v>
      </c>
      <c r="K59" s="38"/>
      <c r="L59" s="39"/>
      <c r="M59" s="4"/>
      <c r="N59" s="35">
        <f t="shared" si="9"/>
        <v>0</v>
      </c>
      <c r="O59" s="35">
        <f t="shared" si="6"/>
        <v>0</v>
      </c>
      <c r="P59" s="41">
        <f t="shared" si="10"/>
        <v>0</v>
      </c>
      <c r="Q59" s="42" t="str">
        <f t="shared" si="7"/>
        <v>NO CUMPLE</v>
      </c>
      <c r="R59" s="43"/>
    </row>
    <row r="60" spans="1:18" s="30" customFormat="1" ht="38.25" x14ac:dyDescent="0.35">
      <c r="A60" s="29"/>
      <c r="C60" s="48" t="s">
        <v>126</v>
      </c>
      <c r="D60" s="32" t="s">
        <v>138</v>
      </c>
      <c r="E60" s="33" t="s">
        <v>148</v>
      </c>
      <c r="F60" s="34" t="s">
        <v>15</v>
      </c>
      <c r="G60" s="32">
        <v>37</v>
      </c>
      <c r="H60" s="35">
        <v>364975</v>
      </c>
      <c r="I60" s="36">
        <f t="shared" si="11"/>
        <v>474468</v>
      </c>
      <c r="J60" s="37">
        <f t="shared" si="8"/>
        <v>17555316</v>
      </c>
      <c r="K60" s="38"/>
      <c r="L60" s="39"/>
      <c r="M60" s="4"/>
      <c r="N60" s="35">
        <f t="shared" si="9"/>
        <v>0</v>
      </c>
      <c r="O60" s="35">
        <f t="shared" si="6"/>
        <v>0</v>
      </c>
      <c r="P60" s="41">
        <f t="shared" si="10"/>
        <v>0</v>
      </c>
      <c r="Q60" s="42" t="str">
        <f t="shared" si="7"/>
        <v>NO CUMPLE</v>
      </c>
      <c r="R60" s="43"/>
    </row>
    <row r="61" spans="1:18" s="30" customFormat="1" ht="38.25" x14ac:dyDescent="0.35">
      <c r="A61" s="29"/>
      <c r="C61" s="48" t="s">
        <v>127</v>
      </c>
      <c r="D61" s="32" t="s">
        <v>139</v>
      </c>
      <c r="E61" s="33" t="s">
        <v>149</v>
      </c>
      <c r="F61" s="34" t="s">
        <v>15</v>
      </c>
      <c r="G61" s="32">
        <v>37</v>
      </c>
      <c r="H61" s="35">
        <v>275439</v>
      </c>
      <c r="I61" s="36">
        <f t="shared" si="11"/>
        <v>358071</v>
      </c>
      <c r="J61" s="37">
        <f t="shared" si="8"/>
        <v>13248627</v>
      </c>
      <c r="K61" s="38"/>
      <c r="L61" s="39"/>
      <c r="M61" s="4"/>
      <c r="N61" s="35">
        <f t="shared" si="9"/>
        <v>0</v>
      </c>
      <c r="O61" s="35">
        <f t="shared" si="6"/>
        <v>0</v>
      </c>
      <c r="P61" s="41">
        <f t="shared" si="10"/>
        <v>0</v>
      </c>
      <c r="Q61" s="42" t="str">
        <f t="shared" si="7"/>
        <v>NO CUMPLE</v>
      </c>
      <c r="R61" s="43"/>
    </row>
    <row r="62" spans="1:18" s="30" customFormat="1" ht="25.5" x14ac:dyDescent="0.35">
      <c r="A62" s="29"/>
      <c r="C62" s="48" t="s">
        <v>128</v>
      </c>
      <c r="D62" s="32" t="s">
        <v>103</v>
      </c>
      <c r="E62" s="33" t="s">
        <v>150</v>
      </c>
      <c r="F62" s="34" t="s">
        <v>15</v>
      </c>
      <c r="G62" s="32">
        <v>37</v>
      </c>
      <c r="H62" s="35">
        <v>72306</v>
      </c>
      <c r="I62" s="36">
        <f t="shared" si="11"/>
        <v>93998</v>
      </c>
      <c r="J62" s="37">
        <f t="shared" si="8"/>
        <v>3477926</v>
      </c>
      <c r="K62" s="38"/>
      <c r="L62" s="39"/>
      <c r="M62" s="4"/>
      <c r="N62" s="35">
        <f t="shared" si="9"/>
        <v>0</v>
      </c>
      <c r="O62" s="35">
        <f t="shared" si="6"/>
        <v>0</v>
      </c>
      <c r="P62" s="41">
        <f t="shared" si="10"/>
        <v>0</v>
      </c>
      <c r="Q62" s="42" t="str">
        <f t="shared" si="7"/>
        <v>NO CUMPLE</v>
      </c>
      <c r="R62" s="43"/>
    </row>
    <row r="63" spans="1:18" s="30" customFormat="1" ht="25.5" x14ac:dyDescent="0.35">
      <c r="A63" s="29"/>
      <c r="C63" s="48" t="s">
        <v>129</v>
      </c>
      <c r="D63" s="32" t="s">
        <v>140</v>
      </c>
      <c r="E63" s="33" t="s">
        <v>151</v>
      </c>
      <c r="F63" s="34" t="s">
        <v>15</v>
      </c>
      <c r="G63" s="32">
        <v>27</v>
      </c>
      <c r="H63" s="35">
        <v>2703282</v>
      </c>
      <c r="I63" s="36">
        <f t="shared" si="11"/>
        <v>3514267</v>
      </c>
      <c r="J63" s="37">
        <f t="shared" si="8"/>
        <v>94885209</v>
      </c>
      <c r="K63" s="38"/>
      <c r="L63" s="39"/>
      <c r="M63" s="4"/>
      <c r="N63" s="35">
        <f t="shared" si="9"/>
        <v>0</v>
      </c>
      <c r="O63" s="35">
        <f t="shared" si="6"/>
        <v>0</v>
      </c>
      <c r="P63" s="41">
        <f t="shared" si="10"/>
        <v>0</v>
      </c>
      <c r="Q63" s="42" t="str">
        <f t="shared" si="7"/>
        <v>NO CUMPLE</v>
      </c>
      <c r="R63" s="43"/>
    </row>
    <row r="64" spans="1:18" s="30" customFormat="1" ht="25.5" x14ac:dyDescent="0.35">
      <c r="A64" s="29"/>
      <c r="C64" s="48" t="s">
        <v>130</v>
      </c>
      <c r="D64" s="32" t="s">
        <v>141</v>
      </c>
      <c r="E64" s="33" t="s">
        <v>152</v>
      </c>
      <c r="F64" s="34" t="s">
        <v>16</v>
      </c>
      <c r="G64" s="32">
        <v>43</v>
      </c>
      <c r="H64" s="35">
        <v>942176</v>
      </c>
      <c r="I64" s="36">
        <f t="shared" si="11"/>
        <v>1224829</v>
      </c>
      <c r="J64" s="37">
        <f t="shared" si="8"/>
        <v>52667647</v>
      </c>
      <c r="K64" s="38"/>
      <c r="L64" s="39"/>
      <c r="M64" s="4"/>
      <c r="N64" s="35">
        <f t="shared" si="9"/>
        <v>0</v>
      </c>
      <c r="O64" s="35">
        <f t="shared" si="6"/>
        <v>0</v>
      </c>
      <c r="P64" s="41">
        <f t="shared" si="10"/>
        <v>0</v>
      </c>
      <c r="Q64" s="42" t="str">
        <f t="shared" si="7"/>
        <v>NO CUMPLE</v>
      </c>
      <c r="R64" s="43"/>
    </row>
    <row r="65" spans="1:18" s="30" customFormat="1" ht="38.25" x14ac:dyDescent="0.35">
      <c r="A65" s="29"/>
      <c r="C65" s="48" t="s">
        <v>131</v>
      </c>
      <c r="D65" s="32" t="s">
        <v>142</v>
      </c>
      <c r="E65" s="33" t="s">
        <v>153</v>
      </c>
      <c r="F65" s="34" t="s">
        <v>15</v>
      </c>
      <c r="G65" s="32">
        <v>17</v>
      </c>
      <c r="H65" s="35">
        <v>1144784</v>
      </c>
      <c r="I65" s="36">
        <f t="shared" si="11"/>
        <v>1488219</v>
      </c>
      <c r="J65" s="37">
        <f t="shared" si="8"/>
        <v>25299723</v>
      </c>
      <c r="K65" s="38"/>
      <c r="L65" s="39"/>
      <c r="M65" s="4"/>
      <c r="N65" s="35">
        <f t="shared" si="9"/>
        <v>0</v>
      </c>
      <c r="O65" s="35">
        <f t="shared" si="6"/>
        <v>0</v>
      </c>
      <c r="P65" s="41">
        <f t="shared" si="10"/>
        <v>0</v>
      </c>
      <c r="Q65" s="42" t="str">
        <f t="shared" si="7"/>
        <v>NO CUMPLE</v>
      </c>
      <c r="R65" s="43"/>
    </row>
    <row r="66" spans="1:18" s="30" customFormat="1" ht="25.5" x14ac:dyDescent="0.35">
      <c r="A66" s="29"/>
      <c r="C66" s="48" t="s">
        <v>132</v>
      </c>
      <c r="D66" s="32" t="s">
        <v>143</v>
      </c>
      <c r="E66" s="33" t="s">
        <v>154</v>
      </c>
      <c r="F66" s="34" t="s">
        <v>15</v>
      </c>
      <c r="G66" s="32">
        <v>13</v>
      </c>
      <c r="H66" s="35">
        <v>1162237</v>
      </c>
      <c r="I66" s="36">
        <f t="shared" si="11"/>
        <v>1510908</v>
      </c>
      <c r="J66" s="37">
        <f t="shared" si="8"/>
        <v>19641804</v>
      </c>
      <c r="K66" s="38"/>
      <c r="L66" s="39"/>
      <c r="M66" s="4"/>
      <c r="N66" s="35">
        <f t="shared" si="9"/>
        <v>0</v>
      </c>
      <c r="O66" s="35">
        <f t="shared" si="6"/>
        <v>0</v>
      </c>
      <c r="P66" s="41">
        <f t="shared" si="10"/>
        <v>0</v>
      </c>
      <c r="Q66" s="42" t="str">
        <f t="shared" si="7"/>
        <v>NO CUMPLE</v>
      </c>
      <c r="R66" s="43"/>
    </row>
    <row r="67" spans="1:18" s="30" customFormat="1" ht="25.5" x14ac:dyDescent="0.35">
      <c r="A67" s="29"/>
      <c r="C67" s="48" t="s">
        <v>133</v>
      </c>
      <c r="D67" s="32" t="s">
        <v>144</v>
      </c>
      <c r="E67" s="33" t="s">
        <v>155</v>
      </c>
      <c r="F67" s="34" t="s">
        <v>20</v>
      </c>
      <c r="G67" s="32">
        <v>250</v>
      </c>
      <c r="H67" s="35">
        <v>158623</v>
      </c>
      <c r="I67" s="36">
        <f t="shared" si="11"/>
        <v>206210</v>
      </c>
      <c r="J67" s="37">
        <f t="shared" si="8"/>
        <v>51552500</v>
      </c>
      <c r="K67" s="38"/>
      <c r="L67" s="39"/>
      <c r="M67" s="4"/>
      <c r="N67" s="35">
        <f t="shared" si="9"/>
        <v>0</v>
      </c>
      <c r="O67" s="35">
        <f t="shared" si="6"/>
        <v>0</v>
      </c>
      <c r="P67" s="41">
        <f t="shared" si="10"/>
        <v>0</v>
      </c>
      <c r="Q67" s="42" t="str">
        <f t="shared" si="7"/>
        <v>NO CUMPLE</v>
      </c>
      <c r="R67" s="43"/>
    </row>
    <row r="68" spans="1:18" s="30" customFormat="1" ht="25.5" x14ac:dyDescent="0.35">
      <c r="A68" s="29"/>
      <c r="C68" s="48" t="s">
        <v>134</v>
      </c>
      <c r="D68" s="32" t="s">
        <v>145</v>
      </c>
      <c r="E68" s="33" t="s">
        <v>156</v>
      </c>
      <c r="F68" s="34" t="s">
        <v>16</v>
      </c>
      <c r="G68" s="32">
        <v>100</v>
      </c>
      <c r="H68" s="35">
        <v>72265</v>
      </c>
      <c r="I68" s="36">
        <f t="shared" si="11"/>
        <v>93945</v>
      </c>
      <c r="J68" s="37">
        <f t="shared" si="8"/>
        <v>9394500</v>
      </c>
      <c r="K68" s="38"/>
      <c r="L68" s="39"/>
      <c r="M68" s="4"/>
      <c r="N68" s="35">
        <f t="shared" si="9"/>
        <v>0</v>
      </c>
      <c r="O68" s="35">
        <f t="shared" si="6"/>
        <v>0</v>
      </c>
      <c r="P68" s="41">
        <f t="shared" si="10"/>
        <v>0</v>
      </c>
      <c r="Q68" s="42" t="str">
        <f t="shared" si="7"/>
        <v>NO CUMPLE</v>
      </c>
      <c r="R68" s="43"/>
    </row>
    <row r="69" spans="1:18" s="30" customFormat="1" ht="38.25" x14ac:dyDescent="0.35">
      <c r="A69" s="29"/>
      <c r="C69" s="48" t="s">
        <v>135</v>
      </c>
      <c r="D69" s="32" t="s">
        <v>103</v>
      </c>
      <c r="E69" s="33" t="s">
        <v>157</v>
      </c>
      <c r="F69" s="34" t="s">
        <v>16</v>
      </c>
      <c r="G69" s="32">
        <v>227</v>
      </c>
      <c r="H69" s="35">
        <v>175860</v>
      </c>
      <c r="I69" s="36">
        <f t="shared" si="11"/>
        <v>228618</v>
      </c>
      <c r="J69" s="37">
        <f t="shared" si="8"/>
        <v>51896286</v>
      </c>
      <c r="K69" s="38"/>
      <c r="L69" s="39"/>
      <c r="M69" s="4"/>
      <c r="N69" s="35">
        <f t="shared" si="9"/>
        <v>0</v>
      </c>
      <c r="O69" s="35">
        <f t="shared" si="6"/>
        <v>0</v>
      </c>
      <c r="P69" s="41">
        <f t="shared" si="10"/>
        <v>0</v>
      </c>
      <c r="Q69" s="42" t="str">
        <f t="shared" si="7"/>
        <v>NO CUMPLE</v>
      </c>
      <c r="R69" s="43"/>
    </row>
    <row r="70" spans="1:18" s="30" customFormat="1" ht="51" x14ac:dyDescent="0.35">
      <c r="A70" s="29"/>
      <c r="C70" s="48" t="s">
        <v>136</v>
      </c>
      <c r="D70" s="32" t="s">
        <v>103</v>
      </c>
      <c r="E70" s="33" t="s">
        <v>158</v>
      </c>
      <c r="F70" s="34" t="s">
        <v>16</v>
      </c>
      <c r="G70" s="32">
        <v>56</v>
      </c>
      <c r="H70" s="35">
        <v>222804</v>
      </c>
      <c r="I70" s="36">
        <f t="shared" si="11"/>
        <v>289645</v>
      </c>
      <c r="J70" s="37">
        <f t="shared" si="8"/>
        <v>16220120</v>
      </c>
      <c r="K70" s="38"/>
      <c r="L70" s="39"/>
      <c r="M70" s="4"/>
      <c r="N70" s="35">
        <f t="shared" si="9"/>
        <v>0</v>
      </c>
      <c r="O70" s="35">
        <f t="shared" si="6"/>
        <v>0</v>
      </c>
      <c r="P70" s="41">
        <f t="shared" si="10"/>
        <v>0</v>
      </c>
      <c r="Q70" s="42" t="str">
        <f t="shared" si="7"/>
        <v>NO CUMPLE</v>
      </c>
      <c r="R70" s="43"/>
    </row>
    <row r="71" spans="1:18" s="30" customFormat="1" ht="38.25" x14ac:dyDescent="0.35">
      <c r="A71" s="29"/>
      <c r="C71" s="48" t="s">
        <v>91</v>
      </c>
      <c r="D71" s="32" t="s">
        <v>92</v>
      </c>
      <c r="E71" s="33" t="s">
        <v>93</v>
      </c>
      <c r="F71" s="34" t="s">
        <v>17</v>
      </c>
      <c r="G71" s="32">
        <v>277.2</v>
      </c>
      <c r="H71" s="35">
        <v>116537</v>
      </c>
      <c r="I71" s="36">
        <f t="shared" si="11"/>
        <v>151498</v>
      </c>
      <c r="J71" s="37">
        <f t="shared" si="8"/>
        <v>41995246</v>
      </c>
      <c r="K71" s="38"/>
      <c r="L71" s="39"/>
      <c r="M71" s="4"/>
      <c r="N71" s="35">
        <f t="shared" si="9"/>
        <v>0</v>
      </c>
      <c r="O71" s="35">
        <f t="shared" si="6"/>
        <v>0</v>
      </c>
      <c r="P71" s="41">
        <f t="shared" si="10"/>
        <v>0</v>
      </c>
      <c r="Q71" s="42" t="str">
        <f t="shared" si="7"/>
        <v>NO CUMPLE</v>
      </c>
      <c r="R71" s="43"/>
    </row>
    <row r="72" spans="1:18" s="30" customFormat="1" ht="38.25" x14ac:dyDescent="0.35">
      <c r="A72" s="29"/>
      <c r="C72" s="48" t="s">
        <v>94</v>
      </c>
      <c r="D72" s="32" t="s">
        <v>95</v>
      </c>
      <c r="E72" s="33" t="s">
        <v>96</v>
      </c>
      <c r="F72" s="34" t="s">
        <v>17</v>
      </c>
      <c r="G72" s="32">
        <v>277.2</v>
      </c>
      <c r="H72" s="35">
        <v>92724</v>
      </c>
      <c r="I72" s="36">
        <f t="shared" si="11"/>
        <v>120541</v>
      </c>
      <c r="J72" s="37">
        <f t="shared" si="8"/>
        <v>33413965</v>
      </c>
      <c r="K72" s="38"/>
      <c r="L72" s="39"/>
      <c r="M72" s="4"/>
      <c r="N72" s="35">
        <f t="shared" si="9"/>
        <v>0</v>
      </c>
      <c r="O72" s="35">
        <f t="shared" si="6"/>
        <v>0</v>
      </c>
      <c r="P72" s="41">
        <f t="shared" si="10"/>
        <v>0</v>
      </c>
      <c r="Q72" s="42" t="str">
        <f t="shared" si="7"/>
        <v>NO CUMPLE</v>
      </c>
      <c r="R72" s="43"/>
    </row>
    <row r="73" spans="1:18" s="30" customFormat="1" ht="38.25" x14ac:dyDescent="0.35">
      <c r="A73" s="29"/>
      <c r="C73" s="48" t="s">
        <v>97</v>
      </c>
      <c r="D73" s="32" t="s">
        <v>75</v>
      </c>
      <c r="E73" s="33" t="s">
        <v>98</v>
      </c>
      <c r="F73" s="34" t="s">
        <v>17</v>
      </c>
      <c r="G73" s="32">
        <v>237.6</v>
      </c>
      <c r="H73" s="35">
        <v>175915</v>
      </c>
      <c r="I73" s="36">
        <f t="shared" si="11"/>
        <v>228690</v>
      </c>
      <c r="J73" s="37">
        <f t="shared" si="8"/>
        <v>54336744</v>
      </c>
      <c r="K73" s="38"/>
      <c r="L73" s="39"/>
      <c r="M73" s="4"/>
      <c r="N73" s="35">
        <f t="shared" si="9"/>
        <v>0</v>
      </c>
      <c r="O73" s="35">
        <f t="shared" si="6"/>
        <v>0</v>
      </c>
      <c r="P73" s="41">
        <f t="shared" si="10"/>
        <v>0</v>
      </c>
      <c r="Q73" s="42" t="str">
        <f t="shared" si="7"/>
        <v>NO CUMPLE</v>
      </c>
      <c r="R73" s="43"/>
    </row>
    <row r="74" spans="1:18" s="30" customFormat="1" ht="25.5" x14ac:dyDescent="0.35">
      <c r="A74" s="29"/>
      <c r="C74" s="48" t="s">
        <v>99</v>
      </c>
      <c r="D74" s="32" t="s">
        <v>100</v>
      </c>
      <c r="E74" s="33" t="s">
        <v>101</v>
      </c>
      <c r="F74" s="34" t="s">
        <v>16</v>
      </c>
      <c r="G74" s="32">
        <v>308</v>
      </c>
      <c r="H74" s="35">
        <v>140636</v>
      </c>
      <c r="I74" s="36">
        <f t="shared" si="11"/>
        <v>182827</v>
      </c>
      <c r="J74" s="37">
        <f t="shared" si="8"/>
        <v>56310716</v>
      </c>
      <c r="K74" s="38"/>
      <c r="L74" s="39"/>
      <c r="M74" s="4"/>
      <c r="N74" s="35">
        <f t="shared" si="9"/>
        <v>0</v>
      </c>
      <c r="O74" s="35">
        <f t="shared" si="6"/>
        <v>0</v>
      </c>
      <c r="P74" s="41">
        <f t="shared" si="10"/>
        <v>0</v>
      </c>
      <c r="Q74" s="42" t="str">
        <f t="shared" si="7"/>
        <v>NO CUMPLE</v>
      </c>
      <c r="R74" s="43"/>
    </row>
    <row r="75" spans="1:18" s="30" customFormat="1" ht="25.5" x14ac:dyDescent="0.35">
      <c r="A75" s="29"/>
      <c r="C75" s="48" t="s">
        <v>102</v>
      </c>
      <c r="D75" s="32" t="s">
        <v>103</v>
      </c>
      <c r="E75" s="33" t="s">
        <v>104</v>
      </c>
      <c r="F75" s="34" t="s">
        <v>16</v>
      </c>
      <c r="G75" s="32">
        <v>44</v>
      </c>
      <c r="H75" s="35">
        <v>110921</v>
      </c>
      <c r="I75" s="36">
        <f t="shared" si="11"/>
        <v>144197</v>
      </c>
      <c r="J75" s="37">
        <f t="shared" si="8"/>
        <v>6344668</v>
      </c>
      <c r="K75" s="38"/>
      <c r="L75" s="39"/>
      <c r="M75" s="4"/>
      <c r="N75" s="35">
        <f t="shared" si="9"/>
        <v>0</v>
      </c>
      <c r="O75" s="35">
        <f t="shared" si="6"/>
        <v>0</v>
      </c>
      <c r="P75" s="41">
        <f t="shared" si="10"/>
        <v>0</v>
      </c>
      <c r="Q75" s="42" t="str">
        <f t="shared" si="7"/>
        <v>NO CUMPLE</v>
      </c>
      <c r="R75" s="43"/>
    </row>
    <row r="76" spans="1:18" s="30" customFormat="1" ht="25.5" x14ac:dyDescent="0.35">
      <c r="A76" s="29"/>
      <c r="C76" s="48" t="s">
        <v>105</v>
      </c>
      <c r="D76" s="32" t="s">
        <v>103</v>
      </c>
      <c r="E76" s="33" t="s">
        <v>106</v>
      </c>
      <c r="F76" s="34" t="s">
        <v>16</v>
      </c>
      <c r="G76" s="32">
        <v>88</v>
      </c>
      <c r="H76" s="35">
        <v>96182</v>
      </c>
      <c r="I76" s="36">
        <f t="shared" si="11"/>
        <v>125037</v>
      </c>
      <c r="J76" s="37">
        <f t="shared" si="8"/>
        <v>11003256</v>
      </c>
      <c r="K76" s="38"/>
      <c r="L76" s="39"/>
      <c r="M76" s="4"/>
      <c r="N76" s="35">
        <f t="shared" si="9"/>
        <v>0</v>
      </c>
      <c r="O76" s="35">
        <f t="shared" si="6"/>
        <v>0</v>
      </c>
      <c r="P76" s="41">
        <f t="shared" si="10"/>
        <v>0</v>
      </c>
      <c r="Q76" s="42" t="str">
        <f t="shared" si="7"/>
        <v>NO CUMPLE</v>
      </c>
      <c r="R76" s="43"/>
    </row>
    <row r="77" spans="1:18" s="30" customFormat="1" ht="38.25" x14ac:dyDescent="0.35">
      <c r="A77" s="29"/>
      <c r="C77" s="48" t="s">
        <v>107</v>
      </c>
      <c r="D77" s="32" t="s">
        <v>103</v>
      </c>
      <c r="E77" s="33" t="s">
        <v>108</v>
      </c>
      <c r="F77" s="34" t="s">
        <v>16</v>
      </c>
      <c r="G77" s="32">
        <v>440</v>
      </c>
      <c r="H77" s="35">
        <v>136552</v>
      </c>
      <c r="I77" s="36">
        <f t="shared" si="11"/>
        <v>177518</v>
      </c>
      <c r="J77" s="37">
        <f t="shared" si="8"/>
        <v>78107920</v>
      </c>
      <c r="K77" s="38"/>
      <c r="L77" s="39"/>
      <c r="M77" s="4"/>
      <c r="N77" s="35">
        <f t="shared" si="9"/>
        <v>0</v>
      </c>
      <c r="O77" s="35">
        <f t="shared" si="6"/>
        <v>0</v>
      </c>
      <c r="P77" s="41">
        <f t="shared" si="10"/>
        <v>0</v>
      </c>
      <c r="Q77" s="42" t="str">
        <f t="shared" si="7"/>
        <v>NO CUMPLE</v>
      </c>
      <c r="R77" s="43"/>
    </row>
    <row r="78" spans="1:18" s="30" customFormat="1" ht="25.5" x14ac:dyDescent="0.35">
      <c r="A78" s="29"/>
      <c r="C78" s="48" t="s">
        <v>109</v>
      </c>
      <c r="D78" s="32" t="s">
        <v>103</v>
      </c>
      <c r="E78" s="33" t="s">
        <v>110</v>
      </c>
      <c r="F78" s="34" t="s">
        <v>16</v>
      </c>
      <c r="G78" s="32">
        <v>440</v>
      </c>
      <c r="H78" s="35">
        <v>13259</v>
      </c>
      <c r="I78" s="36">
        <f t="shared" si="11"/>
        <v>17237</v>
      </c>
      <c r="J78" s="37">
        <f t="shared" si="8"/>
        <v>7584280</v>
      </c>
      <c r="K78" s="38"/>
      <c r="L78" s="39"/>
      <c r="M78" s="4"/>
      <c r="N78" s="35">
        <f t="shared" si="9"/>
        <v>0</v>
      </c>
      <c r="O78" s="35">
        <f t="shared" si="6"/>
        <v>0</v>
      </c>
      <c r="P78" s="41">
        <f t="shared" si="10"/>
        <v>0</v>
      </c>
      <c r="Q78" s="42" t="str">
        <f t="shared" si="7"/>
        <v>NO CUMPLE</v>
      </c>
      <c r="R78" s="43"/>
    </row>
    <row r="79" spans="1:18" s="30" customFormat="1" ht="25.5" x14ac:dyDescent="0.35">
      <c r="A79" s="29"/>
      <c r="C79" s="48" t="s">
        <v>111</v>
      </c>
      <c r="D79" s="32" t="s">
        <v>112</v>
      </c>
      <c r="E79" s="33" t="s">
        <v>113</v>
      </c>
      <c r="F79" s="34" t="s">
        <v>16</v>
      </c>
      <c r="G79" s="32">
        <v>930</v>
      </c>
      <c r="H79" s="35">
        <v>5625</v>
      </c>
      <c r="I79" s="36">
        <f t="shared" si="11"/>
        <v>7313</v>
      </c>
      <c r="J79" s="37">
        <f t="shared" si="8"/>
        <v>6801090</v>
      </c>
      <c r="K79" s="38"/>
      <c r="L79" s="39"/>
      <c r="M79" s="4"/>
      <c r="N79" s="35">
        <f t="shared" si="9"/>
        <v>0</v>
      </c>
      <c r="O79" s="35">
        <f t="shared" si="6"/>
        <v>0</v>
      </c>
      <c r="P79" s="41">
        <f t="shared" si="10"/>
        <v>0</v>
      </c>
      <c r="Q79" s="42" t="str">
        <f t="shared" si="7"/>
        <v>NO CUMPLE</v>
      </c>
      <c r="R79" s="43"/>
    </row>
    <row r="80" spans="1:18" s="30" customFormat="1" ht="13.15" x14ac:dyDescent="0.35">
      <c r="A80" s="29"/>
      <c r="C80" s="48" t="s">
        <v>114</v>
      </c>
      <c r="D80" s="32" t="s">
        <v>115</v>
      </c>
      <c r="E80" s="33" t="s">
        <v>116</v>
      </c>
      <c r="F80" s="34" t="s">
        <v>17</v>
      </c>
      <c r="G80" s="32">
        <v>86.34</v>
      </c>
      <c r="H80" s="35">
        <v>63577</v>
      </c>
      <c r="I80" s="36">
        <f t="shared" si="11"/>
        <v>82650</v>
      </c>
      <c r="J80" s="37">
        <f t="shared" si="8"/>
        <v>7136001</v>
      </c>
      <c r="K80" s="38"/>
      <c r="L80" s="39"/>
      <c r="M80" s="4"/>
      <c r="N80" s="35">
        <f t="shared" si="9"/>
        <v>0</v>
      </c>
      <c r="O80" s="35">
        <f t="shared" si="6"/>
        <v>0</v>
      </c>
      <c r="P80" s="41">
        <f t="shared" si="10"/>
        <v>0</v>
      </c>
      <c r="Q80" s="42" t="str">
        <f t="shared" si="7"/>
        <v>NO CUMPLE</v>
      </c>
      <c r="R80" s="43"/>
    </row>
    <row r="81" spans="1:18" s="30" customFormat="1" ht="38.25" x14ac:dyDescent="0.35">
      <c r="A81" s="29"/>
      <c r="C81" s="48" t="s">
        <v>117</v>
      </c>
      <c r="D81" s="32" t="s">
        <v>118</v>
      </c>
      <c r="E81" s="33" t="s">
        <v>119</v>
      </c>
      <c r="F81" s="34" t="s">
        <v>15</v>
      </c>
      <c r="G81" s="32">
        <v>107</v>
      </c>
      <c r="H81" s="35">
        <v>19379</v>
      </c>
      <c r="I81" s="36">
        <f t="shared" si="11"/>
        <v>25193</v>
      </c>
      <c r="J81" s="37">
        <f t="shared" si="8"/>
        <v>2695651</v>
      </c>
      <c r="K81" s="38"/>
      <c r="L81" s="39"/>
      <c r="M81" s="4"/>
      <c r="N81" s="35">
        <f t="shared" si="9"/>
        <v>0</v>
      </c>
      <c r="O81" s="35">
        <f t="shared" si="6"/>
        <v>0</v>
      </c>
      <c r="P81" s="41">
        <f t="shared" si="10"/>
        <v>0</v>
      </c>
      <c r="Q81" s="42" t="str">
        <f t="shared" si="7"/>
        <v>NO CUMPLE</v>
      </c>
      <c r="R81" s="43"/>
    </row>
    <row r="82" spans="1:18" s="30" customFormat="1" ht="51" x14ac:dyDescent="0.35">
      <c r="A82" s="29"/>
      <c r="C82" s="48" t="s">
        <v>120</v>
      </c>
      <c r="D82" s="32" t="s">
        <v>121</v>
      </c>
      <c r="E82" s="33" t="s">
        <v>122</v>
      </c>
      <c r="F82" s="34" t="s">
        <v>15</v>
      </c>
      <c r="G82" s="32">
        <v>10</v>
      </c>
      <c r="H82" s="35">
        <v>551385</v>
      </c>
      <c r="I82" s="36">
        <f t="shared" si="11"/>
        <v>716801</v>
      </c>
      <c r="J82" s="37">
        <f t="shared" si="8"/>
        <v>7168010</v>
      </c>
      <c r="K82" s="38"/>
      <c r="L82" s="39"/>
      <c r="M82" s="4"/>
      <c r="N82" s="35">
        <f t="shared" si="9"/>
        <v>0</v>
      </c>
      <c r="O82" s="35">
        <f t="shared" si="6"/>
        <v>0</v>
      </c>
      <c r="P82" s="41">
        <f t="shared" si="10"/>
        <v>0</v>
      </c>
      <c r="Q82" s="42" t="str">
        <f t="shared" si="7"/>
        <v>NO CUMPLE</v>
      </c>
      <c r="R82" s="43"/>
    </row>
    <row r="83" spans="1:18" s="30" customFormat="1" ht="16.5" x14ac:dyDescent="0.35">
      <c r="A83" s="29"/>
      <c r="C83" s="31"/>
      <c r="D83" s="49"/>
      <c r="E83" s="50" t="s">
        <v>18</v>
      </c>
      <c r="F83" s="51"/>
      <c r="G83" s="52"/>
      <c r="H83" s="35"/>
      <c r="I83" s="36"/>
      <c r="J83" s="45">
        <f>SUBTOTAL(9,J43:J82)</f>
        <v>1411934410</v>
      </c>
      <c r="K83" s="38"/>
      <c r="L83" s="39"/>
      <c r="M83" s="4"/>
      <c r="N83" s="35"/>
      <c r="O83" s="35"/>
      <c r="P83" s="46">
        <f>SUBTOTAL(9,P43:P82)</f>
        <v>0</v>
      </c>
      <c r="Q83" s="47"/>
      <c r="R83" s="43"/>
    </row>
    <row r="84" spans="1:18" ht="13.15" customHeight="1" x14ac:dyDescent="0.35">
      <c r="A84" s="14"/>
      <c r="C84" s="19" t="s">
        <v>159</v>
      </c>
      <c r="D84" s="20"/>
      <c r="E84" s="21"/>
      <c r="F84" s="22"/>
      <c r="G84" s="23"/>
      <c r="H84" s="24"/>
      <c r="I84" s="25"/>
      <c r="J84" s="26"/>
      <c r="K84" s="12"/>
      <c r="L84" s="13"/>
      <c r="M84" s="118"/>
      <c r="N84" s="24"/>
      <c r="O84" s="24"/>
      <c r="P84" s="24"/>
      <c r="Q84" s="28"/>
      <c r="R84" s="10"/>
    </row>
    <row r="85" spans="1:18" s="30" customFormat="1" ht="76.5" x14ac:dyDescent="0.35">
      <c r="A85" s="29"/>
      <c r="C85" s="48" t="s">
        <v>48</v>
      </c>
      <c r="D85" s="32" t="s">
        <v>49</v>
      </c>
      <c r="E85" s="33" t="s">
        <v>50</v>
      </c>
      <c r="F85" s="34" t="s">
        <v>16</v>
      </c>
      <c r="G85" s="32">
        <v>304.12</v>
      </c>
      <c r="H85" s="35">
        <v>34513</v>
      </c>
      <c r="I85" s="36">
        <f>ROUND(H85+(H85*$J$160),0)</f>
        <v>44867</v>
      </c>
      <c r="J85" s="37">
        <f>ROUND(G85*I85,0)</f>
        <v>13644952</v>
      </c>
      <c r="K85" s="38"/>
      <c r="L85" s="39"/>
      <c r="M85" s="4"/>
      <c r="N85" s="35">
        <f>ROUND(M85,0)</f>
        <v>0</v>
      </c>
      <c r="O85" s="35">
        <f t="shared" ref="O85:O120" si="12">ROUND(N85+(N85*$P$160),0)</f>
        <v>0</v>
      </c>
      <c r="P85" s="41">
        <f>ROUND(O85*G85,0)</f>
        <v>0</v>
      </c>
      <c r="Q85" s="42" t="str">
        <f t="shared" ref="Q85:Q120" si="13">IF(OR(N85&lt;=0,N85&gt;H85,O85&lt;=0,O85&gt;I85,P85&lt;=0,P85&gt;J85,$P$165="NO CUMPLE"),"NO CUMPLE","CUMPLE")</f>
        <v>NO CUMPLE</v>
      </c>
      <c r="R85" s="43"/>
    </row>
    <row r="86" spans="1:18" s="30" customFormat="1" ht="25.5" x14ac:dyDescent="0.35">
      <c r="A86" s="29"/>
      <c r="C86" s="48" t="s">
        <v>51</v>
      </c>
      <c r="D86" s="32" t="s">
        <v>52</v>
      </c>
      <c r="E86" s="33" t="s">
        <v>53</v>
      </c>
      <c r="F86" s="34" t="s">
        <v>17</v>
      </c>
      <c r="G86" s="32">
        <v>1023.7</v>
      </c>
      <c r="H86" s="35">
        <v>6661</v>
      </c>
      <c r="I86" s="36">
        <f>ROUND(H86+(H86*$J$160),0)</f>
        <v>8659</v>
      </c>
      <c r="J86" s="37">
        <f>ROUND(G86*I86,0)</f>
        <v>8864218</v>
      </c>
      <c r="K86" s="38"/>
      <c r="L86" s="39"/>
      <c r="M86" s="4"/>
      <c r="N86" s="35">
        <f>ROUND(M86,0)</f>
        <v>0</v>
      </c>
      <c r="O86" s="35">
        <f t="shared" si="12"/>
        <v>0</v>
      </c>
      <c r="P86" s="41">
        <f>ROUND(O86*G86,0)</f>
        <v>0</v>
      </c>
      <c r="Q86" s="42" t="str">
        <f t="shared" si="13"/>
        <v>NO CUMPLE</v>
      </c>
      <c r="R86" s="43"/>
    </row>
    <row r="87" spans="1:18" s="30" customFormat="1" ht="25.5" x14ac:dyDescent="0.35">
      <c r="A87" s="29"/>
      <c r="C87" s="48" t="s">
        <v>54</v>
      </c>
      <c r="D87" s="32" t="s">
        <v>55</v>
      </c>
      <c r="E87" s="33" t="s">
        <v>56</v>
      </c>
      <c r="F87" s="34" t="s">
        <v>17</v>
      </c>
      <c r="G87" s="32">
        <v>775.75</v>
      </c>
      <c r="H87" s="35">
        <v>8378</v>
      </c>
      <c r="I87" s="36">
        <f>ROUND(H87+(H87*$J$160),0)</f>
        <v>10891</v>
      </c>
      <c r="J87" s="37">
        <f>ROUND(G87*I87,0)</f>
        <v>8448693</v>
      </c>
      <c r="K87" s="38"/>
      <c r="L87" s="39"/>
      <c r="M87" s="4"/>
      <c r="N87" s="35">
        <f>ROUND(M87,0)</f>
        <v>0</v>
      </c>
      <c r="O87" s="35">
        <f t="shared" si="12"/>
        <v>0</v>
      </c>
      <c r="P87" s="41">
        <f>ROUND(O87*G87,0)</f>
        <v>0</v>
      </c>
      <c r="Q87" s="42" t="str">
        <f t="shared" si="13"/>
        <v>NO CUMPLE</v>
      </c>
      <c r="R87" s="43"/>
    </row>
    <row r="88" spans="1:18" s="30" customFormat="1" ht="25.5" x14ac:dyDescent="0.35">
      <c r="A88" s="29"/>
      <c r="C88" s="48" t="s">
        <v>57</v>
      </c>
      <c r="D88" s="32" t="s">
        <v>58</v>
      </c>
      <c r="E88" s="33" t="s">
        <v>19</v>
      </c>
      <c r="F88" s="34" t="s">
        <v>20</v>
      </c>
      <c r="G88" s="32">
        <v>299.16000000000003</v>
      </c>
      <c r="H88" s="35">
        <v>29781</v>
      </c>
      <c r="I88" s="36">
        <f>ROUND(H88+(H88*$J$160),0)</f>
        <v>38715</v>
      </c>
      <c r="J88" s="37">
        <f>ROUND(G88*I88,0)</f>
        <v>11581979</v>
      </c>
      <c r="K88" s="38"/>
      <c r="L88" s="39"/>
      <c r="M88" s="4"/>
      <c r="N88" s="35">
        <f>ROUND(M88,0)</f>
        <v>0</v>
      </c>
      <c r="O88" s="35">
        <f t="shared" si="12"/>
        <v>0</v>
      </c>
      <c r="P88" s="41">
        <f>ROUND(O88*G88,0)</f>
        <v>0</v>
      </c>
      <c r="Q88" s="42" t="str">
        <f t="shared" si="13"/>
        <v>NO CUMPLE</v>
      </c>
      <c r="R88" s="43"/>
    </row>
    <row r="89" spans="1:18" s="30" customFormat="1" ht="25.5" x14ac:dyDescent="0.35">
      <c r="A89" s="29"/>
      <c r="C89" s="48" t="s">
        <v>59</v>
      </c>
      <c r="D89" s="32" t="s">
        <v>60</v>
      </c>
      <c r="E89" s="33" t="s">
        <v>61</v>
      </c>
      <c r="F89" s="34" t="s">
        <v>20</v>
      </c>
      <c r="G89" s="32">
        <v>43.5</v>
      </c>
      <c r="H89" s="35">
        <v>71810</v>
      </c>
      <c r="I89" s="36">
        <f>ROUND(H89+(H89*$J$160),0)</f>
        <v>93353</v>
      </c>
      <c r="J89" s="37">
        <f t="shared" ref="J89:J120" si="14">ROUND(G89*I89,0)</f>
        <v>4060856</v>
      </c>
      <c r="K89" s="38"/>
      <c r="L89" s="39"/>
      <c r="M89" s="4"/>
      <c r="N89" s="35">
        <f t="shared" ref="N89:N120" si="15">ROUND(M89,0)</f>
        <v>0</v>
      </c>
      <c r="O89" s="35">
        <f t="shared" si="12"/>
        <v>0</v>
      </c>
      <c r="P89" s="41">
        <f t="shared" ref="P89:P120" si="16">ROUND(O89*G89,0)</f>
        <v>0</v>
      </c>
      <c r="Q89" s="42" t="str">
        <f t="shared" si="13"/>
        <v>NO CUMPLE</v>
      </c>
      <c r="R89" s="43"/>
    </row>
    <row r="90" spans="1:18" s="30" customFormat="1" ht="38.25" x14ac:dyDescent="0.35">
      <c r="A90" s="29"/>
      <c r="C90" s="48" t="s">
        <v>62</v>
      </c>
      <c r="D90" s="32">
        <v>201.9</v>
      </c>
      <c r="E90" s="33" t="s">
        <v>63</v>
      </c>
      <c r="F90" s="34" t="s">
        <v>17</v>
      </c>
      <c r="G90" s="32">
        <v>247.95</v>
      </c>
      <c r="H90" s="35">
        <v>21071</v>
      </c>
      <c r="I90" s="36">
        <f>ROUNDUP(H90+(H90*$J$160),0)</f>
        <v>27393</v>
      </c>
      <c r="J90" s="37">
        <f t="shared" si="14"/>
        <v>6792094</v>
      </c>
      <c r="K90" s="38"/>
      <c r="L90" s="39"/>
      <c r="M90" s="4"/>
      <c r="N90" s="35">
        <f t="shared" si="15"/>
        <v>0</v>
      </c>
      <c r="O90" s="35">
        <f>ROUNDUP(N90+(N90*$P$160),0)</f>
        <v>0</v>
      </c>
      <c r="P90" s="41">
        <f t="shared" si="16"/>
        <v>0</v>
      </c>
      <c r="Q90" s="42" t="str">
        <f t="shared" si="13"/>
        <v>NO CUMPLE</v>
      </c>
      <c r="R90" s="43"/>
    </row>
    <row r="91" spans="1:18" s="30" customFormat="1" ht="13.15" x14ac:dyDescent="0.35">
      <c r="A91" s="29"/>
      <c r="C91" s="48" t="s">
        <v>64</v>
      </c>
      <c r="D91" s="32" t="s">
        <v>65</v>
      </c>
      <c r="E91" s="33" t="s">
        <v>66</v>
      </c>
      <c r="F91" s="34" t="s">
        <v>67</v>
      </c>
      <c r="G91" s="32">
        <v>3426.57</v>
      </c>
      <c r="H91" s="35">
        <v>1823</v>
      </c>
      <c r="I91" s="36">
        <f t="shared" ref="I91:I120" si="17">ROUND(H91+(H91*$J$160),0)</f>
        <v>2370</v>
      </c>
      <c r="J91" s="37">
        <f t="shared" si="14"/>
        <v>8120971</v>
      </c>
      <c r="K91" s="38"/>
      <c r="L91" s="39"/>
      <c r="M91" s="4"/>
      <c r="N91" s="35">
        <f t="shared" si="15"/>
        <v>0</v>
      </c>
      <c r="O91" s="35">
        <f t="shared" si="12"/>
        <v>0</v>
      </c>
      <c r="P91" s="41">
        <f t="shared" si="16"/>
        <v>0</v>
      </c>
      <c r="Q91" s="42" t="str">
        <f t="shared" si="13"/>
        <v>NO CUMPLE</v>
      </c>
      <c r="R91" s="43"/>
    </row>
    <row r="92" spans="1:18" s="30" customFormat="1" ht="13.15" x14ac:dyDescent="0.35">
      <c r="A92" s="29"/>
      <c r="C92" s="48" t="s">
        <v>125</v>
      </c>
      <c r="D92" s="32" t="s">
        <v>137</v>
      </c>
      <c r="E92" s="33" t="s">
        <v>147</v>
      </c>
      <c r="F92" s="34" t="s">
        <v>17</v>
      </c>
      <c r="G92" s="32">
        <v>56.64</v>
      </c>
      <c r="H92" s="35">
        <v>45429</v>
      </c>
      <c r="I92" s="36">
        <f t="shared" si="17"/>
        <v>59058</v>
      </c>
      <c r="J92" s="37">
        <f t="shared" si="14"/>
        <v>3345045</v>
      </c>
      <c r="K92" s="38"/>
      <c r="L92" s="39"/>
      <c r="M92" s="4"/>
      <c r="N92" s="35">
        <f t="shared" si="15"/>
        <v>0</v>
      </c>
      <c r="O92" s="35">
        <f t="shared" si="12"/>
        <v>0</v>
      </c>
      <c r="P92" s="41">
        <f t="shared" si="16"/>
        <v>0</v>
      </c>
      <c r="Q92" s="42" t="str">
        <f t="shared" si="13"/>
        <v>NO CUMPLE</v>
      </c>
      <c r="R92" s="43"/>
    </row>
    <row r="93" spans="1:18" s="30" customFormat="1" ht="25.5" x14ac:dyDescent="0.35">
      <c r="A93" s="29"/>
      <c r="C93" s="48" t="s">
        <v>71</v>
      </c>
      <c r="D93" s="32" t="s">
        <v>72</v>
      </c>
      <c r="E93" s="33" t="s">
        <v>73</v>
      </c>
      <c r="F93" s="34" t="s">
        <v>17</v>
      </c>
      <c r="G93" s="32">
        <v>247.95</v>
      </c>
      <c r="H93" s="35">
        <v>13876</v>
      </c>
      <c r="I93" s="36">
        <f t="shared" si="17"/>
        <v>18039</v>
      </c>
      <c r="J93" s="37">
        <f t="shared" si="14"/>
        <v>4472770</v>
      </c>
      <c r="K93" s="38"/>
      <c r="L93" s="39"/>
      <c r="M93" s="4"/>
      <c r="N93" s="35">
        <f t="shared" si="15"/>
        <v>0</v>
      </c>
      <c r="O93" s="35">
        <f t="shared" si="12"/>
        <v>0</v>
      </c>
      <c r="P93" s="41">
        <f t="shared" si="16"/>
        <v>0</v>
      </c>
      <c r="Q93" s="42" t="str">
        <f t="shared" si="13"/>
        <v>NO CUMPLE</v>
      </c>
      <c r="R93" s="43"/>
    </row>
    <row r="94" spans="1:18" s="30" customFormat="1" ht="51" x14ac:dyDescent="0.35">
      <c r="A94" s="29"/>
      <c r="C94" s="48" t="s">
        <v>74</v>
      </c>
      <c r="D94" s="32" t="s">
        <v>75</v>
      </c>
      <c r="E94" s="33" t="s">
        <v>76</v>
      </c>
      <c r="F94" s="34" t="s">
        <v>20</v>
      </c>
      <c r="G94" s="32">
        <v>220.49</v>
      </c>
      <c r="H94" s="35">
        <v>175915</v>
      </c>
      <c r="I94" s="36">
        <f t="shared" si="17"/>
        <v>228690</v>
      </c>
      <c r="J94" s="37">
        <f t="shared" si="14"/>
        <v>50423858</v>
      </c>
      <c r="K94" s="38"/>
      <c r="L94" s="39"/>
      <c r="M94" s="4"/>
      <c r="N94" s="35">
        <f t="shared" si="15"/>
        <v>0</v>
      </c>
      <c r="O94" s="35">
        <f t="shared" si="12"/>
        <v>0</v>
      </c>
      <c r="P94" s="41">
        <f t="shared" si="16"/>
        <v>0</v>
      </c>
      <c r="Q94" s="42" t="str">
        <f t="shared" si="13"/>
        <v>NO CUMPLE</v>
      </c>
      <c r="R94" s="43"/>
    </row>
    <row r="95" spans="1:18" s="30" customFormat="1" ht="51" x14ac:dyDescent="0.35">
      <c r="A95" s="29"/>
      <c r="C95" s="48" t="s">
        <v>77</v>
      </c>
      <c r="D95" s="32" t="s">
        <v>78</v>
      </c>
      <c r="E95" s="33" t="s">
        <v>79</v>
      </c>
      <c r="F95" s="34" t="s">
        <v>20</v>
      </c>
      <c r="G95" s="32">
        <v>223.03</v>
      </c>
      <c r="H95" s="35">
        <v>192538</v>
      </c>
      <c r="I95" s="36">
        <f t="shared" si="17"/>
        <v>250299</v>
      </c>
      <c r="J95" s="37">
        <f t="shared" si="14"/>
        <v>55824186</v>
      </c>
      <c r="K95" s="38"/>
      <c r="L95" s="39"/>
      <c r="M95" s="4"/>
      <c r="N95" s="35">
        <f t="shared" si="15"/>
        <v>0</v>
      </c>
      <c r="O95" s="35">
        <f t="shared" si="12"/>
        <v>0</v>
      </c>
      <c r="P95" s="41">
        <f t="shared" si="16"/>
        <v>0</v>
      </c>
      <c r="Q95" s="42" t="str">
        <f t="shared" si="13"/>
        <v>NO CUMPLE</v>
      </c>
      <c r="R95" s="43"/>
    </row>
    <row r="96" spans="1:18" s="30" customFormat="1" ht="25.5" x14ac:dyDescent="0.35">
      <c r="A96" s="29"/>
      <c r="C96" s="48" t="s">
        <v>80</v>
      </c>
      <c r="D96" s="32" t="s">
        <v>81</v>
      </c>
      <c r="E96" s="33" t="s">
        <v>82</v>
      </c>
      <c r="F96" s="34" t="s">
        <v>17</v>
      </c>
      <c r="G96" s="32">
        <v>775.75</v>
      </c>
      <c r="H96" s="35">
        <v>6260</v>
      </c>
      <c r="I96" s="36">
        <f t="shared" si="17"/>
        <v>8138</v>
      </c>
      <c r="J96" s="37">
        <f t="shared" si="14"/>
        <v>6313054</v>
      </c>
      <c r="K96" s="38"/>
      <c r="L96" s="39"/>
      <c r="M96" s="4"/>
      <c r="N96" s="35">
        <f t="shared" si="15"/>
        <v>0</v>
      </c>
      <c r="O96" s="35">
        <f t="shared" si="12"/>
        <v>0</v>
      </c>
      <c r="P96" s="41">
        <f t="shared" si="16"/>
        <v>0</v>
      </c>
      <c r="Q96" s="42" t="str">
        <f t="shared" si="13"/>
        <v>NO CUMPLE</v>
      </c>
      <c r="R96" s="43"/>
    </row>
    <row r="97" spans="1:18" s="30" customFormat="1" ht="13.15" x14ac:dyDescent="0.35">
      <c r="A97" s="29"/>
      <c r="C97" s="48" t="s">
        <v>83</v>
      </c>
      <c r="D97" s="32" t="s">
        <v>84</v>
      </c>
      <c r="E97" s="33" t="s">
        <v>85</v>
      </c>
      <c r="F97" s="34" t="s">
        <v>17</v>
      </c>
      <c r="G97" s="32">
        <v>775.75</v>
      </c>
      <c r="H97" s="35">
        <v>3062</v>
      </c>
      <c r="I97" s="36">
        <f t="shared" si="17"/>
        <v>3981</v>
      </c>
      <c r="J97" s="37">
        <f t="shared" si="14"/>
        <v>3088261</v>
      </c>
      <c r="K97" s="38"/>
      <c r="L97" s="39"/>
      <c r="M97" s="4"/>
      <c r="N97" s="35">
        <f t="shared" si="15"/>
        <v>0</v>
      </c>
      <c r="O97" s="35">
        <f t="shared" si="12"/>
        <v>0</v>
      </c>
      <c r="P97" s="41">
        <f t="shared" si="16"/>
        <v>0</v>
      </c>
      <c r="Q97" s="42" t="str">
        <f t="shared" si="13"/>
        <v>NO CUMPLE</v>
      </c>
      <c r="R97" s="43"/>
    </row>
    <row r="98" spans="1:18" s="30" customFormat="1" ht="38.25" x14ac:dyDescent="0.35">
      <c r="A98" s="29"/>
      <c r="C98" s="48" t="s">
        <v>86</v>
      </c>
      <c r="D98" s="32" t="s">
        <v>87</v>
      </c>
      <c r="E98" s="33" t="s">
        <v>88</v>
      </c>
      <c r="F98" s="34" t="s">
        <v>20</v>
      </c>
      <c r="G98" s="32">
        <v>178.42</v>
      </c>
      <c r="H98" s="35">
        <v>1140909</v>
      </c>
      <c r="I98" s="36">
        <f t="shared" si="17"/>
        <v>1483182</v>
      </c>
      <c r="J98" s="37">
        <f t="shared" si="14"/>
        <v>264629332</v>
      </c>
      <c r="K98" s="38"/>
      <c r="L98" s="39"/>
      <c r="M98" s="4"/>
      <c r="N98" s="35">
        <f t="shared" si="15"/>
        <v>0</v>
      </c>
      <c r="O98" s="35">
        <f t="shared" si="12"/>
        <v>0</v>
      </c>
      <c r="P98" s="41">
        <f t="shared" si="16"/>
        <v>0</v>
      </c>
      <c r="Q98" s="42" t="str">
        <f t="shared" si="13"/>
        <v>NO CUMPLE</v>
      </c>
      <c r="R98" s="43"/>
    </row>
    <row r="99" spans="1:18" s="30" customFormat="1" ht="38.25" x14ac:dyDescent="0.35">
      <c r="A99" s="29"/>
      <c r="C99" s="48" t="s">
        <v>89</v>
      </c>
      <c r="D99" s="32" t="s">
        <v>87</v>
      </c>
      <c r="E99" s="33" t="s">
        <v>90</v>
      </c>
      <c r="F99" s="34" t="s">
        <v>20</v>
      </c>
      <c r="G99" s="32">
        <v>4.3</v>
      </c>
      <c r="H99" s="35">
        <v>1140909</v>
      </c>
      <c r="I99" s="36">
        <f t="shared" si="17"/>
        <v>1483182</v>
      </c>
      <c r="J99" s="37">
        <f t="shared" si="14"/>
        <v>6377683</v>
      </c>
      <c r="K99" s="38"/>
      <c r="L99" s="39"/>
      <c r="M99" s="4"/>
      <c r="N99" s="35">
        <f t="shared" si="15"/>
        <v>0</v>
      </c>
      <c r="O99" s="35">
        <f t="shared" si="12"/>
        <v>0</v>
      </c>
      <c r="P99" s="41">
        <f t="shared" si="16"/>
        <v>0</v>
      </c>
      <c r="Q99" s="42" t="str">
        <f t="shared" si="13"/>
        <v>NO CUMPLE</v>
      </c>
      <c r="R99" s="43"/>
    </row>
    <row r="100" spans="1:18" s="30" customFormat="1" ht="25.5" x14ac:dyDescent="0.35">
      <c r="A100" s="29"/>
      <c r="C100" s="48" t="s">
        <v>68</v>
      </c>
      <c r="D100" s="32" t="s">
        <v>69</v>
      </c>
      <c r="E100" s="33" t="s">
        <v>70</v>
      </c>
      <c r="F100" s="34" t="s">
        <v>20</v>
      </c>
      <c r="G100" s="32">
        <v>14.88</v>
      </c>
      <c r="H100" s="35">
        <v>134337</v>
      </c>
      <c r="I100" s="36">
        <f t="shared" si="17"/>
        <v>174638</v>
      </c>
      <c r="J100" s="37">
        <f t="shared" si="14"/>
        <v>2598613</v>
      </c>
      <c r="K100" s="38"/>
      <c r="L100" s="39"/>
      <c r="M100" s="4"/>
      <c r="N100" s="35">
        <f t="shared" si="15"/>
        <v>0</v>
      </c>
      <c r="O100" s="35">
        <f t="shared" si="12"/>
        <v>0</v>
      </c>
      <c r="P100" s="41">
        <f t="shared" si="16"/>
        <v>0</v>
      </c>
      <c r="Q100" s="42" t="str">
        <f t="shared" si="13"/>
        <v>NO CUMPLE</v>
      </c>
      <c r="R100" s="43"/>
    </row>
    <row r="101" spans="1:18" s="30" customFormat="1" ht="38.25" x14ac:dyDescent="0.35">
      <c r="A101" s="29"/>
      <c r="C101" s="48" t="s">
        <v>126</v>
      </c>
      <c r="D101" s="32" t="s">
        <v>138</v>
      </c>
      <c r="E101" s="33" t="s">
        <v>148</v>
      </c>
      <c r="F101" s="34" t="s">
        <v>15</v>
      </c>
      <c r="G101" s="32">
        <v>38</v>
      </c>
      <c r="H101" s="35">
        <v>364975</v>
      </c>
      <c r="I101" s="36">
        <f t="shared" si="17"/>
        <v>474468</v>
      </c>
      <c r="J101" s="37">
        <f t="shared" si="14"/>
        <v>18029784</v>
      </c>
      <c r="K101" s="38"/>
      <c r="L101" s="39"/>
      <c r="M101" s="4"/>
      <c r="N101" s="35">
        <f t="shared" si="15"/>
        <v>0</v>
      </c>
      <c r="O101" s="35">
        <f t="shared" si="12"/>
        <v>0</v>
      </c>
      <c r="P101" s="41">
        <f t="shared" si="16"/>
        <v>0</v>
      </c>
      <c r="Q101" s="42" t="str">
        <f t="shared" si="13"/>
        <v>NO CUMPLE</v>
      </c>
      <c r="R101" s="43"/>
    </row>
    <row r="102" spans="1:18" s="30" customFormat="1" ht="38.25" x14ac:dyDescent="0.35">
      <c r="A102" s="29"/>
      <c r="C102" s="48" t="s">
        <v>127</v>
      </c>
      <c r="D102" s="32" t="s">
        <v>139</v>
      </c>
      <c r="E102" s="33" t="s">
        <v>149</v>
      </c>
      <c r="F102" s="34" t="s">
        <v>15</v>
      </c>
      <c r="G102" s="32">
        <v>38</v>
      </c>
      <c r="H102" s="35">
        <v>275439</v>
      </c>
      <c r="I102" s="36">
        <f t="shared" si="17"/>
        <v>358071</v>
      </c>
      <c r="J102" s="37">
        <f t="shared" si="14"/>
        <v>13606698</v>
      </c>
      <c r="K102" s="38"/>
      <c r="L102" s="39"/>
      <c r="M102" s="4"/>
      <c r="N102" s="35">
        <f t="shared" si="15"/>
        <v>0</v>
      </c>
      <c r="O102" s="35">
        <f t="shared" si="12"/>
        <v>0</v>
      </c>
      <c r="P102" s="41">
        <f t="shared" si="16"/>
        <v>0</v>
      </c>
      <c r="Q102" s="42" t="str">
        <f t="shared" si="13"/>
        <v>NO CUMPLE</v>
      </c>
      <c r="R102" s="43"/>
    </row>
    <row r="103" spans="1:18" s="30" customFormat="1" ht="25.5" x14ac:dyDescent="0.35">
      <c r="A103" s="29"/>
      <c r="C103" s="48" t="s">
        <v>128</v>
      </c>
      <c r="D103" s="32" t="s">
        <v>103</v>
      </c>
      <c r="E103" s="33" t="s">
        <v>150</v>
      </c>
      <c r="F103" s="34" t="s">
        <v>15</v>
      </c>
      <c r="G103" s="32">
        <v>38</v>
      </c>
      <c r="H103" s="35">
        <v>72306</v>
      </c>
      <c r="I103" s="36">
        <f t="shared" si="17"/>
        <v>93998</v>
      </c>
      <c r="J103" s="37">
        <f t="shared" si="14"/>
        <v>3571924</v>
      </c>
      <c r="K103" s="38"/>
      <c r="L103" s="39"/>
      <c r="M103" s="4"/>
      <c r="N103" s="35">
        <f t="shared" si="15"/>
        <v>0</v>
      </c>
      <c r="O103" s="35">
        <f t="shared" si="12"/>
        <v>0</v>
      </c>
      <c r="P103" s="41">
        <f t="shared" si="16"/>
        <v>0</v>
      </c>
      <c r="Q103" s="42" t="str">
        <f t="shared" si="13"/>
        <v>NO CUMPLE</v>
      </c>
      <c r="R103" s="43"/>
    </row>
    <row r="104" spans="1:18" s="30" customFormat="1" ht="25.5" x14ac:dyDescent="0.35">
      <c r="A104" s="29"/>
      <c r="C104" s="48" t="s">
        <v>160</v>
      </c>
      <c r="D104" s="32" t="s">
        <v>161</v>
      </c>
      <c r="E104" s="33" t="s">
        <v>165</v>
      </c>
      <c r="F104" s="34" t="s">
        <v>16</v>
      </c>
      <c r="G104" s="32">
        <v>76</v>
      </c>
      <c r="H104" s="35">
        <v>55589</v>
      </c>
      <c r="I104" s="36">
        <f t="shared" si="17"/>
        <v>72266</v>
      </c>
      <c r="J104" s="37">
        <f t="shared" si="14"/>
        <v>5492216</v>
      </c>
      <c r="K104" s="38"/>
      <c r="L104" s="39"/>
      <c r="M104" s="4"/>
      <c r="N104" s="35">
        <f t="shared" si="15"/>
        <v>0</v>
      </c>
      <c r="O104" s="35">
        <f t="shared" si="12"/>
        <v>0</v>
      </c>
      <c r="P104" s="41">
        <f t="shared" si="16"/>
        <v>0</v>
      </c>
      <c r="Q104" s="42" t="str">
        <f t="shared" si="13"/>
        <v>NO CUMPLE</v>
      </c>
      <c r="R104" s="43"/>
    </row>
    <row r="105" spans="1:18" s="30" customFormat="1" ht="38.25" x14ac:dyDescent="0.35">
      <c r="A105" s="29"/>
      <c r="C105" s="48" t="s">
        <v>162</v>
      </c>
      <c r="D105" s="32" t="s">
        <v>103</v>
      </c>
      <c r="E105" s="33" t="s">
        <v>166</v>
      </c>
      <c r="F105" s="34" t="s">
        <v>15</v>
      </c>
      <c r="G105" s="32">
        <v>38</v>
      </c>
      <c r="H105" s="35">
        <v>176316</v>
      </c>
      <c r="I105" s="36">
        <f t="shared" si="17"/>
        <v>229211</v>
      </c>
      <c r="J105" s="37">
        <f t="shared" si="14"/>
        <v>8710018</v>
      </c>
      <c r="K105" s="38"/>
      <c r="L105" s="39"/>
      <c r="M105" s="4"/>
      <c r="N105" s="35">
        <f t="shared" si="15"/>
        <v>0</v>
      </c>
      <c r="O105" s="35">
        <f t="shared" si="12"/>
        <v>0</v>
      </c>
      <c r="P105" s="41">
        <f t="shared" si="16"/>
        <v>0</v>
      </c>
      <c r="Q105" s="42" t="str">
        <f t="shared" si="13"/>
        <v>NO CUMPLE</v>
      </c>
      <c r="R105" s="43"/>
    </row>
    <row r="106" spans="1:18" s="30" customFormat="1" ht="25.5" x14ac:dyDescent="0.35">
      <c r="A106" s="29"/>
      <c r="C106" s="48" t="s">
        <v>133</v>
      </c>
      <c r="D106" s="32" t="s">
        <v>144</v>
      </c>
      <c r="E106" s="33" t="s">
        <v>155</v>
      </c>
      <c r="F106" s="34" t="s">
        <v>20</v>
      </c>
      <c r="G106" s="32">
        <v>4.99</v>
      </c>
      <c r="H106" s="35">
        <v>158623</v>
      </c>
      <c r="I106" s="36">
        <f t="shared" si="17"/>
        <v>206210</v>
      </c>
      <c r="J106" s="37">
        <f t="shared" si="14"/>
        <v>1028988</v>
      </c>
      <c r="K106" s="38"/>
      <c r="L106" s="39"/>
      <c r="M106" s="4"/>
      <c r="N106" s="35">
        <f t="shared" si="15"/>
        <v>0</v>
      </c>
      <c r="O106" s="35">
        <f t="shared" si="12"/>
        <v>0</v>
      </c>
      <c r="P106" s="41">
        <f t="shared" si="16"/>
        <v>0</v>
      </c>
      <c r="Q106" s="42" t="str">
        <f t="shared" si="13"/>
        <v>NO CUMPLE</v>
      </c>
      <c r="R106" s="43"/>
    </row>
    <row r="107" spans="1:18" s="30" customFormat="1" ht="38.25" x14ac:dyDescent="0.35">
      <c r="A107" s="29"/>
      <c r="C107" s="48" t="s">
        <v>163</v>
      </c>
      <c r="D107" s="32" t="s">
        <v>164</v>
      </c>
      <c r="E107" s="33" t="s">
        <v>167</v>
      </c>
      <c r="F107" s="34" t="s">
        <v>16</v>
      </c>
      <c r="G107" s="32">
        <v>24</v>
      </c>
      <c r="H107" s="35">
        <v>144864</v>
      </c>
      <c r="I107" s="36">
        <f t="shared" si="17"/>
        <v>188323</v>
      </c>
      <c r="J107" s="37">
        <f t="shared" si="14"/>
        <v>4519752</v>
      </c>
      <c r="K107" s="38"/>
      <c r="L107" s="39"/>
      <c r="M107" s="4"/>
      <c r="N107" s="35">
        <f t="shared" si="15"/>
        <v>0</v>
      </c>
      <c r="O107" s="35">
        <f t="shared" si="12"/>
        <v>0</v>
      </c>
      <c r="P107" s="41">
        <f t="shared" si="16"/>
        <v>0</v>
      </c>
      <c r="Q107" s="42" t="str">
        <f t="shared" si="13"/>
        <v>NO CUMPLE</v>
      </c>
      <c r="R107" s="43"/>
    </row>
    <row r="108" spans="1:18" s="30" customFormat="1" ht="38.25" x14ac:dyDescent="0.35">
      <c r="A108" s="29"/>
      <c r="C108" s="48" t="s">
        <v>135</v>
      </c>
      <c r="D108" s="32" t="s">
        <v>103</v>
      </c>
      <c r="E108" s="33" t="s">
        <v>157</v>
      </c>
      <c r="F108" s="34" t="s">
        <v>16</v>
      </c>
      <c r="G108" s="32">
        <v>24</v>
      </c>
      <c r="H108" s="35">
        <v>175860</v>
      </c>
      <c r="I108" s="36">
        <f t="shared" si="17"/>
        <v>228618</v>
      </c>
      <c r="J108" s="37">
        <f t="shared" si="14"/>
        <v>5486832</v>
      </c>
      <c r="K108" s="38"/>
      <c r="L108" s="39"/>
      <c r="M108" s="4"/>
      <c r="N108" s="35">
        <f t="shared" si="15"/>
        <v>0</v>
      </c>
      <c r="O108" s="35">
        <f t="shared" si="12"/>
        <v>0</v>
      </c>
      <c r="P108" s="41">
        <f t="shared" si="16"/>
        <v>0</v>
      </c>
      <c r="Q108" s="42" t="str">
        <f t="shared" si="13"/>
        <v>NO CUMPLE</v>
      </c>
      <c r="R108" s="43"/>
    </row>
    <row r="109" spans="1:18" s="30" customFormat="1" ht="38.25" x14ac:dyDescent="0.35">
      <c r="A109" s="29"/>
      <c r="C109" s="48" t="s">
        <v>91</v>
      </c>
      <c r="D109" s="32" t="s">
        <v>92</v>
      </c>
      <c r="E109" s="33" t="s">
        <v>93</v>
      </c>
      <c r="F109" s="34" t="s">
        <v>17</v>
      </c>
      <c r="G109" s="32">
        <v>99.18</v>
      </c>
      <c r="H109" s="35">
        <v>116537</v>
      </c>
      <c r="I109" s="36">
        <f t="shared" si="17"/>
        <v>151498</v>
      </c>
      <c r="J109" s="37">
        <f t="shared" si="14"/>
        <v>15025572</v>
      </c>
      <c r="K109" s="38"/>
      <c r="L109" s="39"/>
      <c r="M109" s="4"/>
      <c r="N109" s="35">
        <f t="shared" si="15"/>
        <v>0</v>
      </c>
      <c r="O109" s="35">
        <f t="shared" si="12"/>
        <v>0</v>
      </c>
      <c r="P109" s="41">
        <f t="shared" si="16"/>
        <v>0</v>
      </c>
      <c r="Q109" s="42" t="str">
        <f t="shared" si="13"/>
        <v>NO CUMPLE</v>
      </c>
      <c r="R109" s="43"/>
    </row>
    <row r="110" spans="1:18" s="30" customFormat="1" ht="38.25" x14ac:dyDescent="0.35">
      <c r="A110" s="29"/>
      <c r="C110" s="48" t="s">
        <v>94</v>
      </c>
      <c r="D110" s="32" t="s">
        <v>95</v>
      </c>
      <c r="E110" s="33" t="s">
        <v>96</v>
      </c>
      <c r="F110" s="34" t="s">
        <v>17</v>
      </c>
      <c r="G110" s="32">
        <v>99.19</v>
      </c>
      <c r="H110" s="35">
        <v>92724</v>
      </c>
      <c r="I110" s="36">
        <f t="shared" si="17"/>
        <v>120541</v>
      </c>
      <c r="J110" s="37">
        <f t="shared" si="14"/>
        <v>11956462</v>
      </c>
      <c r="K110" s="38"/>
      <c r="L110" s="39"/>
      <c r="M110" s="4"/>
      <c r="N110" s="35">
        <f t="shared" si="15"/>
        <v>0</v>
      </c>
      <c r="O110" s="35">
        <f t="shared" si="12"/>
        <v>0</v>
      </c>
      <c r="P110" s="41">
        <f t="shared" si="16"/>
        <v>0</v>
      </c>
      <c r="Q110" s="42" t="str">
        <f t="shared" si="13"/>
        <v>NO CUMPLE</v>
      </c>
      <c r="R110" s="43"/>
    </row>
    <row r="111" spans="1:18" s="30" customFormat="1" ht="38.25" x14ac:dyDescent="0.35">
      <c r="A111" s="29"/>
      <c r="C111" s="48" t="s">
        <v>97</v>
      </c>
      <c r="D111" s="32" t="s">
        <v>75</v>
      </c>
      <c r="E111" s="33" t="s">
        <v>98</v>
      </c>
      <c r="F111" s="34" t="s">
        <v>17</v>
      </c>
      <c r="G111" s="32">
        <v>49.52</v>
      </c>
      <c r="H111" s="35">
        <v>175915</v>
      </c>
      <c r="I111" s="36">
        <f t="shared" si="17"/>
        <v>228690</v>
      </c>
      <c r="J111" s="37">
        <f t="shared" si="14"/>
        <v>11324729</v>
      </c>
      <c r="K111" s="38"/>
      <c r="L111" s="39"/>
      <c r="M111" s="4"/>
      <c r="N111" s="35">
        <f t="shared" si="15"/>
        <v>0</v>
      </c>
      <c r="O111" s="35">
        <f t="shared" si="12"/>
        <v>0</v>
      </c>
      <c r="P111" s="41">
        <f t="shared" si="16"/>
        <v>0</v>
      </c>
      <c r="Q111" s="42" t="str">
        <f t="shared" si="13"/>
        <v>NO CUMPLE</v>
      </c>
      <c r="R111" s="43"/>
    </row>
    <row r="112" spans="1:18" s="30" customFormat="1" ht="25.5" x14ac:dyDescent="0.35">
      <c r="A112" s="29"/>
      <c r="C112" s="48" t="s">
        <v>99</v>
      </c>
      <c r="D112" s="32" t="s">
        <v>100</v>
      </c>
      <c r="E112" s="33" t="s">
        <v>101</v>
      </c>
      <c r="F112" s="34" t="s">
        <v>16</v>
      </c>
      <c r="G112" s="32">
        <v>232</v>
      </c>
      <c r="H112" s="35">
        <v>140636</v>
      </c>
      <c r="I112" s="36">
        <f t="shared" si="17"/>
        <v>182827</v>
      </c>
      <c r="J112" s="37">
        <f t="shared" si="14"/>
        <v>42415864</v>
      </c>
      <c r="K112" s="38"/>
      <c r="L112" s="39"/>
      <c r="M112" s="4"/>
      <c r="N112" s="35">
        <f t="shared" si="15"/>
        <v>0</v>
      </c>
      <c r="O112" s="35">
        <f t="shared" si="12"/>
        <v>0</v>
      </c>
      <c r="P112" s="41">
        <f t="shared" si="16"/>
        <v>0</v>
      </c>
      <c r="Q112" s="42" t="str">
        <f t="shared" si="13"/>
        <v>NO CUMPLE</v>
      </c>
      <c r="R112" s="43"/>
    </row>
    <row r="113" spans="1:18" s="30" customFormat="1" ht="25.5" x14ac:dyDescent="0.35">
      <c r="A113" s="29"/>
      <c r="C113" s="48" t="s">
        <v>102</v>
      </c>
      <c r="D113" s="32" t="s">
        <v>103</v>
      </c>
      <c r="E113" s="33" t="s">
        <v>104</v>
      </c>
      <c r="F113" s="34" t="s">
        <v>16</v>
      </c>
      <c r="G113" s="32">
        <v>14.5</v>
      </c>
      <c r="H113" s="35">
        <v>110921</v>
      </c>
      <c r="I113" s="36">
        <f t="shared" si="17"/>
        <v>144197</v>
      </c>
      <c r="J113" s="37">
        <f t="shared" si="14"/>
        <v>2090857</v>
      </c>
      <c r="K113" s="38"/>
      <c r="L113" s="39"/>
      <c r="M113" s="4"/>
      <c r="N113" s="35">
        <f t="shared" si="15"/>
        <v>0</v>
      </c>
      <c r="O113" s="35">
        <f t="shared" si="12"/>
        <v>0</v>
      </c>
      <c r="P113" s="41">
        <f t="shared" si="16"/>
        <v>0</v>
      </c>
      <c r="Q113" s="42" t="str">
        <f t="shared" si="13"/>
        <v>NO CUMPLE</v>
      </c>
      <c r="R113" s="43"/>
    </row>
    <row r="114" spans="1:18" s="30" customFormat="1" ht="25.5" x14ac:dyDescent="0.35">
      <c r="A114" s="29"/>
      <c r="C114" s="48" t="s">
        <v>105</v>
      </c>
      <c r="D114" s="32" t="s">
        <v>103</v>
      </c>
      <c r="E114" s="33" t="s">
        <v>106</v>
      </c>
      <c r="F114" s="34" t="s">
        <v>16</v>
      </c>
      <c r="G114" s="32">
        <v>43.5</v>
      </c>
      <c r="H114" s="35">
        <v>96182</v>
      </c>
      <c r="I114" s="36">
        <f t="shared" si="17"/>
        <v>125037</v>
      </c>
      <c r="J114" s="37">
        <f t="shared" si="14"/>
        <v>5439110</v>
      </c>
      <c r="K114" s="38"/>
      <c r="L114" s="39"/>
      <c r="M114" s="4"/>
      <c r="N114" s="35">
        <f t="shared" si="15"/>
        <v>0</v>
      </c>
      <c r="O114" s="35">
        <f t="shared" si="12"/>
        <v>0</v>
      </c>
      <c r="P114" s="41">
        <f t="shared" si="16"/>
        <v>0</v>
      </c>
      <c r="Q114" s="42" t="str">
        <f t="shared" si="13"/>
        <v>NO CUMPLE</v>
      </c>
      <c r="R114" s="43"/>
    </row>
    <row r="115" spans="1:18" s="30" customFormat="1" ht="38.25" x14ac:dyDescent="0.35">
      <c r="A115" s="29"/>
      <c r="C115" s="48" t="s">
        <v>107</v>
      </c>
      <c r="D115" s="32" t="s">
        <v>103</v>
      </c>
      <c r="E115" s="33" t="s">
        <v>108</v>
      </c>
      <c r="F115" s="34" t="s">
        <v>16</v>
      </c>
      <c r="G115" s="32">
        <v>290</v>
      </c>
      <c r="H115" s="35">
        <v>136552</v>
      </c>
      <c r="I115" s="36">
        <f t="shared" si="17"/>
        <v>177518</v>
      </c>
      <c r="J115" s="37">
        <f t="shared" si="14"/>
        <v>51480220</v>
      </c>
      <c r="K115" s="38"/>
      <c r="L115" s="39"/>
      <c r="M115" s="4"/>
      <c r="N115" s="35">
        <f t="shared" si="15"/>
        <v>0</v>
      </c>
      <c r="O115" s="35">
        <f t="shared" si="12"/>
        <v>0</v>
      </c>
      <c r="P115" s="41">
        <f t="shared" si="16"/>
        <v>0</v>
      </c>
      <c r="Q115" s="42" t="str">
        <f t="shared" si="13"/>
        <v>NO CUMPLE</v>
      </c>
      <c r="R115" s="43"/>
    </row>
    <row r="116" spans="1:18" s="30" customFormat="1" ht="25.5" x14ac:dyDescent="0.35">
      <c r="A116" s="29"/>
      <c r="C116" s="48" t="s">
        <v>109</v>
      </c>
      <c r="D116" s="32" t="s">
        <v>103</v>
      </c>
      <c r="E116" s="33" t="s">
        <v>110</v>
      </c>
      <c r="F116" s="34" t="s">
        <v>16</v>
      </c>
      <c r="G116" s="32">
        <v>290</v>
      </c>
      <c r="H116" s="35">
        <v>13259</v>
      </c>
      <c r="I116" s="36">
        <f t="shared" si="17"/>
        <v>17237</v>
      </c>
      <c r="J116" s="37">
        <f t="shared" si="14"/>
        <v>4998730</v>
      </c>
      <c r="K116" s="38"/>
      <c r="L116" s="39"/>
      <c r="M116" s="4"/>
      <c r="N116" s="35">
        <f t="shared" si="15"/>
        <v>0</v>
      </c>
      <c r="O116" s="35">
        <f t="shared" si="12"/>
        <v>0</v>
      </c>
      <c r="P116" s="41">
        <f t="shared" si="16"/>
        <v>0</v>
      </c>
      <c r="Q116" s="42" t="str">
        <f t="shared" si="13"/>
        <v>NO CUMPLE</v>
      </c>
      <c r="R116" s="43"/>
    </row>
    <row r="117" spans="1:18" s="30" customFormat="1" ht="25.5" x14ac:dyDescent="0.35">
      <c r="A117" s="29"/>
      <c r="C117" s="48" t="s">
        <v>111</v>
      </c>
      <c r="D117" s="32" t="s">
        <v>112</v>
      </c>
      <c r="E117" s="33" t="s">
        <v>113</v>
      </c>
      <c r="F117" s="34" t="s">
        <v>16</v>
      </c>
      <c r="G117" s="32">
        <v>435</v>
      </c>
      <c r="H117" s="35">
        <v>5625</v>
      </c>
      <c r="I117" s="36">
        <f t="shared" si="17"/>
        <v>7313</v>
      </c>
      <c r="J117" s="37">
        <f t="shared" si="14"/>
        <v>3181155</v>
      </c>
      <c r="K117" s="38"/>
      <c r="L117" s="39"/>
      <c r="M117" s="4"/>
      <c r="N117" s="35">
        <f t="shared" si="15"/>
        <v>0</v>
      </c>
      <c r="O117" s="35">
        <f t="shared" si="12"/>
        <v>0</v>
      </c>
      <c r="P117" s="41">
        <f t="shared" si="16"/>
        <v>0</v>
      </c>
      <c r="Q117" s="42" t="str">
        <f t="shared" si="13"/>
        <v>NO CUMPLE</v>
      </c>
      <c r="R117" s="43"/>
    </row>
    <row r="118" spans="1:18" s="30" customFormat="1" ht="13.15" x14ac:dyDescent="0.35">
      <c r="A118" s="29"/>
      <c r="C118" s="48" t="s">
        <v>114</v>
      </c>
      <c r="D118" s="32" t="s">
        <v>115</v>
      </c>
      <c r="E118" s="33" t="s">
        <v>116</v>
      </c>
      <c r="F118" s="34" t="s">
        <v>17</v>
      </c>
      <c r="G118" s="32">
        <v>34.75</v>
      </c>
      <c r="H118" s="35">
        <v>63577</v>
      </c>
      <c r="I118" s="36">
        <f t="shared" si="17"/>
        <v>82650</v>
      </c>
      <c r="J118" s="37">
        <f t="shared" si="14"/>
        <v>2872088</v>
      </c>
      <c r="K118" s="38"/>
      <c r="L118" s="39"/>
      <c r="M118" s="4"/>
      <c r="N118" s="35">
        <f t="shared" si="15"/>
        <v>0</v>
      </c>
      <c r="O118" s="35">
        <f t="shared" si="12"/>
        <v>0</v>
      </c>
      <c r="P118" s="41">
        <f t="shared" si="16"/>
        <v>0</v>
      </c>
      <c r="Q118" s="42" t="str">
        <f t="shared" si="13"/>
        <v>NO CUMPLE</v>
      </c>
      <c r="R118" s="43"/>
    </row>
    <row r="119" spans="1:18" s="30" customFormat="1" ht="38.25" x14ac:dyDescent="0.35">
      <c r="A119" s="29"/>
      <c r="C119" s="48" t="s">
        <v>117</v>
      </c>
      <c r="D119" s="32" t="s">
        <v>118</v>
      </c>
      <c r="E119" s="33" t="s">
        <v>119</v>
      </c>
      <c r="F119" s="34" t="s">
        <v>15</v>
      </c>
      <c r="G119" s="32">
        <v>73</v>
      </c>
      <c r="H119" s="35">
        <v>19379</v>
      </c>
      <c r="I119" s="36">
        <f t="shared" si="17"/>
        <v>25193</v>
      </c>
      <c r="J119" s="37">
        <f t="shared" si="14"/>
        <v>1839089</v>
      </c>
      <c r="K119" s="38"/>
      <c r="L119" s="39"/>
      <c r="M119" s="4"/>
      <c r="N119" s="35">
        <f t="shared" si="15"/>
        <v>0</v>
      </c>
      <c r="O119" s="35">
        <f t="shared" si="12"/>
        <v>0</v>
      </c>
      <c r="P119" s="41">
        <f t="shared" si="16"/>
        <v>0</v>
      </c>
      <c r="Q119" s="42" t="str">
        <f t="shared" si="13"/>
        <v>NO CUMPLE</v>
      </c>
      <c r="R119" s="43"/>
    </row>
    <row r="120" spans="1:18" s="30" customFormat="1" ht="51" x14ac:dyDescent="0.35">
      <c r="A120" s="29"/>
      <c r="C120" s="48" t="s">
        <v>120</v>
      </c>
      <c r="D120" s="32" t="s">
        <v>121</v>
      </c>
      <c r="E120" s="33" t="s">
        <v>122</v>
      </c>
      <c r="F120" s="34" t="s">
        <v>15</v>
      </c>
      <c r="G120" s="32">
        <v>13</v>
      </c>
      <c r="H120" s="35">
        <v>551385</v>
      </c>
      <c r="I120" s="36">
        <f t="shared" si="17"/>
        <v>716801</v>
      </c>
      <c r="J120" s="37">
        <f t="shared" si="14"/>
        <v>9318413</v>
      </c>
      <c r="K120" s="38"/>
      <c r="L120" s="39"/>
      <c r="M120" s="4"/>
      <c r="N120" s="35">
        <f t="shared" si="15"/>
        <v>0</v>
      </c>
      <c r="O120" s="35">
        <f t="shared" si="12"/>
        <v>0</v>
      </c>
      <c r="P120" s="41">
        <f t="shared" si="16"/>
        <v>0</v>
      </c>
      <c r="Q120" s="42" t="str">
        <f t="shared" si="13"/>
        <v>NO CUMPLE</v>
      </c>
      <c r="R120" s="43"/>
    </row>
    <row r="121" spans="1:18" s="30" customFormat="1" ht="16.5" x14ac:dyDescent="0.35">
      <c r="A121" s="29"/>
      <c r="C121" s="31"/>
      <c r="D121" s="49"/>
      <c r="E121" s="50" t="s">
        <v>18</v>
      </c>
      <c r="F121" s="51"/>
      <c r="G121" s="52"/>
      <c r="H121" s="35"/>
      <c r="I121" s="36"/>
      <c r="J121" s="45">
        <f>SUBTOTAL(9,J85:J120)</f>
        <v>680975066</v>
      </c>
      <c r="K121" s="38"/>
      <c r="L121" s="39"/>
      <c r="M121" s="4"/>
      <c r="N121" s="35"/>
      <c r="O121" s="35"/>
      <c r="P121" s="46">
        <f>SUBTOTAL(9,P85:P120)</f>
        <v>0</v>
      </c>
      <c r="Q121" s="47"/>
      <c r="R121" s="43"/>
    </row>
    <row r="122" spans="1:18" ht="13.15" customHeight="1" x14ac:dyDescent="0.35">
      <c r="A122" s="14"/>
      <c r="C122" s="19" t="s">
        <v>168</v>
      </c>
      <c r="D122" s="20"/>
      <c r="E122" s="21"/>
      <c r="F122" s="22"/>
      <c r="G122" s="23"/>
      <c r="H122" s="24"/>
      <c r="I122" s="25"/>
      <c r="J122" s="26"/>
      <c r="K122" s="12"/>
      <c r="L122" s="13"/>
      <c r="M122" s="118"/>
      <c r="N122" s="24"/>
      <c r="O122" s="24"/>
      <c r="P122" s="24"/>
      <c r="Q122" s="28"/>
      <c r="R122" s="10"/>
    </row>
    <row r="123" spans="1:18" s="30" customFormat="1" ht="76.5" x14ac:dyDescent="0.35">
      <c r="A123" s="29"/>
      <c r="C123" s="48" t="s">
        <v>48</v>
      </c>
      <c r="D123" s="32" t="s">
        <v>49</v>
      </c>
      <c r="E123" s="33" t="s">
        <v>50</v>
      </c>
      <c r="F123" s="34" t="s">
        <v>16</v>
      </c>
      <c r="G123" s="32">
        <v>316.27999999999997</v>
      </c>
      <c r="H123" s="35">
        <v>34513</v>
      </c>
      <c r="I123" s="36">
        <f>ROUND(H123+(H123*$J$160),0)</f>
        <v>44867</v>
      </c>
      <c r="J123" s="37">
        <f>ROUND(G123*I123,0)</f>
        <v>14190535</v>
      </c>
      <c r="K123" s="38"/>
      <c r="L123" s="39"/>
      <c r="M123" s="4"/>
      <c r="N123" s="35">
        <f>ROUND(M123,0)</f>
        <v>0</v>
      </c>
      <c r="O123" s="35">
        <f t="shared" ref="O123:O148" si="18">ROUND(N123+(N123*$P$160),0)</f>
        <v>0</v>
      </c>
      <c r="P123" s="41">
        <f>ROUND(O123*G123,0)</f>
        <v>0</v>
      </c>
      <c r="Q123" s="42" t="str">
        <f t="shared" ref="Q123:Q148" si="19">IF(OR(N123&lt;=0,N123&gt;H123,O123&lt;=0,O123&gt;I123,P123&lt;=0,P123&gt;J123,$P$165="NO CUMPLE"),"NO CUMPLE","CUMPLE")</f>
        <v>NO CUMPLE</v>
      </c>
      <c r="R123" s="43"/>
    </row>
    <row r="124" spans="1:18" s="30" customFormat="1" ht="25.5" x14ac:dyDescent="0.35">
      <c r="A124" s="29"/>
      <c r="C124" s="48" t="s">
        <v>51</v>
      </c>
      <c r="D124" s="32" t="s">
        <v>52</v>
      </c>
      <c r="E124" s="33" t="s">
        <v>53</v>
      </c>
      <c r="F124" s="34" t="s">
        <v>17</v>
      </c>
      <c r="G124" s="32">
        <v>1221</v>
      </c>
      <c r="H124" s="35">
        <v>6661</v>
      </c>
      <c r="I124" s="36">
        <f>ROUND(H124+(H124*$J$160),0)</f>
        <v>8659</v>
      </c>
      <c r="J124" s="37">
        <f>ROUND(G124*I124,0)</f>
        <v>10572639</v>
      </c>
      <c r="K124" s="38"/>
      <c r="L124" s="39"/>
      <c r="M124" s="4"/>
      <c r="N124" s="35">
        <f>ROUND(M124,0)</f>
        <v>0</v>
      </c>
      <c r="O124" s="35">
        <f t="shared" si="18"/>
        <v>0</v>
      </c>
      <c r="P124" s="41">
        <f>ROUND(O124*G124,0)</f>
        <v>0</v>
      </c>
      <c r="Q124" s="42" t="str">
        <f t="shared" si="19"/>
        <v>NO CUMPLE</v>
      </c>
      <c r="R124" s="43"/>
    </row>
    <row r="125" spans="1:18" s="30" customFormat="1" ht="25.5" x14ac:dyDescent="0.35">
      <c r="A125" s="29"/>
      <c r="C125" s="48" t="s">
        <v>54</v>
      </c>
      <c r="D125" s="32" t="s">
        <v>55</v>
      </c>
      <c r="E125" s="33" t="s">
        <v>56</v>
      </c>
      <c r="F125" s="34" t="s">
        <v>17</v>
      </c>
      <c r="G125" s="32">
        <v>814.5</v>
      </c>
      <c r="H125" s="35">
        <v>8378</v>
      </c>
      <c r="I125" s="36">
        <f>ROUND(H125+(H125*$J$160),0)</f>
        <v>10891</v>
      </c>
      <c r="J125" s="37">
        <f>ROUND(G125*I125,0)</f>
        <v>8870720</v>
      </c>
      <c r="K125" s="38"/>
      <c r="L125" s="39"/>
      <c r="M125" s="4"/>
      <c r="N125" s="35">
        <f>ROUND(M125,0)</f>
        <v>0</v>
      </c>
      <c r="O125" s="35">
        <f t="shared" si="18"/>
        <v>0</v>
      </c>
      <c r="P125" s="41">
        <f>ROUND(O125*G125,0)</f>
        <v>0</v>
      </c>
      <c r="Q125" s="42" t="str">
        <f t="shared" si="19"/>
        <v>NO CUMPLE</v>
      </c>
      <c r="R125" s="43"/>
    </row>
    <row r="126" spans="1:18" s="30" customFormat="1" ht="25.5" x14ac:dyDescent="0.35">
      <c r="A126" s="29"/>
      <c r="C126" s="48" t="s">
        <v>57</v>
      </c>
      <c r="D126" s="32" t="s">
        <v>58</v>
      </c>
      <c r="E126" s="33" t="s">
        <v>19</v>
      </c>
      <c r="F126" s="34" t="s">
        <v>20</v>
      </c>
      <c r="G126" s="32">
        <v>345.71</v>
      </c>
      <c r="H126" s="35">
        <v>29781</v>
      </c>
      <c r="I126" s="36">
        <f>ROUND(H126+(H126*$J$160),0)</f>
        <v>38715</v>
      </c>
      <c r="J126" s="37">
        <f>ROUND(G126*I126,0)</f>
        <v>13384163</v>
      </c>
      <c r="K126" s="38"/>
      <c r="L126" s="39"/>
      <c r="M126" s="4"/>
      <c r="N126" s="35">
        <f>ROUND(M126,0)</f>
        <v>0</v>
      </c>
      <c r="O126" s="35">
        <f t="shared" si="18"/>
        <v>0</v>
      </c>
      <c r="P126" s="41">
        <f>ROUND(O126*G126,0)</f>
        <v>0</v>
      </c>
      <c r="Q126" s="42" t="str">
        <f t="shared" si="19"/>
        <v>NO CUMPLE</v>
      </c>
      <c r="R126" s="43"/>
    </row>
    <row r="127" spans="1:18" s="30" customFormat="1" ht="25.5" x14ac:dyDescent="0.35">
      <c r="A127" s="29"/>
      <c r="C127" s="48" t="s">
        <v>59</v>
      </c>
      <c r="D127" s="32" t="s">
        <v>60</v>
      </c>
      <c r="E127" s="33" t="s">
        <v>61</v>
      </c>
      <c r="F127" s="34" t="s">
        <v>20</v>
      </c>
      <c r="G127" s="32">
        <v>45</v>
      </c>
      <c r="H127" s="35">
        <v>71810</v>
      </c>
      <c r="I127" s="36">
        <f>ROUND(H127+(H127*$J$160),0)</f>
        <v>93353</v>
      </c>
      <c r="J127" s="37">
        <f t="shared" ref="J127:J148" si="20">ROUND(G127*I127,0)</f>
        <v>4200885</v>
      </c>
      <c r="K127" s="38"/>
      <c r="L127" s="39"/>
      <c r="M127" s="4"/>
      <c r="N127" s="35">
        <f t="shared" ref="N127:N148" si="21">ROUND(M127,0)</f>
        <v>0</v>
      </c>
      <c r="O127" s="35">
        <f t="shared" si="18"/>
        <v>0</v>
      </c>
      <c r="P127" s="41">
        <f t="shared" ref="P127:P148" si="22">ROUND(O127*G127,0)</f>
        <v>0</v>
      </c>
      <c r="Q127" s="42" t="str">
        <f t="shared" si="19"/>
        <v>NO CUMPLE</v>
      </c>
      <c r="R127" s="43"/>
    </row>
    <row r="128" spans="1:18" s="30" customFormat="1" ht="38.25" x14ac:dyDescent="0.35">
      <c r="A128" s="29"/>
      <c r="C128" s="48" t="s">
        <v>62</v>
      </c>
      <c r="D128" s="32">
        <v>201.9</v>
      </c>
      <c r="E128" s="33" t="s">
        <v>63</v>
      </c>
      <c r="F128" s="34" t="s">
        <v>17</v>
      </c>
      <c r="G128" s="32">
        <v>406.5</v>
      </c>
      <c r="H128" s="35">
        <v>21071</v>
      </c>
      <c r="I128" s="36">
        <f>ROUNDUP(H128+(H128*$J$160),0)</f>
        <v>27393</v>
      </c>
      <c r="J128" s="37">
        <f t="shared" si="20"/>
        <v>11135255</v>
      </c>
      <c r="K128" s="38"/>
      <c r="L128" s="39"/>
      <c r="M128" s="4"/>
      <c r="N128" s="35">
        <f t="shared" si="21"/>
        <v>0</v>
      </c>
      <c r="O128" s="35">
        <f>ROUNDUP(N128+(N128*$P$160),0)</f>
        <v>0</v>
      </c>
      <c r="P128" s="41">
        <f t="shared" si="22"/>
        <v>0</v>
      </c>
      <c r="Q128" s="42" t="str">
        <f t="shared" si="19"/>
        <v>NO CUMPLE</v>
      </c>
      <c r="R128" s="43"/>
    </row>
    <row r="129" spans="1:18" s="30" customFormat="1" ht="25.5" x14ac:dyDescent="0.35">
      <c r="A129" s="29"/>
      <c r="C129" s="48" t="s">
        <v>71</v>
      </c>
      <c r="D129" s="32" t="s">
        <v>72</v>
      </c>
      <c r="E129" s="33" t="s">
        <v>73</v>
      </c>
      <c r="F129" s="34" t="s">
        <v>17</v>
      </c>
      <c r="G129" s="32">
        <v>243.9</v>
      </c>
      <c r="H129" s="35">
        <v>13876</v>
      </c>
      <c r="I129" s="36">
        <f t="shared" ref="I129:I148" si="23">ROUND(H129+(H129*$J$160),0)</f>
        <v>18039</v>
      </c>
      <c r="J129" s="37">
        <f t="shared" si="20"/>
        <v>4399712</v>
      </c>
      <c r="K129" s="38"/>
      <c r="L129" s="39"/>
      <c r="M129" s="4"/>
      <c r="N129" s="35">
        <f t="shared" si="21"/>
        <v>0</v>
      </c>
      <c r="O129" s="35">
        <f t="shared" si="18"/>
        <v>0</v>
      </c>
      <c r="P129" s="41">
        <f t="shared" si="22"/>
        <v>0</v>
      </c>
      <c r="Q129" s="42" t="str">
        <f t="shared" si="19"/>
        <v>NO CUMPLE</v>
      </c>
      <c r="R129" s="43"/>
    </row>
    <row r="130" spans="1:18" s="30" customFormat="1" ht="25.5" x14ac:dyDescent="0.35">
      <c r="A130" s="29"/>
      <c r="C130" s="48" t="s">
        <v>68</v>
      </c>
      <c r="D130" s="32" t="s">
        <v>69</v>
      </c>
      <c r="E130" s="33" t="s">
        <v>70</v>
      </c>
      <c r="F130" s="34" t="s">
        <v>20</v>
      </c>
      <c r="G130" s="32">
        <v>73.17</v>
      </c>
      <c r="H130" s="35">
        <v>134337</v>
      </c>
      <c r="I130" s="36">
        <f t="shared" si="23"/>
        <v>174638</v>
      </c>
      <c r="J130" s="37">
        <f t="shared" si="20"/>
        <v>12778262</v>
      </c>
      <c r="K130" s="38"/>
      <c r="L130" s="39"/>
      <c r="M130" s="4"/>
      <c r="N130" s="35">
        <f t="shared" si="21"/>
        <v>0</v>
      </c>
      <c r="O130" s="35">
        <f t="shared" si="18"/>
        <v>0</v>
      </c>
      <c r="P130" s="41">
        <f t="shared" si="22"/>
        <v>0</v>
      </c>
      <c r="Q130" s="42" t="str">
        <f t="shared" si="19"/>
        <v>NO CUMPLE</v>
      </c>
      <c r="R130" s="43"/>
    </row>
    <row r="131" spans="1:18" s="30" customFormat="1" ht="51" x14ac:dyDescent="0.35">
      <c r="A131" s="29"/>
      <c r="C131" s="48" t="s">
        <v>74</v>
      </c>
      <c r="D131" s="32" t="s">
        <v>75</v>
      </c>
      <c r="E131" s="33" t="s">
        <v>76</v>
      </c>
      <c r="F131" s="34" t="s">
        <v>20</v>
      </c>
      <c r="G131" s="32">
        <v>130.08000000000001</v>
      </c>
      <c r="H131" s="35">
        <v>175915</v>
      </c>
      <c r="I131" s="36">
        <f t="shared" si="23"/>
        <v>228690</v>
      </c>
      <c r="J131" s="37">
        <f t="shared" si="20"/>
        <v>29747995</v>
      </c>
      <c r="K131" s="38"/>
      <c r="L131" s="39"/>
      <c r="M131" s="4"/>
      <c r="N131" s="35">
        <f t="shared" si="21"/>
        <v>0</v>
      </c>
      <c r="O131" s="35">
        <f t="shared" si="18"/>
        <v>0</v>
      </c>
      <c r="P131" s="41">
        <f t="shared" si="22"/>
        <v>0</v>
      </c>
      <c r="Q131" s="42" t="str">
        <f t="shared" si="19"/>
        <v>NO CUMPLE</v>
      </c>
      <c r="R131" s="43"/>
    </row>
    <row r="132" spans="1:18" s="30" customFormat="1" ht="51" x14ac:dyDescent="0.35">
      <c r="A132" s="29"/>
      <c r="C132" s="48" t="s">
        <v>77</v>
      </c>
      <c r="D132" s="32" t="s">
        <v>78</v>
      </c>
      <c r="E132" s="33" t="s">
        <v>79</v>
      </c>
      <c r="F132" s="34" t="s">
        <v>20</v>
      </c>
      <c r="G132" s="32">
        <v>93.67</v>
      </c>
      <c r="H132" s="35">
        <v>192538</v>
      </c>
      <c r="I132" s="36">
        <f t="shared" si="23"/>
        <v>250299</v>
      </c>
      <c r="J132" s="37">
        <f t="shared" si="20"/>
        <v>23445507</v>
      </c>
      <c r="K132" s="38"/>
      <c r="L132" s="39"/>
      <c r="M132" s="4"/>
      <c r="N132" s="35">
        <f t="shared" si="21"/>
        <v>0</v>
      </c>
      <c r="O132" s="35">
        <f t="shared" si="18"/>
        <v>0</v>
      </c>
      <c r="P132" s="41">
        <f t="shared" si="22"/>
        <v>0</v>
      </c>
      <c r="Q132" s="42" t="str">
        <f t="shared" si="19"/>
        <v>NO CUMPLE</v>
      </c>
      <c r="R132" s="43"/>
    </row>
    <row r="133" spans="1:18" s="30" customFormat="1" ht="25.5" x14ac:dyDescent="0.35">
      <c r="A133" s="29"/>
      <c r="C133" s="48" t="s">
        <v>80</v>
      </c>
      <c r="D133" s="32" t="s">
        <v>81</v>
      </c>
      <c r="E133" s="33" t="s">
        <v>82</v>
      </c>
      <c r="F133" s="34" t="s">
        <v>17</v>
      </c>
      <c r="G133" s="32">
        <v>814.5</v>
      </c>
      <c r="H133" s="35">
        <v>6260</v>
      </c>
      <c r="I133" s="36">
        <f t="shared" si="23"/>
        <v>8138</v>
      </c>
      <c r="J133" s="37">
        <f t="shared" si="20"/>
        <v>6628401</v>
      </c>
      <c r="K133" s="38"/>
      <c r="L133" s="39"/>
      <c r="M133" s="4"/>
      <c r="N133" s="35">
        <f t="shared" si="21"/>
        <v>0</v>
      </c>
      <c r="O133" s="35">
        <f t="shared" si="18"/>
        <v>0</v>
      </c>
      <c r="P133" s="41">
        <f t="shared" si="22"/>
        <v>0</v>
      </c>
      <c r="Q133" s="42" t="str">
        <f t="shared" si="19"/>
        <v>NO CUMPLE</v>
      </c>
      <c r="R133" s="43"/>
    </row>
    <row r="134" spans="1:18" s="30" customFormat="1" ht="13.15" x14ac:dyDescent="0.35">
      <c r="A134" s="29"/>
      <c r="C134" s="48" t="s">
        <v>83</v>
      </c>
      <c r="D134" s="32" t="s">
        <v>84</v>
      </c>
      <c r="E134" s="33" t="s">
        <v>85</v>
      </c>
      <c r="F134" s="34" t="s">
        <v>17</v>
      </c>
      <c r="G134" s="32">
        <v>814.5</v>
      </c>
      <c r="H134" s="35">
        <v>3062</v>
      </c>
      <c r="I134" s="36">
        <f t="shared" si="23"/>
        <v>3981</v>
      </c>
      <c r="J134" s="37">
        <f t="shared" si="20"/>
        <v>3242525</v>
      </c>
      <c r="K134" s="38"/>
      <c r="L134" s="39"/>
      <c r="M134" s="4"/>
      <c r="N134" s="35">
        <f t="shared" si="21"/>
        <v>0</v>
      </c>
      <c r="O134" s="35">
        <f t="shared" si="18"/>
        <v>0</v>
      </c>
      <c r="P134" s="41">
        <f t="shared" si="22"/>
        <v>0</v>
      </c>
      <c r="Q134" s="42" t="str">
        <f t="shared" si="19"/>
        <v>NO CUMPLE</v>
      </c>
      <c r="R134" s="43"/>
    </row>
    <row r="135" spans="1:18" s="30" customFormat="1" ht="38.25" x14ac:dyDescent="0.35">
      <c r="A135" s="29"/>
      <c r="C135" s="48" t="s">
        <v>86</v>
      </c>
      <c r="D135" s="32" t="s">
        <v>87</v>
      </c>
      <c r="E135" s="33" t="s">
        <v>88</v>
      </c>
      <c r="F135" s="34" t="s">
        <v>20</v>
      </c>
      <c r="G135" s="32">
        <v>171.05</v>
      </c>
      <c r="H135" s="35">
        <v>1140909</v>
      </c>
      <c r="I135" s="36">
        <f t="shared" si="23"/>
        <v>1483182</v>
      </c>
      <c r="J135" s="37">
        <f t="shared" si="20"/>
        <v>253698281</v>
      </c>
      <c r="K135" s="38"/>
      <c r="L135" s="39"/>
      <c r="M135" s="4"/>
      <c r="N135" s="35">
        <f t="shared" si="21"/>
        <v>0</v>
      </c>
      <c r="O135" s="35">
        <f t="shared" si="18"/>
        <v>0</v>
      </c>
      <c r="P135" s="41">
        <f t="shared" si="22"/>
        <v>0</v>
      </c>
      <c r="Q135" s="42" t="str">
        <f t="shared" si="19"/>
        <v>NO CUMPLE</v>
      </c>
      <c r="R135" s="43"/>
    </row>
    <row r="136" spans="1:18" s="30" customFormat="1" ht="38.25" x14ac:dyDescent="0.35">
      <c r="A136" s="29"/>
      <c r="C136" s="48" t="s">
        <v>89</v>
      </c>
      <c r="D136" s="32" t="s">
        <v>87</v>
      </c>
      <c r="E136" s="33" t="s">
        <v>90</v>
      </c>
      <c r="F136" s="34" t="s">
        <v>20</v>
      </c>
      <c r="G136" s="32">
        <v>3.69</v>
      </c>
      <c r="H136" s="35">
        <v>1140909</v>
      </c>
      <c r="I136" s="36">
        <f t="shared" si="23"/>
        <v>1483182</v>
      </c>
      <c r="J136" s="37">
        <f t="shared" si="20"/>
        <v>5472942</v>
      </c>
      <c r="K136" s="38"/>
      <c r="L136" s="39"/>
      <c r="M136" s="4"/>
      <c r="N136" s="35">
        <f t="shared" si="21"/>
        <v>0</v>
      </c>
      <c r="O136" s="35">
        <f t="shared" si="18"/>
        <v>0</v>
      </c>
      <c r="P136" s="41">
        <f t="shared" si="22"/>
        <v>0</v>
      </c>
      <c r="Q136" s="42" t="str">
        <f t="shared" si="19"/>
        <v>NO CUMPLE</v>
      </c>
      <c r="R136" s="43"/>
    </row>
    <row r="137" spans="1:18" s="30" customFormat="1" ht="38.25" x14ac:dyDescent="0.35">
      <c r="A137" s="29"/>
      <c r="C137" s="48" t="s">
        <v>91</v>
      </c>
      <c r="D137" s="32" t="s">
        <v>92</v>
      </c>
      <c r="E137" s="33" t="s">
        <v>93</v>
      </c>
      <c r="F137" s="34" t="s">
        <v>17</v>
      </c>
      <c r="G137" s="32">
        <v>162.6</v>
      </c>
      <c r="H137" s="35">
        <v>116537</v>
      </c>
      <c r="I137" s="36">
        <f t="shared" si="23"/>
        <v>151498</v>
      </c>
      <c r="J137" s="37">
        <f t="shared" si="20"/>
        <v>24633575</v>
      </c>
      <c r="K137" s="38"/>
      <c r="L137" s="39"/>
      <c r="M137" s="4"/>
      <c r="N137" s="35">
        <f t="shared" si="21"/>
        <v>0</v>
      </c>
      <c r="O137" s="35">
        <f t="shared" si="18"/>
        <v>0</v>
      </c>
      <c r="P137" s="41">
        <f t="shared" si="22"/>
        <v>0</v>
      </c>
      <c r="Q137" s="42" t="str">
        <f t="shared" si="19"/>
        <v>NO CUMPLE</v>
      </c>
      <c r="R137" s="43"/>
    </row>
    <row r="138" spans="1:18" s="30" customFormat="1" ht="38.25" x14ac:dyDescent="0.35">
      <c r="A138" s="29"/>
      <c r="C138" s="48" t="s">
        <v>94</v>
      </c>
      <c r="D138" s="32" t="s">
        <v>95</v>
      </c>
      <c r="E138" s="33" t="s">
        <v>96</v>
      </c>
      <c r="F138" s="34" t="s">
        <v>17</v>
      </c>
      <c r="G138" s="32">
        <v>223.3</v>
      </c>
      <c r="H138" s="35">
        <v>92724</v>
      </c>
      <c r="I138" s="36">
        <f t="shared" si="23"/>
        <v>120541</v>
      </c>
      <c r="J138" s="37">
        <f t="shared" si="20"/>
        <v>26916805</v>
      </c>
      <c r="K138" s="38"/>
      <c r="L138" s="39"/>
      <c r="M138" s="4"/>
      <c r="N138" s="35">
        <f t="shared" si="21"/>
        <v>0</v>
      </c>
      <c r="O138" s="35">
        <f t="shared" si="18"/>
        <v>0</v>
      </c>
      <c r="P138" s="41">
        <f t="shared" si="22"/>
        <v>0</v>
      </c>
      <c r="Q138" s="42" t="str">
        <f t="shared" si="19"/>
        <v>NO CUMPLE</v>
      </c>
      <c r="R138" s="43"/>
    </row>
    <row r="139" spans="1:18" s="30" customFormat="1" ht="38.25" x14ac:dyDescent="0.35">
      <c r="A139" s="29"/>
      <c r="C139" s="48" t="s">
        <v>97</v>
      </c>
      <c r="D139" s="32" t="s">
        <v>75</v>
      </c>
      <c r="E139" s="33" t="s">
        <v>98</v>
      </c>
      <c r="F139" s="34" t="s">
        <v>17</v>
      </c>
      <c r="G139" s="32">
        <v>55.83</v>
      </c>
      <c r="H139" s="35">
        <v>175915</v>
      </c>
      <c r="I139" s="36">
        <f t="shared" si="23"/>
        <v>228690</v>
      </c>
      <c r="J139" s="37">
        <f t="shared" si="20"/>
        <v>12767763</v>
      </c>
      <c r="K139" s="38"/>
      <c r="L139" s="39"/>
      <c r="M139" s="4"/>
      <c r="N139" s="35">
        <f t="shared" si="21"/>
        <v>0</v>
      </c>
      <c r="O139" s="35">
        <f t="shared" si="18"/>
        <v>0</v>
      </c>
      <c r="P139" s="41">
        <f t="shared" si="22"/>
        <v>0</v>
      </c>
      <c r="Q139" s="42" t="str">
        <f t="shared" si="19"/>
        <v>NO CUMPLE</v>
      </c>
      <c r="R139" s="43"/>
    </row>
    <row r="140" spans="1:18" s="30" customFormat="1" ht="25.5" x14ac:dyDescent="0.35">
      <c r="A140" s="29"/>
      <c r="C140" s="48" t="s">
        <v>99</v>
      </c>
      <c r="D140" s="32" t="s">
        <v>100</v>
      </c>
      <c r="E140" s="33" t="s">
        <v>101</v>
      </c>
      <c r="F140" s="34" t="s">
        <v>16</v>
      </c>
      <c r="G140" s="32">
        <v>240</v>
      </c>
      <c r="H140" s="35">
        <v>140636</v>
      </c>
      <c r="I140" s="36">
        <f t="shared" si="23"/>
        <v>182827</v>
      </c>
      <c r="J140" s="37">
        <f t="shared" si="20"/>
        <v>43878480</v>
      </c>
      <c r="K140" s="38"/>
      <c r="L140" s="39"/>
      <c r="M140" s="4"/>
      <c r="N140" s="35">
        <f t="shared" si="21"/>
        <v>0</v>
      </c>
      <c r="O140" s="35">
        <f t="shared" si="18"/>
        <v>0</v>
      </c>
      <c r="P140" s="41">
        <f t="shared" si="22"/>
        <v>0</v>
      </c>
      <c r="Q140" s="42" t="str">
        <f t="shared" si="19"/>
        <v>NO CUMPLE</v>
      </c>
      <c r="R140" s="43"/>
    </row>
    <row r="141" spans="1:18" s="30" customFormat="1" ht="25.5" x14ac:dyDescent="0.35">
      <c r="A141" s="29"/>
      <c r="C141" s="48" t="s">
        <v>102</v>
      </c>
      <c r="D141" s="32" t="s">
        <v>103</v>
      </c>
      <c r="E141" s="33" t="s">
        <v>104</v>
      </c>
      <c r="F141" s="34" t="s">
        <v>16</v>
      </c>
      <c r="G141" s="32">
        <v>15</v>
      </c>
      <c r="H141" s="35">
        <v>110921</v>
      </c>
      <c r="I141" s="36">
        <f t="shared" si="23"/>
        <v>144197</v>
      </c>
      <c r="J141" s="37">
        <f t="shared" si="20"/>
        <v>2162955</v>
      </c>
      <c r="K141" s="38"/>
      <c r="L141" s="39"/>
      <c r="M141" s="4"/>
      <c r="N141" s="35">
        <f t="shared" si="21"/>
        <v>0</v>
      </c>
      <c r="O141" s="35">
        <f t="shared" si="18"/>
        <v>0</v>
      </c>
      <c r="P141" s="41">
        <f t="shared" si="22"/>
        <v>0</v>
      </c>
      <c r="Q141" s="42" t="str">
        <f t="shared" si="19"/>
        <v>NO CUMPLE</v>
      </c>
      <c r="R141" s="43"/>
    </row>
    <row r="142" spans="1:18" s="30" customFormat="1" ht="25.5" x14ac:dyDescent="0.35">
      <c r="A142" s="29"/>
      <c r="C142" s="48" t="s">
        <v>105</v>
      </c>
      <c r="D142" s="32" t="s">
        <v>103</v>
      </c>
      <c r="E142" s="33" t="s">
        <v>106</v>
      </c>
      <c r="F142" s="34" t="s">
        <v>16</v>
      </c>
      <c r="G142" s="32">
        <v>45</v>
      </c>
      <c r="H142" s="35">
        <v>96182</v>
      </c>
      <c r="I142" s="36">
        <f t="shared" si="23"/>
        <v>125037</v>
      </c>
      <c r="J142" s="37">
        <f t="shared" si="20"/>
        <v>5626665</v>
      </c>
      <c r="K142" s="38"/>
      <c r="L142" s="39"/>
      <c r="M142" s="4"/>
      <c r="N142" s="35">
        <f t="shared" si="21"/>
        <v>0</v>
      </c>
      <c r="O142" s="35">
        <f t="shared" si="18"/>
        <v>0</v>
      </c>
      <c r="P142" s="41">
        <f t="shared" si="22"/>
        <v>0</v>
      </c>
      <c r="Q142" s="42" t="str">
        <f t="shared" si="19"/>
        <v>NO CUMPLE</v>
      </c>
      <c r="R142" s="43"/>
    </row>
    <row r="143" spans="1:18" s="30" customFormat="1" ht="38.25" x14ac:dyDescent="0.35">
      <c r="A143" s="29"/>
      <c r="C143" s="48" t="s">
        <v>107</v>
      </c>
      <c r="D143" s="32" t="s">
        <v>103</v>
      </c>
      <c r="E143" s="33" t="s">
        <v>108</v>
      </c>
      <c r="F143" s="34" t="s">
        <v>16</v>
      </c>
      <c r="G143" s="32">
        <v>300</v>
      </c>
      <c r="H143" s="35">
        <v>136552</v>
      </c>
      <c r="I143" s="36">
        <f t="shared" si="23"/>
        <v>177518</v>
      </c>
      <c r="J143" s="37">
        <f t="shared" si="20"/>
        <v>53255400</v>
      </c>
      <c r="K143" s="38"/>
      <c r="L143" s="39"/>
      <c r="M143" s="4"/>
      <c r="N143" s="35">
        <f t="shared" si="21"/>
        <v>0</v>
      </c>
      <c r="O143" s="35">
        <f t="shared" si="18"/>
        <v>0</v>
      </c>
      <c r="P143" s="41">
        <f t="shared" si="22"/>
        <v>0</v>
      </c>
      <c r="Q143" s="42" t="str">
        <f t="shared" si="19"/>
        <v>NO CUMPLE</v>
      </c>
      <c r="R143" s="43"/>
    </row>
    <row r="144" spans="1:18" s="30" customFormat="1" ht="25.5" x14ac:dyDescent="0.35">
      <c r="A144" s="29"/>
      <c r="C144" s="48" t="s">
        <v>109</v>
      </c>
      <c r="D144" s="32" t="s">
        <v>103</v>
      </c>
      <c r="E144" s="33" t="s">
        <v>110</v>
      </c>
      <c r="F144" s="34" t="s">
        <v>16</v>
      </c>
      <c r="G144" s="32">
        <v>300</v>
      </c>
      <c r="H144" s="35">
        <v>13259</v>
      </c>
      <c r="I144" s="36">
        <f t="shared" si="23"/>
        <v>17237</v>
      </c>
      <c r="J144" s="37">
        <f t="shared" si="20"/>
        <v>5171100</v>
      </c>
      <c r="K144" s="38"/>
      <c r="L144" s="39"/>
      <c r="M144" s="4"/>
      <c r="N144" s="35">
        <f t="shared" si="21"/>
        <v>0</v>
      </c>
      <c r="O144" s="35">
        <f t="shared" si="18"/>
        <v>0</v>
      </c>
      <c r="P144" s="41">
        <f t="shared" si="22"/>
        <v>0</v>
      </c>
      <c r="Q144" s="42" t="str">
        <f t="shared" si="19"/>
        <v>NO CUMPLE</v>
      </c>
      <c r="R144" s="43"/>
    </row>
    <row r="145" spans="1:18" s="30" customFormat="1" ht="25.5" x14ac:dyDescent="0.35">
      <c r="A145" s="29"/>
      <c r="C145" s="48" t="s">
        <v>111</v>
      </c>
      <c r="D145" s="32" t="s">
        <v>112</v>
      </c>
      <c r="E145" s="33" t="s">
        <v>113</v>
      </c>
      <c r="F145" s="34" t="s">
        <v>16</v>
      </c>
      <c r="G145" s="32">
        <v>450</v>
      </c>
      <c r="H145" s="35">
        <v>5625</v>
      </c>
      <c r="I145" s="36">
        <f t="shared" si="23"/>
        <v>7313</v>
      </c>
      <c r="J145" s="37">
        <f t="shared" si="20"/>
        <v>3290850</v>
      </c>
      <c r="K145" s="38"/>
      <c r="L145" s="39"/>
      <c r="M145" s="4"/>
      <c r="N145" s="35">
        <f t="shared" si="21"/>
        <v>0</v>
      </c>
      <c r="O145" s="35">
        <f t="shared" si="18"/>
        <v>0</v>
      </c>
      <c r="P145" s="41">
        <f t="shared" si="22"/>
        <v>0</v>
      </c>
      <c r="Q145" s="42" t="str">
        <f t="shared" si="19"/>
        <v>NO CUMPLE</v>
      </c>
      <c r="R145" s="43"/>
    </row>
    <row r="146" spans="1:18" s="30" customFormat="1" ht="13.15" x14ac:dyDescent="0.35">
      <c r="A146" s="29"/>
      <c r="C146" s="48" t="s">
        <v>114</v>
      </c>
      <c r="D146" s="32" t="s">
        <v>115</v>
      </c>
      <c r="E146" s="33" t="s">
        <v>116</v>
      </c>
      <c r="F146" s="34" t="s">
        <v>17</v>
      </c>
      <c r="G146" s="32">
        <v>62.53</v>
      </c>
      <c r="H146" s="35">
        <v>63577</v>
      </c>
      <c r="I146" s="36">
        <f t="shared" si="23"/>
        <v>82650</v>
      </c>
      <c r="J146" s="37">
        <f t="shared" si="20"/>
        <v>5168105</v>
      </c>
      <c r="K146" s="38"/>
      <c r="L146" s="39"/>
      <c r="M146" s="4"/>
      <c r="N146" s="35">
        <f t="shared" si="21"/>
        <v>0</v>
      </c>
      <c r="O146" s="35">
        <f t="shared" si="18"/>
        <v>0</v>
      </c>
      <c r="P146" s="41">
        <f t="shared" si="22"/>
        <v>0</v>
      </c>
      <c r="Q146" s="42" t="str">
        <f t="shared" si="19"/>
        <v>NO CUMPLE</v>
      </c>
      <c r="R146" s="43"/>
    </row>
    <row r="147" spans="1:18" s="30" customFormat="1" ht="38.25" x14ac:dyDescent="0.35">
      <c r="A147" s="29"/>
      <c r="C147" s="48" t="s">
        <v>117</v>
      </c>
      <c r="D147" s="32" t="s">
        <v>118</v>
      </c>
      <c r="E147" s="33" t="s">
        <v>119</v>
      </c>
      <c r="F147" s="34" t="s">
        <v>15</v>
      </c>
      <c r="G147" s="32">
        <v>60</v>
      </c>
      <c r="H147" s="35">
        <v>19379</v>
      </c>
      <c r="I147" s="36">
        <f t="shared" si="23"/>
        <v>25193</v>
      </c>
      <c r="J147" s="37">
        <f t="shared" si="20"/>
        <v>1511580</v>
      </c>
      <c r="K147" s="38"/>
      <c r="L147" s="39"/>
      <c r="M147" s="4"/>
      <c r="N147" s="35">
        <f t="shared" si="21"/>
        <v>0</v>
      </c>
      <c r="O147" s="35">
        <f t="shared" si="18"/>
        <v>0</v>
      </c>
      <c r="P147" s="41">
        <f t="shared" si="22"/>
        <v>0</v>
      </c>
      <c r="Q147" s="42" t="str">
        <f t="shared" si="19"/>
        <v>NO CUMPLE</v>
      </c>
      <c r="R147" s="43"/>
    </row>
    <row r="148" spans="1:18" s="30" customFormat="1" ht="51" x14ac:dyDescent="0.35">
      <c r="A148" s="29"/>
      <c r="C148" s="48" t="s">
        <v>120</v>
      </c>
      <c r="D148" s="32" t="s">
        <v>121</v>
      </c>
      <c r="E148" s="33" t="s">
        <v>122</v>
      </c>
      <c r="F148" s="34" t="s">
        <v>15</v>
      </c>
      <c r="G148" s="32">
        <v>13</v>
      </c>
      <c r="H148" s="35">
        <v>551385</v>
      </c>
      <c r="I148" s="36">
        <f t="shared" si="23"/>
        <v>716801</v>
      </c>
      <c r="J148" s="37">
        <f t="shared" si="20"/>
        <v>9318413</v>
      </c>
      <c r="K148" s="38"/>
      <c r="L148" s="39"/>
      <c r="M148" s="4"/>
      <c r="N148" s="35">
        <f t="shared" si="21"/>
        <v>0</v>
      </c>
      <c r="O148" s="35">
        <f t="shared" si="18"/>
        <v>0</v>
      </c>
      <c r="P148" s="41">
        <f t="shared" si="22"/>
        <v>0</v>
      </c>
      <c r="Q148" s="42" t="str">
        <f t="shared" si="19"/>
        <v>NO CUMPLE</v>
      </c>
      <c r="R148" s="43"/>
    </row>
    <row r="149" spans="1:18" s="30" customFormat="1" ht="16.899999999999999" thickBot="1" x14ac:dyDescent="0.4">
      <c r="A149" s="29"/>
      <c r="C149" s="53"/>
      <c r="D149" s="54"/>
      <c r="E149" s="55" t="s">
        <v>18</v>
      </c>
      <c r="F149" s="56"/>
      <c r="G149" s="57"/>
      <c r="H149" s="58"/>
      <c r="I149" s="59"/>
      <c r="J149" s="60">
        <f>SUBTOTAL(9,J123:J148)</f>
        <v>595469513</v>
      </c>
      <c r="K149" s="38"/>
      <c r="L149" s="39"/>
      <c r="M149" s="40"/>
      <c r="N149" s="35"/>
      <c r="O149" s="35"/>
      <c r="P149" s="46">
        <f>SUBTOTAL(9,P123:P148)</f>
        <v>0</v>
      </c>
      <c r="Q149" s="47"/>
      <c r="R149" s="43"/>
    </row>
    <row r="150" spans="1:18" ht="13.15" x14ac:dyDescent="0.35">
      <c r="A150" s="14"/>
      <c r="C150" s="61"/>
      <c r="D150" s="62"/>
      <c r="E150" s="63"/>
      <c r="F150" s="64"/>
      <c r="G150" s="62"/>
      <c r="H150" s="65"/>
      <c r="J150" s="66"/>
      <c r="K150" s="12"/>
      <c r="L150" s="13"/>
      <c r="M150" s="67"/>
      <c r="N150" s="10"/>
      <c r="O150" s="10"/>
      <c r="P150" s="68"/>
      <c r="Q150" s="69"/>
      <c r="R150" s="10"/>
    </row>
    <row r="151" spans="1:18" ht="13.5" customHeight="1" thickBot="1" x14ac:dyDescent="0.4">
      <c r="A151" s="14"/>
      <c r="C151" s="70"/>
      <c r="E151" s="71"/>
      <c r="F151" s="7"/>
      <c r="G151" s="72"/>
      <c r="J151" s="73"/>
      <c r="K151" s="12"/>
      <c r="L151" s="13"/>
      <c r="M151" s="74"/>
      <c r="N151" s="12"/>
      <c r="O151" s="12"/>
      <c r="P151" s="12"/>
      <c r="Q151" s="75"/>
      <c r="R151" s="12"/>
    </row>
    <row r="152" spans="1:18" s="76" customFormat="1" ht="14.25" customHeight="1" x14ac:dyDescent="0.4">
      <c r="B152" s="77"/>
      <c r="C152" s="78"/>
      <c r="D152" s="79"/>
      <c r="E152" s="185" t="s">
        <v>21</v>
      </c>
      <c r="F152" s="177"/>
      <c r="G152" s="177"/>
      <c r="H152" s="177"/>
      <c r="I152" s="161"/>
      <c r="J152" s="80">
        <f>SUBTOTAL(9,J14:J149)</f>
        <v>3019835360</v>
      </c>
      <c r="L152" s="13"/>
      <c r="M152" s="191" t="s">
        <v>21</v>
      </c>
      <c r="N152" s="177"/>
      <c r="O152" s="178"/>
      <c r="P152" s="80">
        <f>SUBTOTAL(9,P14:P149)</f>
        <v>0</v>
      </c>
      <c r="Q152" s="75"/>
      <c r="R152" s="12"/>
    </row>
    <row r="153" spans="1:18" s="76" customFormat="1" ht="14.65" customHeight="1" thickBot="1" x14ac:dyDescent="0.45">
      <c r="B153" s="77"/>
      <c r="C153" s="78"/>
      <c r="D153" s="79"/>
      <c r="E153" s="187" t="s">
        <v>22</v>
      </c>
      <c r="F153" s="167"/>
      <c r="G153" s="167"/>
      <c r="H153" s="167"/>
      <c r="I153" s="157"/>
      <c r="J153" s="81">
        <f>SUM(J152:J152)</f>
        <v>3019835360</v>
      </c>
      <c r="L153" s="13"/>
      <c r="M153" s="166" t="s">
        <v>22</v>
      </c>
      <c r="N153" s="167"/>
      <c r="O153" s="157"/>
      <c r="P153" s="81">
        <f>SUM(P152:P152)</f>
        <v>0</v>
      </c>
      <c r="Q153" s="75"/>
      <c r="R153" s="12"/>
    </row>
    <row r="154" spans="1:18" s="76" customFormat="1" ht="13.5" customHeight="1" thickBot="1" x14ac:dyDescent="0.4">
      <c r="B154" s="77"/>
      <c r="C154" s="82"/>
      <c r="D154" s="83"/>
      <c r="E154" s="84"/>
      <c r="F154" s="84"/>
      <c r="G154" s="85"/>
      <c r="H154" s="86"/>
      <c r="I154" s="86"/>
      <c r="J154" s="87"/>
      <c r="L154" s="13"/>
      <c r="M154" s="74"/>
      <c r="N154" s="12"/>
      <c r="O154" s="12"/>
      <c r="P154" s="12"/>
      <c r="Q154" s="75"/>
      <c r="R154" s="12"/>
    </row>
    <row r="155" spans="1:18" s="76" customFormat="1" ht="13.5" customHeight="1" thickBot="1" x14ac:dyDescent="0.4">
      <c r="B155" s="77"/>
      <c r="C155" s="88"/>
      <c r="D155" s="192"/>
      <c r="E155" s="193"/>
      <c r="F155" s="193"/>
      <c r="G155" s="193"/>
      <c r="H155" s="193"/>
      <c r="I155" s="193"/>
      <c r="J155" s="194"/>
      <c r="L155" s="13"/>
      <c r="M155" s="89"/>
      <c r="Q155" s="75"/>
      <c r="R155" s="12"/>
    </row>
    <row r="156" spans="1:18" s="76" customFormat="1" ht="13.15" customHeight="1" x14ac:dyDescent="0.35">
      <c r="B156" s="77"/>
      <c r="C156" s="176" t="s">
        <v>41</v>
      </c>
      <c r="D156" s="177"/>
      <c r="E156" s="177"/>
      <c r="F156" s="178"/>
      <c r="G156" s="181" t="s">
        <v>23</v>
      </c>
      <c r="H156" s="178"/>
      <c r="I156" s="90"/>
      <c r="J156" s="91" t="s">
        <v>24</v>
      </c>
      <c r="L156" s="13"/>
      <c r="M156" s="195" t="s">
        <v>23</v>
      </c>
      <c r="N156" s="161"/>
      <c r="O156" s="90"/>
      <c r="P156" s="91" t="s">
        <v>24</v>
      </c>
      <c r="Q156" s="75"/>
      <c r="R156" s="12"/>
    </row>
    <row r="157" spans="1:18" s="76" customFormat="1" ht="25.9" customHeight="1" x14ac:dyDescent="0.35">
      <c r="B157" s="77"/>
      <c r="C157" s="174" t="s">
        <v>25</v>
      </c>
      <c r="D157" s="140"/>
      <c r="E157" s="140"/>
      <c r="F157" s="148"/>
      <c r="G157" s="147" t="s">
        <v>26</v>
      </c>
      <c r="H157" s="148"/>
      <c r="I157" s="92" t="s">
        <v>27</v>
      </c>
      <c r="J157" s="93">
        <v>0.26</v>
      </c>
      <c r="L157" s="13"/>
      <c r="M157" s="147" t="s">
        <v>26</v>
      </c>
      <c r="N157" s="148"/>
      <c r="O157" s="92" t="s">
        <v>27</v>
      </c>
      <c r="P157" s="5"/>
      <c r="Q157" s="75"/>
      <c r="R157" s="12"/>
    </row>
    <row r="158" spans="1:18" s="76" customFormat="1" ht="13.5" customHeight="1" thickBot="1" x14ac:dyDescent="0.4">
      <c r="B158" s="77"/>
      <c r="C158" s="173" t="s">
        <v>28</v>
      </c>
      <c r="D158" s="167"/>
      <c r="E158" s="167"/>
      <c r="F158" s="157"/>
      <c r="G158" s="147" t="s">
        <v>29</v>
      </c>
      <c r="H158" s="148"/>
      <c r="I158" s="92" t="s">
        <v>30</v>
      </c>
      <c r="J158" s="93">
        <v>0.01</v>
      </c>
      <c r="L158" s="13"/>
      <c r="M158" s="147" t="s">
        <v>29</v>
      </c>
      <c r="N158" s="148"/>
      <c r="O158" s="92" t="s">
        <v>30</v>
      </c>
      <c r="P158" s="5"/>
      <c r="Q158" s="75"/>
      <c r="R158" s="12"/>
    </row>
    <row r="159" spans="1:18" s="76" customFormat="1" ht="28.9" customHeight="1" thickBot="1" x14ac:dyDescent="0.4">
      <c r="B159" s="77"/>
      <c r="C159" s="173" t="s">
        <v>31</v>
      </c>
      <c r="D159" s="167"/>
      <c r="E159" s="167"/>
      <c r="F159" s="157"/>
      <c r="G159" s="147" t="s">
        <v>32</v>
      </c>
      <c r="H159" s="148"/>
      <c r="I159" s="92" t="s">
        <v>33</v>
      </c>
      <c r="J159" s="93">
        <v>0.03</v>
      </c>
      <c r="L159" s="13"/>
      <c r="M159" s="147" t="s">
        <v>32</v>
      </c>
      <c r="N159" s="148"/>
      <c r="O159" s="92" t="s">
        <v>33</v>
      </c>
      <c r="P159" s="5"/>
      <c r="Q159" s="75"/>
      <c r="R159" s="12"/>
    </row>
    <row r="160" spans="1:18" s="12" customFormat="1" ht="24.4" customHeight="1" thickBot="1" x14ac:dyDescent="0.4">
      <c r="B160" s="13"/>
      <c r="C160" s="173" t="s">
        <v>34</v>
      </c>
      <c r="D160" s="167"/>
      <c r="E160" s="167"/>
      <c r="F160" s="157"/>
      <c r="G160" s="156" t="s">
        <v>35</v>
      </c>
      <c r="H160" s="157"/>
      <c r="I160" s="94" t="s">
        <v>36</v>
      </c>
      <c r="J160" s="95">
        <f>SUM(J157:J159)</f>
        <v>0.30000000000000004</v>
      </c>
      <c r="L160" s="13"/>
      <c r="M160" s="156" t="s">
        <v>35</v>
      </c>
      <c r="N160" s="157"/>
      <c r="O160" s="94" t="s">
        <v>36</v>
      </c>
      <c r="P160" s="95">
        <f>SUM(P157:P159)</f>
        <v>0</v>
      </c>
      <c r="Q160" s="75"/>
    </row>
    <row r="161" spans="2:17" s="12" customFormat="1" ht="13.5" customHeight="1" x14ac:dyDescent="0.35">
      <c r="B161" s="13"/>
      <c r="C161" s="96"/>
      <c r="D161" s="97"/>
      <c r="E161" s="97"/>
      <c r="F161" s="98"/>
      <c r="G161" s="99"/>
      <c r="H161" s="100"/>
      <c r="I161" s="100"/>
      <c r="J161" s="101"/>
      <c r="L161" s="13"/>
      <c r="M161" s="74"/>
      <c r="Q161" s="75"/>
    </row>
    <row r="162" spans="2:17" s="12" customFormat="1" ht="13.15" customHeight="1" thickBot="1" x14ac:dyDescent="0.4">
      <c r="B162" s="13"/>
      <c r="C162" s="102"/>
      <c r="D162" s="103"/>
      <c r="E162" s="103"/>
      <c r="F162" s="103"/>
      <c r="G162" s="104"/>
      <c r="H162" s="86"/>
      <c r="I162" s="86"/>
      <c r="J162" s="105"/>
      <c r="L162" s="13"/>
      <c r="M162" s="74"/>
      <c r="Q162" s="75"/>
    </row>
    <row r="163" spans="2:17" s="12" customFormat="1" ht="14.25" customHeight="1" x14ac:dyDescent="0.35">
      <c r="B163" s="13"/>
      <c r="C163" s="106"/>
      <c r="G163" s="107"/>
      <c r="H163" s="108"/>
      <c r="I163" s="108"/>
      <c r="J163" s="109"/>
      <c r="K163" s="14"/>
      <c r="L163" s="13"/>
      <c r="M163" s="160" t="s">
        <v>37</v>
      </c>
      <c r="N163" s="161"/>
      <c r="O163" s="110">
        <f>P153</f>
        <v>0</v>
      </c>
      <c r="P163" s="111" t="str">
        <f>IF(OR(O163&lt;=0,O163&gt;$J$153),"NO CUMPLE","CUMPLE")</f>
        <v>NO CUMPLE</v>
      </c>
      <c r="Q163" s="75"/>
    </row>
    <row r="164" spans="2:17" s="12" customFormat="1" ht="13.15" customHeight="1" x14ac:dyDescent="0.35">
      <c r="B164" s="13"/>
      <c r="C164" s="106"/>
      <c r="G164" s="107"/>
      <c r="H164" s="108"/>
      <c r="I164" s="108"/>
      <c r="J164" s="109"/>
      <c r="K164" s="14"/>
      <c r="L164" s="13"/>
      <c r="M164" s="155" t="s">
        <v>38</v>
      </c>
      <c r="N164" s="140"/>
      <c r="O164" s="148"/>
      <c r="P164" s="42" t="str">
        <f>IF(COUNTIF(Q14:Q83,"NO CUMPLE")&gt;0,"NO CUMPLE","CUMPLE")</f>
        <v>NO CUMPLE</v>
      </c>
      <c r="Q164" s="75"/>
    </row>
    <row r="165" spans="2:17" s="12" customFormat="1" ht="14.65" customHeight="1" thickBot="1" x14ac:dyDescent="0.45">
      <c r="B165" s="13"/>
      <c r="C165" s="106"/>
      <c r="D165" s="112"/>
      <c r="F165" s="112"/>
      <c r="G165" s="107"/>
      <c r="H165" s="108"/>
      <c r="I165" s="108"/>
      <c r="J165" s="109"/>
      <c r="K165" s="14"/>
      <c r="L165" s="13"/>
      <c r="M165" s="175" t="s">
        <v>39</v>
      </c>
      <c r="N165" s="167"/>
      <c r="O165" s="157"/>
      <c r="P165" s="113" t="str">
        <f>IF(OR(P157&lt;=0,P157&gt;$J$160,P158&lt;=0,P158&gt;J160,P159&lt;=0,P159&gt;J160,P160&lt;=0,P160&gt;J160),"NO CUMPLE","CUMPLE")</f>
        <v>NO CUMPLE</v>
      </c>
      <c r="Q165" s="75"/>
    </row>
    <row r="166" spans="2:17" s="12" customFormat="1" ht="13.5" customHeight="1" thickBot="1" x14ac:dyDescent="0.45">
      <c r="B166" s="13"/>
      <c r="C166" s="106"/>
      <c r="D166" s="112"/>
      <c r="F166" s="112"/>
      <c r="G166" s="107"/>
      <c r="H166" s="108"/>
      <c r="I166" s="108"/>
      <c r="J166" s="109"/>
      <c r="K166" s="14"/>
      <c r="L166" s="13"/>
      <c r="M166" s="114"/>
      <c r="N166" s="115"/>
      <c r="O166" s="115"/>
      <c r="P166" s="115"/>
      <c r="Q166" s="75"/>
    </row>
    <row r="167" spans="2:17" s="12" customFormat="1" ht="14.65" customHeight="1" thickBot="1" x14ac:dyDescent="0.45">
      <c r="B167" s="13"/>
      <c r="C167" s="106"/>
      <c r="D167" s="112"/>
      <c r="F167" s="112"/>
      <c r="G167" s="107"/>
      <c r="H167" s="108"/>
      <c r="I167" s="108"/>
      <c r="J167" s="109"/>
      <c r="K167" s="14"/>
      <c r="L167" s="13"/>
      <c r="M167" s="168" t="s">
        <v>40</v>
      </c>
      <c r="N167" s="169"/>
      <c r="O167" s="170"/>
      <c r="P167" s="116" t="str">
        <f>IF(AND(P163="CUMPLE",P164="CUMPLE",P165="CUMPLE"),"HABILITADO","NO HABILITADO")</f>
        <v>NO HABILITADO</v>
      </c>
      <c r="Q167" s="117"/>
    </row>
    <row r="168" spans="2:17" s="2" customFormat="1" ht="13.15" customHeight="1" x14ac:dyDescent="0.4">
      <c r="B168" s="3"/>
      <c r="C168" s="119"/>
      <c r="D168" s="120"/>
      <c r="F168" s="120"/>
      <c r="G168" s="121"/>
      <c r="H168" s="122"/>
      <c r="I168" s="122"/>
      <c r="J168" s="123"/>
      <c r="K168" s="124"/>
      <c r="L168" s="3"/>
    </row>
    <row r="169" spans="2:17" s="2" customFormat="1" x14ac:dyDescent="0.35">
      <c r="B169" s="3"/>
      <c r="C169" s="119"/>
      <c r="G169" s="121"/>
      <c r="H169" s="122"/>
      <c r="I169" s="122"/>
      <c r="J169" s="123"/>
      <c r="K169" s="124"/>
      <c r="L169" s="3"/>
    </row>
    <row r="170" spans="2:17" s="2" customFormat="1" ht="13.15" customHeight="1" thickBot="1" x14ac:dyDescent="0.45">
      <c r="B170" s="125"/>
      <c r="C170" s="126"/>
      <c r="D170" s="127"/>
      <c r="E170" s="128"/>
      <c r="F170" s="127"/>
      <c r="G170" s="129"/>
      <c r="H170" s="130"/>
      <c r="I170" s="130"/>
      <c r="J170" s="131"/>
      <c r="K170" s="132"/>
      <c r="L170" s="3"/>
      <c r="M170" s="164" t="s">
        <v>42</v>
      </c>
      <c r="N170" s="164"/>
    </row>
    <row r="171" spans="2:17" s="2" customFormat="1" ht="13.15" customHeight="1" thickTop="1" x14ac:dyDescent="0.35">
      <c r="C171" s="119"/>
      <c r="G171" s="121"/>
      <c r="H171" s="122"/>
      <c r="I171" s="122"/>
      <c r="J171" s="123"/>
      <c r="K171" s="133"/>
      <c r="M171" s="146" t="s">
        <v>43</v>
      </c>
      <c r="N171" s="146"/>
    </row>
    <row r="172" spans="2:17" s="1" customFormat="1" x14ac:dyDescent="0.35">
      <c r="C172" s="134"/>
      <c r="D172" s="135"/>
      <c r="G172" s="136"/>
      <c r="H172" s="137"/>
      <c r="I172" s="137"/>
      <c r="J172" s="138"/>
      <c r="M172" s="146" t="s">
        <v>44</v>
      </c>
      <c r="N172" s="146"/>
    </row>
    <row r="173" spans="2:17" s="1" customFormat="1" x14ac:dyDescent="0.45">
      <c r="C173" s="134"/>
      <c r="D173" s="135"/>
      <c r="G173" s="136"/>
      <c r="H173" s="137"/>
      <c r="I173" s="137"/>
      <c r="J173" s="138"/>
    </row>
    <row r="174" spans="2:17" s="1" customFormat="1" x14ac:dyDescent="0.45">
      <c r="C174" s="134"/>
      <c r="D174" s="135"/>
      <c r="G174" s="136"/>
      <c r="H174" s="137"/>
      <c r="I174" s="137"/>
      <c r="J174" s="138"/>
    </row>
    <row r="175" spans="2:17" s="1" customFormat="1" x14ac:dyDescent="0.45">
      <c r="C175" s="134"/>
      <c r="D175" s="135"/>
      <c r="G175" s="136"/>
      <c r="H175" s="137"/>
      <c r="I175" s="137"/>
      <c r="J175" s="138"/>
    </row>
    <row r="176" spans="2:17" s="1" customFormat="1" x14ac:dyDescent="0.45">
      <c r="C176" s="134"/>
      <c r="D176" s="135"/>
      <c r="G176" s="136"/>
      <c r="H176" s="137"/>
      <c r="I176" s="137"/>
      <c r="J176" s="138"/>
    </row>
    <row r="177" spans="3:10" s="1" customFormat="1" x14ac:dyDescent="0.45">
      <c r="C177" s="134"/>
      <c r="D177" s="135"/>
      <c r="G177" s="136"/>
      <c r="H177" s="137"/>
      <c r="I177" s="137"/>
      <c r="J177" s="138"/>
    </row>
    <row r="178" spans="3:10" s="1" customFormat="1" x14ac:dyDescent="0.45">
      <c r="C178" s="134"/>
      <c r="D178" s="135"/>
      <c r="G178" s="136"/>
      <c r="H178" s="137"/>
      <c r="I178" s="137"/>
      <c r="J178" s="138"/>
    </row>
    <row r="179" spans="3:10" s="1" customFormat="1" x14ac:dyDescent="0.45">
      <c r="C179" s="134"/>
      <c r="D179" s="135"/>
      <c r="G179" s="136"/>
      <c r="H179" s="137"/>
      <c r="I179" s="137"/>
      <c r="J179" s="138"/>
    </row>
    <row r="180" spans="3:10" s="1" customFormat="1" x14ac:dyDescent="0.45">
      <c r="C180" s="134"/>
      <c r="D180" s="135"/>
      <c r="G180" s="136"/>
      <c r="H180" s="137"/>
      <c r="I180" s="137"/>
      <c r="J180" s="138"/>
    </row>
    <row r="181" spans="3:10" s="1" customFormat="1" x14ac:dyDescent="0.45">
      <c r="C181" s="134"/>
      <c r="D181" s="135"/>
      <c r="G181" s="136"/>
      <c r="H181" s="137"/>
      <c r="I181" s="137"/>
      <c r="J181" s="138"/>
    </row>
    <row r="182" spans="3:10" s="1" customFormat="1" x14ac:dyDescent="0.45">
      <c r="C182" s="134"/>
      <c r="D182" s="135"/>
      <c r="G182" s="136"/>
      <c r="H182" s="137"/>
      <c r="I182" s="137"/>
      <c r="J182" s="138"/>
    </row>
    <row r="183" spans="3:10" s="1" customFormat="1" x14ac:dyDescent="0.45">
      <c r="C183" s="134"/>
      <c r="D183" s="135"/>
      <c r="G183" s="136"/>
      <c r="H183" s="137"/>
      <c r="I183" s="137"/>
      <c r="J183" s="138"/>
    </row>
    <row r="184" spans="3:10" s="1" customFormat="1" x14ac:dyDescent="0.45">
      <c r="C184" s="134"/>
      <c r="D184" s="135"/>
      <c r="G184" s="136"/>
      <c r="H184" s="137"/>
      <c r="I184" s="137"/>
      <c r="J184" s="138"/>
    </row>
    <row r="185" spans="3:10" s="1" customFormat="1" x14ac:dyDescent="0.45">
      <c r="C185" s="134"/>
      <c r="D185" s="135"/>
      <c r="G185" s="136"/>
      <c r="H185" s="137"/>
      <c r="I185" s="137"/>
      <c r="J185" s="138"/>
    </row>
    <row r="186" spans="3:10" s="1" customFormat="1" x14ac:dyDescent="0.45">
      <c r="C186" s="134"/>
      <c r="D186" s="135"/>
      <c r="G186" s="136"/>
      <c r="H186" s="137"/>
      <c r="I186" s="137"/>
      <c r="J186" s="138"/>
    </row>
    <row r="187" spans="3:10" s="1" customFormat="1" x14ac:dyDescent="0.45">
      <c r="C187" s="134"/>
      <c r="D187" s="135"/>
      <c r="G187" s="136"/>
      <c r="H187" s="137"/>
      <c r="I187" s="137"/>
      <c r="J187" s="138"/>
    </row>
    <row r="188" spans="3:10" s="1" customFormat="1" x14ac:dyDescent="0.45">
      <c r="C188" s="134"/>
      <c r="D188" s="135"/>
      <c r="G188" s="136"/>
      <c r="H188" s="137"/>
      <c r="I188" s="137"/>
      <c r="J188" s="138"/>
    </row>
    <row r="189" spans="3:10" s="1" customFormat="1" x14ac:dyDescent="0.45">
      <c r="C189" s="134"/>
      <c r="D189" s="135"/>
      <c r="G189" s="136"/>
      <c r="H189" s="137"/>
      <c r="I189" s="137"/>
      <c r="J189" s="138"/>
    </row>
    <row r="190" spans="3:10" s="1" customFormat="1" x14ac:dyDescent="0.45">
      <c r="C190" s="134"/>
      <c r="D190" s="135"/>
      <c r="G190" s="136"/>
      <c r="H190" s="137"/>
      <c r="I190" s="137"/>
      <c r="J190" s="138"/>
    </row>
    <row r="191" spans="3:10" s="1" customFormat="1" x14ac:dyDescent="0.45">
      <c r="C191" s="134"/>
      <c r="D191" s="135"/>
      <c r="G191" s="136"/>
      <c r="H191" s="137"/>
      <c r="I191" s="137"/>
      <c r="J191" s="138"/>
    </row>
    <row r="192" spans="3:10" s="1" customFormat="1" x14ac:dyDescent="0.45">
      <c r="C192" s="134"/>
      <c r="D192" s="135"/>
      <c r="G192" s="136"/>
      <c r="H192" s="137"/>
      <c r="I192" s="137"/>
      <c r="J192" s="138"/>
    </row>
    <row r="193" spans="3:10" s="1" customFormat="1" x14ac:dyDescent="0.45">
      <c r="C193" s="134"/>
      <c r="D193" s="135"/>
      <c r="G193" s="136"/>
      <c r="H193" s="137"/>
      <c r="I193" s="137"/>
      <c r="J193" s="138"/>
    </row>
    <row r="194" spans="3:10" s="1" customFormat="1" x14ac:dyDescent="0.45">
      <c r="C194" s="134"/>
      <c r="D194" s="135"/>
      <c r="G194" s="136"/>
      <c r="H194" s="137"/>
      <c r="I194" s="137"/>
      <c r="J194" s="138"/>
    </row>
    <row r="195" spans="3:10" s="1" customFormat="1" x14ac:dyDescent="0.45">
      <c r="C195" s="134"/>
      <c r="D195" s="135"/>
      <c r="G195" s="136"/>
      <c r="H195" s="137"/>
      <c r="I195" s="137"/>
      <c r="J195" s="138"/>
    </row>
    <row r="196" spans="3:10" s="1" customFormat="1" x14ac:dyDescent="0.45">
      <c r="C196" s="134"/>
      <c r="D196" s="135"/>
      <c r="G196" s="136"/>
      <c r="H196" s="137"/>
      <c r="I196" s="137"/>
      <c r="J196" s="138"/>
    </row>
    <row r="197" spans="3:10" s="1" customFormat="1" x14ac:dyDescent="0.45">
      <c r="C197" s="134"/>
      <c r="D197" s="135"/>
      <c r="G197" s="136"/>
      <c r="H197" s="137"/>
      <c r="I197" s="137"/>
      <c r="J197" s="138"/>
    </row>
    <row r="198" spans="3:10" s="1" customFormat="1" x14ac:dyDescent="0.45">
      <c r="C198" s="134"/>
      <c r="D198" s="135"/>
      <c r="G198" s="136"/>
      <c r="H198" s="137"/>
      <c r="I198" s="137"/>
      <c r="J198" s="138"/>
    </row>
    <row r="199" spans="3:10" s="1" customFormat="1" x14ac:dyDescent="0.45">
      <c r="C199" s="134"/>
      <c r="D199" s="135"/>
      <c r="G199" s="136"/>
      <c r="H199" s="137"/>
      <c r="I199" s="137"/>
      <c r="J199" s="138"/>
    </row>
    <row r="200" spans="3:10" s="1" customFormat="1" x14ac:dyDescent="0.45">
      <c r="C200" s="134"/>
      <c r="D200" s="135"/>
      <c r="G200" s="136"/>
      <c r="H200" s="137"/>
      <c r="I200" s="137"/>
      <c r="J200" s="138"/>
    </row>
    <row r="201" spans="3:10" s="1" customFormat="1" x14ac:dyDescent="0.45">
      <c r="C201" s="134"/>
      <c r="D201" s="135"/>
      <c r="G201" s="136"/>
      <c r="H201" s="137"/>
      <c r="I201" s="137"/>
      <c r="J201" s="138"/>
    </row>
    <row r="202" spans="3:10" s="1" customFormat="1" x14ac:dyDescent="0.45">
      <c r="C202" s="134"/>
      <c r="D202" s="135"/>
      <c r="G202" s="136"/>
      <c r="H202" s="137"/>
      <c r="I202" s="137"/>
      <c r="J202" s="138"/>
    </row>
    <row r="203" spans="3:10" s="1" customFormat="1" x14ac:dyDescent="0.45">
      <c r="C203" s="134"/>
      <c r="D203" s="135"/>
      <c r="G203" s="136"/>
      <c r="H203" s="137"/>
      <c r="I203" s="137"/>
      <c r="J203" s="138"/>
    </row>
    <row r="204" spans="3:10" s="1" customFormat="1" x14ac:dyDescent="0.45">
      <c r="C204" s="134"/>
      <c r="D204" s="135"/>
      <c r="G204" s="136"/>
      <c r="H204" s="137"/>
      <c r="I204" s="137"/>
      <c r="J204" s="138"/>
    </row>
    <row r="205" spans="3:10" s="1" customFormat="1" x14ac:dyDescent="0.45">
      <c r="C205" s="134"/>
      <c r="D205" s="135"/>
      <c r="G205" s="136"/>
      <c r="H205" s="137"/>
      <c r="I205" s="137"/>
      <c r="J205" s="138"/>
    </row>
    <row r="206" spans="3:10" s="1" customFormat="1" x14ac:dyDescent="0.45">
      <c r="C206" s="134"/>
      <c r="D206" s="135"/>
      <c r="G206" s="136"/>
      <c r="H206" s="137"/>
      <c r="I206" s="137"/>
      <c r="J206" s="138"/>
    </row>
    <row r="207" spans="3:10" s="1" customFormat="1" x14ac:dyDescent="0.45">
      <c r="C207" s="134"/>
      <c r="D207" s="135"/>
      <c r="G207" s="136"/>
      <c r="H207" s="137"/>
      <c r="I207" s="137"/>
      <c r="J207" s="138"/>
    </row>
    <row r="208" spans="3:10" s="1" customFormat="1" x14ac:dyDescent="0.45">
      <c r="C208" s="134"/>
      <c r="D208" s="135"/>
      <c r="G208" s="136"/>
      <c r="H208" s="137"/>
      <c r="I208" s="137"/>
      <c r="J208" s="138"/>
    </row>
    <row r="209" spans="3:10" s="1" customFormat="1" x14ac:dyDescent="0.45">
      <c r="C209" s="134"/>
      <c r="D209" s="135"/>
      <c r="G209" s="136"/>
      <c r="H209" s="137"/>
      <c r="I209" s="137"/>
      <c r="J209" s="138"/>
    </row>
    <row r="210" spans="3:10" s="1" customFormat="1" x14ac:dyDescent="0.45">
      <c r="C210" s="134"/>
      <c r="D210" s="135"/>
      <c r="G210" s="136"/>
      <c r="H210" s="137"/>
      <c r="I210" s="137"/>
      <c r="J210" s="138"/>
    </row>
    <row r="211" spans="3:10" s="1" customFormat="1" x14ac:dyDescent="0.45">
      <c r="C211" s="134"/>
      <c r="D211" s="135"/>
      <c r="G211" s="136"/>
      <c r="H211" s="137"/>
      <c r="I211" s="137"/>
      <c r="J211" s="138"/>
    </row>
    <row r="212" spans="3:10" s="1" customFormat="1" x14ac:dyDescent="0.45">
      <c r="C212" s="134"/>
      <c r="D212" s="135"/>
      <c r="G212" s="136"/>
      <c r="H212" s="137"/>
      <c r="I212" s="137"/>
      <c r="J212" s="138"/>
    </row>
    <row r="213" spans="3:10" s="1" customFormat="1" x14ac:dyDescent="0.45">
      <c r="C213" s="134"/>
      <c r="D213" s="135"/>
      <c r="G213" s="136"/>
      <c r="H213" s="137"/>
      <c r="I213" s="137"/>
      <c r="J213" s="138"/>
    </row>
    <row r="214" spans="3:10" s="1" customFormat="1" x14ac:dyDescent="0.45">
      <c r="C214" s="134"/>
      <c r="D214" s="135"/>
      <c r="G214" s="136"/>
      <c r="H214" s="137"/>
      <c r="I214" s="137"/>
      <c r="J214" s="138"/>
    </row>
    <row r="215" spans="3:10" s="1" customFormat="1" x14ac:dyDescent="0.45">
      <c r="C215" s="134"/>
      <c r="D215" s="135"/>
      <c r="G215" s="136"/>
      <c r="H215" s="137"/>
      <c r="I215" s="137"/>
      <c r="J215" s="138"/>
    </row>
    <row r="216" spans="3:10" s="1" customFormat="1" x14ac:dyDescent="0.45">
      <c r="C216" s="134"/>
      <c r="D216" s="135"/>
      <c r="G216" s="136"/>
      <c r="H216" s="137"/>
      <c r="I216" s="137"/>
      <c r="J216" s="138"/>
    </row>
    <row r="217" spans="3:10" s="1" customFormat="1" x14ac:dyDescent="0.45">
      <c r="C217" s="134"/>
      <c r="D217" s="135"/>
      <c r="G217" s="136"/>
      <c r="H217" s="137"/>
      <c r="I217" s="137"/>
      <c r="J217" s="138"/>
    </row>
    <row r="218" spans="3:10" s="1" customFormat="1" x14ac:dyDescent="0.45">
      <c r="C218" s="134"/>
      <c r="D218" s="135"/>
      <c r="G218" s="136"/>
      <c r="H218" s="137"/>
      <c r="I218" s="137"/>
      <c r="J218" s="138"/>
    </row>
    <row r="219" spans="3:10" s="1" customFormat="1" x14ac:dyDescent="0.45">
      <c r="C219" s="134"/>
      <c r="D219" s="135"/>
      <c r="G219" s="136"/>
      <c r="H219" s="137"/>
      <c r="I219" s="137"/>
      <c r="J219" s="138"/>
    </row>
    <row r="220" spans="3:10" s="1" customFormat="1" x14ac:dyDescent="0.45">
      <c r="C220" s="134"/>
      <c r="D220" s="135"/>
      <c r="G220" s="136"/>
      <c r="H220" s="137"/>
      <c r="I220" s="137"/>
      <c r="J220" s="138"/>
    </row>
    <row r="221" spans="3:10" s="1" customFormat="1" x14ac:dyDescent="0.45">
      <c r="C221" s="134"/>
      <c r="D221" s="135"/>
      <c r="G221" s="136"/>
      <c r="H221" s="137"/>
      <c r="I221" s="137"/>
      <c r="J221" s="138"/>
    </row>
    <row r="222" spans="3:10" s="1" customFormat="1" x14ac:dyDescent="0.45">
      <c r="C222" s="134"/>
      <c r="D222" s="135"/>
      <c r="G222" s="136"/>
      <c r="H222" s="137"/>
      <c r="I222" s="137"/>
      <c r="J222" s="138"/>
    </row>
    <row r="223" spans="3:10" s="1" customFormat="1" x14ac:dyDescent="0.45">
      <c r="C223" s="134"/>
      <c r="D223" s="135"/>
      <c r="G223" s="136"/>
      <c r="H223" s="137"/>
      <c r="I223" s="137"/>
      <c r="J223" s="138"/>
    </row>
    <row r="224" spans="3:10" s="1" customFormat="1" x14ac:dyDescent="0.45">
      <c r="C224" s="134"/>
      <c r="D224" s="135"/>
      <c r="G224" s="136"/>
      <c r="H224" s="137"/>
      <c r="I224" s="137"/>
      <c r="J224" s="138"/>
    </row>
    <row r="225" spans="3:10" s="1" customFormat="1" x14ac:dyDescent="0.45">
      <c r="C225" s="134"/>
      <c r="D225" s="135"/>
      <c r="G225" s="136"/>
      <c r="H225" s="137"/>
      <c r="I225" s="137"/>
      <c r="J225" s="138"/>
    </row>
    <row r="226" spans="3:10" s="1" customFormat="1" x14ac:dyDescent="0.45">
      <c r="C226" s="134"/>
      <c r="D226" s="135"/>
      <c r="G226" s="136"/>
      <c r="H226" s="137"/>
      <c r="I226" s="137"/>
      <c r="J226" s="138"/>
    </row>
    <row r="227" spans="3:10" s="1" customFormat="1" x14ac:dyDescent="0.45">
      <c r="C227" s="134"/>
      <c r="D227" s="135"/>
      <c r="G227" s="136"/>
      <c r="H227" s="137"/>
      <c r="I227" s="137"/>
      <c r="J227" s="138"/>
    </row>
    <row r="228" spans="3:10" s="1" customFormat="1" x14ac:dyDescent="0.45">
      <c r="C228" s="134"/>
      <c r="D228" s="135"/>
      <c r="G228" s="136"/>
      <c r="H228" s="137"/>
      <c r="I228" s="137"/>
      <c r="J228" s="138"/>
    </row>
    <row r="229" spans="3:10" s="1" customFormat="1" x14ac:dyDescent="0.45">
      <c r="C229" s="134"/>
      <c r="D229" s="135"/>
      <c r="G229" s="136"/>
      <c r="H229" s="137"/>
      <c r="I229" s="137"/>
      <c r="J229" s="138"/>
    </row>
    <row r="230" spans="3:10" s="1" customFormat="1" x14ac:dyDescent="0.45">
      <c r="C230" s="134"/>
      <c r="D230" s="135"/>
      <c r="G230" s="136"/>
      <c r="H230" s="137"/>
      <c r="I230" s="137"/>
      <c r="J230" s="138"/>
    </row>
    <row r="231" spans="3:10" s="1" customFormat="1" x14ac:dyDescent="0.45">
      <c r="C231" s="134"/>
      <c r="D231" s="135"/>
      <c r="G231" s="136"/>
      <c r="H231" s="137"/>
      <c r="I231" s="137"/>
      <c r="J231" s="138"/>
    </row>
    <row r="232" spans="3:10" s="1" customFormat="1" x14ac:dyDescent="0.45">
      <c r="C232" s="134"/>
      <c r="D232" s="135"/>
      <c r="G232" s="136"/>
      <c r="H232" s="137"/>
      <c r="I232" s="137"/>
      <c r="J232" s="138"/>
    </row>
    <row r="233" spans="3:10" s="1" customFormat="1" x14ac:dyDescent="0.45">
      <c r="C233" s="134"/>
      <c r="D233" s="135"/>
      <c r="G233" s="136"/>
      <c r="H233" s="137"/>
      <c r="I233" s="137"/>
      <c r="J233" s="138"/>
    </row>
    <row r="234" spans="3:10" s="1" customFormat="1" x14ac:dyDescent="0.45">
      <c r="C234" s="134"/>
      <c r="D234" s="135"/>
      <c r="G234" s="136"/>
      <c r="H234" s="137"/>
      <c r="I234" s="137"/>
      <c r="J234" s="138"/>
    </row>
    <row r="235" spans="3:10" s="1" customFormat="1" x14ac:dyDescent="0.45">
      <c r="C235" s="134"/>
      <c r="D235" s="135"/>
      <c r="G235" s="136"/>
      <c r="H235" s="137"/>
      <c r="I235" s="137"/>
      <c r="J235" s="138"/>
    </row>
    <row r="236" spans="3:10" s="1" customFormat="1" x14ac:dyDescent="0.45">
      <c r="C236" s="134"/>
      <c r="D236" s="135"/>
      <c r="G236" s="136"/>
      <c r="H236" s="137"/>
      <c r="I236" s="137"/>
      <c r="J236" s="138"/>
    </row>
    <row r="237" spans="3:10" s="1" customFormat="1" x14ac:dyDescent="0.45">
      <c r="C237" s="134"/>
      <c r="D237" s="135"/>
      <c r="G237" s="136"/>
      <c r="H237" s="137"/>
      <c r="I237" s="137"/>
      <c r="J237" s="138"/>
    </row>
    <row r="238" spans="3:10" s="1" customFormat="1" x14ac:dyDescent="0.45">
      <c r="C238" s="134"/>
      <c r="D238" s="135"/>
      <c r="G238" s="136"/>
      <c r="H238" s="137"/>
      <c r="I238" s="137"/>
      <c r="J238" s="138"/>
    </row>
    <row r="239" spans="3:10" s="1" customFormat="1" x14ac:dyDescent="0.45">
      <c r="C239" s="134"/>
      <c r="D239" s="135"/>
      <c r="G239" s="136"/>
      <c r="H239" s="137"/>
      <c r="I239" s="137"/>
      <c r="J239" s="138"/>
    </row>
    <row r="240" spans="3:10" s="1" customFormat="1" x14ac:dyDescent="0.45">
      <c r="C240" s="134"/>
      <c r="D240" s="135"/>
      <c r="G240" s="136"/>
      <c r="H240" s="137"/>
      <c r="I240" s="137"/>
      <c r="J240" s="138"/>
    </row>
    <row r="241" spans="3:10" s="1" customFormat="1" x14ac:dyDescent="0.45">
      <c r="C241" s="134"/>
      <c r="D241" s="135"/>
      <c r="G241" s="136"/>
      <c r="H241" s="137"/>
      <c r="I241" s="137"/>
      <c r="J241" s="138"/>
    </row>
    <row r="242" spans="3:10" s="1" customFormat="1" x14ac:dyDescent="0.45">
      <c r="C242" s="134"/>
      <c r="D242" s="135"/>
      <c r="G242" s="136"/>
      <c r="H242" s="137"/>
      <c r="I242" s="137"/>
      <c r="J242" s="138"/>
    </row>
    <row r="243" spans="3:10" s="1" customFormat="1" x14ac:dyDescent="0.45">
      <c r="C243" s="134"/>
      <c r="D243" s="135"/>
      <c r="G243" s="136"/>
      <c r="H243" s="137"/>
      <c r="I243" s="137"/>
      <c r="J243" s="138"/>
    </row>
    <row r="244" spans="3:10" s="1" customFormat="1" x14ac:dyDescent="0.45">
      <c r="C244" s="134"/>
      <c r="D244" s="135"/>
      <c r="G244" s="136"/>
      <c r="H244" s="137"/>
      <c r="I244" s="137"/>
      <c r="J244" s="138"/>
    </row>
    <row r="245" spans="3:10" s="1" customFormat="1" x14ac:dyDescent="0.45">
      <c r="C245" s="134"/>
      <c r="D245" s="135"/>
      <c r="G245" s="136"/>
      <c r="H245" s="137"/>
      <c r="I245" s="137"/>
      <c r="J245" s="138"/>
    </row>
    <row r="246" spans="3:10" s="1" customFormat="1" x14ac:dyDescent="0.45">
      <c r="C246" s="134"/>
      <c r="D246" s="135"/>
      <c r="G246" s="136"/>
      <c r="H246" s="137"/>
      <c r="I246" s="137"/>
      <c r="J246" s="138"/>
    </row>
    <row r="247" spans="3:10" s="1" customFormat="1" x14ac:dyDescent="0.45">
      <c r="C247" s="134"/>
      <c r="D247" s="135"/>
      <c r="G247" s="136"/>
      <c r="H247" s="137"/>
      <c r="I247" s="137"/>
      <c r="J247" s="138"/>
    </row>
    <row r="248" spans="3:10" s="1" customFormat="1" x14ac:dyDescent="0.45">
      <c r="C248" s="134"/>
      <c r="D248" s="135"/>
      <c r="G248" s="136"/>
      <c r="H248" s="137"/>
      <c r="I248" s="137"/>
      <c r="J248" s="138"/>
    </row>
    <row r="249" spans="3:10" s="1" customFormat="1" x14ac:dyDescent="0.45">
      <c r="C249" s="134"/>
      <c r="D249" s="135"/>
      <c r="G249" s="136"/>
      <c r="H249" s="137"/>
      <c r="I249" s="137"/>
      <c r="J249" s="138"/>
    </row>
    <row r="250" spans="3:10" s="1" customFormat="1" x14ac:dyDescent="0.45">
      <c r="C250" s="134"/>
      <c r="D250" s="135"/>
      <c r="G250" s="136"/>
      <c r="H250" s="137"/>
      <c r="I250" s="137"/>
      <c r="J250" s="138"/>
    </row>
    <row r="251" spans="3:10" s="1" customFormat="1" x14ac:dyDescent="0.45">
      <c r="C251" s="134"/>
      <c r="D251" s="135"/>
      <c r="G251" s="136"/>
      <c r="H251" s="137"/>
      <c r="I251" s="137"/>
      <c r="J251" s="138"/>
    </row>
    <row r="252" spans="3:10" s="1" customFormat="1" x14ac:dyDescent="0.45">
      <c r="C252" s="134"/>
      <c r="D252" s="135"/>
      <c r="G252" s="136"/>
      <c r="H252" s="137"/>
      <c r="I252" s="137"/>
      <c r="J252" s="138"/>
    </row>
    <row r="253" spans="3:10" s="1" customFormat="1" x14ac:dyDescent="0.45">
      <c r="C253" s="134"/>
      <c r="D253" s="135"/>
      <c r="G253" s="136"/>
      <c r="H253" s="137"/>
      <c r="I253" s="137"/>
      <c r="J253" s="138"/>
    </row>
    <row r="254" spans="3:10" s="1" customFormat="1" x14ac:dyDescent="0.45">
      <c r="C254" s="134"/>
      <c r="D254" s="135"/>
      <c r="G254" s="136"/>
      <c r="H254" s="137"/>
      <c r="I254" s="137"/>
      <c r="J254" s="138"/>
    </row>
    <row r="255" spans="3:10" s="1" customFormat="1" x14ac:dyDescent="0.45">
      <c r="C255" s="134"/>
      <c r="D255" s="135"/>
      <c r="G255" s="136"/>
      <c r="H255" s="137"/>
      <c r="I255" s="137"/>
      <c r="J255" s="138"/>
    </row>
    <row r="256" spans="3:10" s="1" customFormat="1" x14ac:dyDescent="0.45">
      <c r="C256" s="134"/>
      <c r="D256" s="135"/>
      <c r="G256" s="136"/>
      <c r="H256" s="137"/>
      <c r="I256" s="137"/>
      <c r="J256" s="138"/>
    </row>
    <row r="257" spans="3:10" s="1" customFormat="1" x14ac:dyDescent="0.45">
      <c r="C257" s="134"/>
      <c r="D257" s="135"/>
      <c r="G257" s="136"/>
      <c r="H257" s="137"/>
      <c r="I257" s="137"/>
      <c r="J257" s="138"/>
    </row>
    <row r="258" spans="3:10" s="1" customFormat="1" x14ac:dyDescent="0.45">
      <c r="C258" s="134"/>
      <c r="D258" s="135"/>
      <c r="G258" s="136"/>
      <c r="H258" s="137"/>
      <c r="I258" s="137"/>
      <c r="J258" s="138"/>
    </row>
    <row r="259" spans="3:10" s="1" customFormat="1" x14ac:dyDescent="0.45">
      <c r="C259" s="134"/>
      <c r="D259" s="135"/>
      <c r="G259" s="136"/>
      <c r="H259" s="137"/>
      <c r="I259" s="137"/>
      <c r="J259" s="138"/>
    </row>
    <row r="260" spans="3:10" s="1" customFormat="1" x14ac:dyDescent="0.45">
      <c r="C260" s="134"/>
      <c r="D260" s="135"/>
      <c r="G260" s="136"/>
      <c r="H260" s="137"/>
      <c r="I260" s="137"/>
      <c r="J260" s="138"/>
    </row>
    <row r="261" spans="3:10" s="1" customFormat="1" x14ac:dyDescent="0.45">
      <c r="C261" s="134"/>
      <c r="D261" s="135"/>
      <c r="G261" s="136"/>
      <c r="H261" s="137"/>
      <c r="I261" s="137"/>
      <c r="J261" s="138"/>
    </row>
    <row r="262" spans="3:10" s="1" customFormat="1" x14ac:dyDescent="0.45">
      <c r="C262" s="134"/>
      <c r="D262" s="135"/>
      <c r="G262" s="136"/>
      <c r="H262" s="137"/>
      <c r="I262" s="137"/>
      <c r="J262" s="138"/>
    </row>
    <row r="263" spans="3:10" s="1" customFormat="1" x14ac:dyDescent="0.45">
      <c r="C263" s="134"/>
      <c r="D263" s="135"/>
      <c r="G263" s="136"/>
      <c r="H263" s="137"/>
      <c r="I263" s="137"/>
      <c r="J263" s="138"/>
    </row>
    <row r="264" spans="3:10" s="1" customFormat="1" x14ac:dyDescent="0.45">
      <c r="C264" s="134"/>
      <c r="D264" s="135"/>
      <c r="G264" s="136"/>
      <c r="H264" s="137"/>
      <c r="I264" s="137"/>
      <c r="J264" s="138"/>
    </row>
    <row r="265" spans="3:10" s="1" customFormat="1" x14ac:dyDescent="0.45">
      <c r="C265" s="134"/>
      <c r="D265" s="135"/>
      <c r="G265" s="136"/>
      <c r="H265" s="137"/>
      <c r="I265" s="137"/>
      <c r="J265" s="138"/>
    </row>
    <row r="266" spans="3:10" s="1" customFormat="1" x14ac:dyDescent="0.45">
      <c r="C266" s="134"/>
      <c r="D266" s="135"/>
      <c r="G266" s="136"/>
      <c r="H266" s="137"/>
      <c r="I266" s="137"/>
      <c r="J266" s="138"/>
    </row>
    <row r="267" spans="3:10" s="1" customFormat="1" x14ac:dyDescent="0.45">
      <c r="C267" s="134"/>
      <c r="D267" s="135"/>
      <c r="G267" s="136"/>
      <c r="H267" s="137"/>
      <c r="I267" s="137"/>
      <c r="J267" s="138"/>
    </row>
    <row r="268" spans="3:10" s="1" customFormat="1" x14ac:dyDescent="0.45">
      <c r="C268" s="134"/>
      <c r="D268" s="135"/>
      <c r="G268" s="136"/>
      <c r="H268" s="137"/>
      <c r="I268" s="137"/>
      <c r="J268" s="138"/>
    </row>
    <row r="269" spans="3:10" s="1" customFormat="1" x14ac:dyDescent="0.45">
      <c r="C269" s="134"/>
      <c r="D269" s="135"/>
      <c r="G269" s="136"/>
      <c r="H269" s="137"/>
      <c r="I269" s="137"/>
      <c r="J269" s="138"/>
    </row>
    <row r="270" spans="3:10" s="1" customFormat="1" x14ac:dyDescent="0.45">
      <c r="C270" s="134"/>
      <c r="D270" s="135"/>
      <c r="G270" s="136"/>
      <c r="H270" s="137"/>
      <c r="I270" s="137"/>
      <c r="J270" s="138"/>
    </row>
    <row r="271" spans="3:10" s="1" customFormat="1" x14ac:dyDescent="0.45">
      <c r="C271" s="134"/>
      <c r="D271" s="135"/>
      <c r="G271" s="136"/>
      <c r="H271" s="137"/>
      <c r="I271" s="137"/>
      <c r="J271" s="138"/>
    </row>
    <row r="272" spans="3:10" s="1" customFormat="1" x14ac:dyDescent="0.45">
      <c r="C272" s="134"/>
      <c r="D272" s="135"/>
      <c r="G272" s="136"/>
      <c r="H272" s="137"/>
      <c r="I272" s="137"/>
      <c r="J272" s="138"/>
    </row>
    <row r="273" spans="3:10" s="1" customFormat="1" x14ac:dyDescent="0.45">
      <c r="C273" s="134"/>
      <c r="D273" s="135"/>
      <c r="G273" s="136"/>
      <c r="H273" s="137"/>
      <c r="I273" s="137"/>
      <c r="J273" s="138"/>
    </row>
    <row r="274" spans="3:10" s="1" customFormat="1" x14ac:dyDescent="0.45">
      <c r="C274" s="134"/>
      <c r="D274" s="135"/>
      <c r="G274" s="136"/>
      <c r="H274" s="137"/>
      <c r="I274" s="137"/>
      <c r="J274" s="138"/>
    </row>
    <row r="275" spans="3:10" s="1" customFormat="1" x14ac:dyDescent="0.45">
      <c r="C275" s="134"/>
      <c r="D275" s="135"/>
      <c r="G275" s="136"/>
      <c r="H275" s="137"/>
      <c r="I275" s="137"/>
      <c r="J275" s="138"/>
    </row>
    <row r="276" spans="3:10" s="1" customFormat="1" x14ac:dyDescent="0.45">
      <c r="C276" s="134"/>
      <c r="D276" s="135"/>
      <c r="G276" s="136"/>
      <c r="H276" s="137"/>
      <c r="I276" s="137"/>
      <c r="J276" s="138"/>
    </row>
    <row r="277" spans="3:10" s="1" customFormat="1" x14ac:dyDescent="0.45">
      <c r="C277" s="134"/>
      <c r="D277" s="135"/>
      <c r="G277" s="136"/>
      <c r="H277" s="137"/>
      <c r="I277" s="137"/>
      <c r="J277" s="138"/>
    </row>
    <row r="278" spans="3:10" s="1" customFormat="1" x14ac:dyDescent="0.45">
      <c r="C278" s="134"/>
      <c r="D278" s="135"/>
      <c r="G278" s="136"/>
      <c r="H278" s="137"/>
      <c r="I278" s="137"/>
      <c r="J278" s="138"/>
    </row>
    <row r="279" spans="3:10" s="1" customFormat="1" x14ac:dyDescent="0.45">
      <c r="C279" s="134"/>
      <c r="D279" s="135"/>
      <c r="G279" s="136"/>
      <c r="H279" s="137"/>
      <c r="I279" s="137"/>
      <c r="J279" s="138"/>
    </row>
    <row r="280" spans="3:10" s="1" customFormat="1" x14ac:dyDescent="0.45">
      <c r="C280" s="134"/>
      <c r="D280" s="135"/>
      <c r="G280" s="136"/>
      <c r="H280" s="137"/>
      <c r="I280" s="137"/>
      <c r="J280" s="138"/>
    </row>
    <row r="281" spans="3:10" s="1" customFormat="1" x14ac:dyDescent="0.45">
      <c r="C281" s="134"/>
      <c r="D281" s="135"/>
      <c r="G281" s="136"/>
      <c r="H281" s="137"/>
      <c r="I281" s="137"/>
      <c r="J281" s="138"/>
    </row>
    <row r="282" spans="3:10" s="1" customFormat="1" x14ac:dyDescent="0.45">
      <c r="C282" s="134"/>
      <c r="D282" s="135"/>
      <c r="G282" s="136"/>
      <c r="H282" s="137"/>
      <c r="I282" s="137"/>
      <c r="J282" s="138"/>
    </row>
    <row r="283" spans="3:10" s="1" customFormat="1" x14ac:dyDescent="0.45">
      <c r="C283" s="134"/>
      <c r="D283" s="135"/>
      <c r="G283" s="136"/>
      <c r="H283" s="137"/>
      <c r="I283" s="137"/>
      <c r="J283" s="138"/>
    </row>
    <row r="284" spans="3:10" s="1" customFormat="1" x14ac:dyDescent="0.45">
      <c r="C284" s="134"/>
      <c r="D284" s="135"/>
      <c r="G284" s="136"/>
      <c r="H284" s="137"/>
      <c r="I284" s="137"/>
      <c r="J284" s="138"/>
    </row>
    <row r="285" spans="3:10" s="1" customFormat="1" x14ac:dyDescent="0.45">
      <c r="C285" s="134"/>
      <c r="D285" s="135"/>
      <c r="G285" s="136"/>
      <c r="H285" s="137"/>
      <c r="I285" s="137"/>
      <c r="J285" s="138"/>
    </row>
    <row r="286" spans="3:10" s="1" customFormat="1" x14ac:dyDescent="0.45">
      <c r="C286" s="134"/>
      <c r="D286" s="135"/>
      <c r="G286" s="136"/>
      <c r="H286" s="137"/>
      <c r="I286" s="137"/>
      <c r="J286" s="138"/>
    </row>
    <row r="287" spans="3:10" s="1" customFormat="1" x14ac:dyDescent="0.45">
      <c r="C287" s="134"/>
      <c r="D287" s="135"/>
      <c r="G287" s="136"/>
      <c r="H287" s="137"/>
      <c r="I287" s="137"/>
      <c r="J287" s="138"/>
    </row>
    <row r="288" spans="3:10" s="1" customFormat="1" x14ac:dyDescent="0.45">
      <c r="C288" s="134"/>
      <c r="D288" s="135"/>
      <c r="G288" s="136"/>
      <c r="H288" s="137"/>
      <c r="I288" s="137"/>
      <c r="J288" s="138"/>
    </row>
    <row r="289" spans="3:10" s="1" customFormat="1" x14ac:dyDescent="0.45">
      <c r="C289" s="134"/>
      <c r="D289" s="135"/>
      <c r="G289" s="136"/>
      <c r="H289" s="137"/>
      <c r="I289" s="137"/>
      <c r="J289" s="138"/>
    </row>
    <row r="290" spans="3:10" s="1" customFormat="1" x14ac:dyDescent="0.45">
      <c r="C290" s="134"/>
      <c r="D290" s="135"/>
      <c r="G290" s="136"/>
      <c r="H290" s="137"/>
      <c r="I290" s="137"/>
      <c r="J290" s="138"/>
    </row>
    <row r="291" spans="3:10" s="1" customFormat="1" x14ac:dyDescent="0.45">
      <c r="C291" s="134"/>
      <c r="D291" s="135"/>
      <c r="G291" s="136"/>
      <c r="H291" s="137"/>
      <c r="I291" s="137"/>
      <c r="J291" s="138"/>
    </row>
    <row r="292" spans="3:10" s="1" customFormat="1" x14ac:dyDescent="0.45">
      <c r="C292" s="134"/>
      <c r="D292" s="135"/>
      <c r="G292" s="136"/>
      <c r="H292" s="137"/>
      <c r="I292" s="137"/>
      <c r="J292" s="138"/>
    </row>
    <row r="293" spans="3:10" s="1" customFormat="1" x14ac:dyDescent="0.45">
      <c r="C293" s="134"/>
      <c r="D293" s="135"/>
      <c r="G293" s="136"/>
      <c r="H293" s="137"/>
      <c r="I293" s="137"/>
      <c r="J293" s="138"/>
    </row>
    <row r="294" spans="3:10" s="1" customFormat="1" x14ac:dyDescent="0.45">
      <c r="C294" s="134"/>
      <c r="D294" s="135"/>
      <c r="G294" s="136"/>
      <c r="H294" s="137"/>
      <c r="I294" s="137"/>
      <c r="J294" s="138"/>
    </row>
    <row r="295" spans="3:10" s="1" customFormat="1" x14ac:dyDescent="0.45">
      <c r="C295" s="134"/>
      <c r="D295" s="135"/>
      <c r="G295" s="136"/>
      <c r="H295" s="137"/>
      <c r="I295" s="137"/>
      <c r="J295" s="138"/>
    </row>
    <row r="296" spans="3:10" s="1" customFormat="1" x14ac:dyDescent="0.45">
      <c r="C296" s="134"/>
      <c r="D296" s="135"/>
      <c r="G296" s="136"/>
      <c r="H296" s="137"/>
      <c r="I296" s="137"/>
      <c r="J296" s="138"/>
    </row>
    <row r="297" spans="3:10" s="1" customFormat="1" x14ac:dyDescent="0.45">
      <c r="C297" s="134"/>
      <c r="D297" s="135"/>
      <c r="G297" s="136"/>
      <c r="H297" s="137"/>
      <c r="I297" s="137"/>
      <c r="J297" s="138"/>
    </row>
    <row r="298" spans="3:10" s="1" customFormat="1" x14ac:dyDescent="0.45">
      <c r="C298" s="134"/>
      <c r="D298" s="135"/>
      <c r="G298" s="136"/>
      <c r="H298" s="137"/>
      <c r="I298" s="137"/>
      <c r="J298" s="138"/>
    </row>
    <row r="299" spans="3:10" s="1" customFormat="1" x14ac:dyDescent="0.45">
      <c r="C299" s="134"/>
      <c r="D299" s="135"/>
      <c r="G299" s="136"/>
      <c r="H299" s="137"/>
      <c r="I299" s="137"/>
      <c r="J299" s="138"/>
    </row>
    <row r="300" spans="3:10" s="1" customFormat="1" x14ac:dyDescent="0.45">
      <c r="C300" s="134"/>
      <c r="D300" s="135"/>
      <c r="G300" s="136"/>
      <c r="H300" s="137"/>
      <c r="I300" s="137"/>
      <c r="J300" s="138"/>
    </row>
    <row r="301" spans="3:10" s="1" customFormat="1" x14ac:dyDescent="0.45">
      <c r="C301" s="134"/>
      <c r="D301" s="135"/>
      <c r="G301" s="136"/>
      <c r="H301" s="137"/>
      <c r="I301" s="137"/>
      <c r="J301" s="138"/>
    </row>
    <row r="302" spans="3:10" s="1" customFormat="1" x14ac:dyDescent="0.45">
      <c r="C302" s="134"/>
      <c r="D302" s="135"/>
      <c r="G302" s="136"/>
      <c r="H302" s="137"/>
      <c r="I302" s="137"/>
      <c r="J302" s="138"/>
    </row>
    <row r="303" spans="3:10" s="1" customFormat="1" x14ac:dyDescent="0.45">
      <c r="C303" s="134"/>
      <c r="D303" s="135"/>
      <c r="G303" s="136"/>
      <c r="H303" s="137"/>
      <c r="I303" s="137"/>
      <c r="J303" s="138"/>
    </row>
    <row r="304" spans="3:10" s="1" customFormat="1" x14ac:dyDescent="0.45">
      <c r="C304" s="134"/>
      <c r="D304" s="135"/>
      <c r="G304" s="136"/>
      <c r="H304" s="137"/>
      <c r="I304" s="137"/>
      <c r="J304" s="138"/>
    </row>
    <row r="305" spans="3:10" s="1" customFormat="1" x14ac:dyDescent="0.45">
      <c r="C305" s="134"/>
      <c r="D305" s="135"/>
      <c r="G305" s="136"/>
      <c r="H305" s="137"/>
      <c r="I305" s="137"/>
      <c r="J305" s="138"/>
    </row>
    <row r="306" spans="3:10" s="1" customFormat="1" x14ac:dyDescent="0.45">
      <c r="C306" s="134"/>
      <c r="D306" s="135"/>
      <c r="G306" s="136"/>
      <c r="H306" s="137"/>
      <c r="I306" s="137"/>
      <c r="J306" s="138"/>
    </row>
    <row r="307" spans="3:10" s="1" customFormat="1" x14ac:dyDescent="0.45">
      <c r="C307" s="134"/>
      <c r="D307" s="135"/>
      <c r="G307" s="136"/>
      <c r="H307" s="137"/>
      <c r="I307" s="137"/>
      <c r="J307" s="138"/>
    </row>
    <row r="308" spans="3:10" s="1" customFormat="1" x14ac:dyDescent="0.45">
      <c r="C308" s="134"/>
      <c r="D308" s="135"/>
      <c r="G308" s="136"/>
      <c r="H308" s="137"/>
      <c r="I308" s="137"/>
      <c r="J308" s="138"/>
    </row>
    <row r="309" spans="3:10" s="1" customFormat="1" x14ac:dyDescent="0.45">
      <c r="C309" s="134"/>
      <c r="D309" s="135"/>
      <c r="G309" s="136"/>
      <c r="H309" s="137"/>
      <c r="I309" s="137"/>
      <c r="J309" s="138"/>
    </row>
    <row r="310" spans="3:10" s="1" customFormat="1" x14ac:dyDescent="0.45">
      <c r="C310" s="134"/>
      <c r="D310" s="135"/>
      <c r="G310" s="136"/>
      <c r="H310" s="137"/>
      <c r="I310" s="137"/>
      <c r="J310" s="138"/>
    </row>
    <row r="311" spans="3:10" s="1" customFormat="1" x14ac:dyDescent="0.45">
      <c r="C311" s="134"/>
      <c r="D311" s="135"/>
      <c r="G311" s="136"/>
      <c r="H311" s="137"/>
      <c r="I311" s="137"/>
      <c r="J311" s="138"/>
    </row>
    <row r="312" spans="3:10" s="1" customFormat="1" x14ac:dyDescent="0.45">
      <c r="C312" s="134"/>
      <c r="D312" s="135"/>
      <c r="G312" s="136"/>
      <c r="H312" s="137"/>
      <c r="I312" s="137"/>
      <c r="J312" s="138"/>
    </row>
    <row r="313" spans="3:10" s="1" customFormat="1" x14ac:dyDescent="0.45">
      <c r="C313" s="134"/>
      <c r="D313" s="135"/>
      <c r="G313" s="136"/>
      <c r="H313" s="137"/>
      <c r="I313" s="137"/>
      <c r="J313" s="138"/>
    </row>
    <row r="314" spans="3:10" s="1" customFormat="1" x14ac:dyDescent="0.45">
      <c r="C314" s="134"/>
      <c r="D314" s="135"/>
      <c r="G314" s="136"/>
      <c r="H314" s="137"/>
      <c r="I314" s="137"/>
      <c r="J314" s="138"/>
    </row>
    <row r="315" spans="3:10" s="1" customFormat="1" x14ac:dyDescent="0.45">
      <c r="C315" s="134"/>
      <c r="D315" s="135"/>
      <c r="G315" s="136"/>
      <c r="H315" s="137"/>
      <c r="I315" s="137"/>
      <c r="J315" s="138"/>
    </row>
    <row r="316" spans="3:10" s="1" customFormat="1" x14ac:dyDescent="0.45">
      <c r="C316" s="134"/>
      <c r="D316" s="135"/>
      <c r="G316" s="136"/>
      <c r="H316" s="137"/>
      <c r="I316" s="137"/>
      <c r="J316" s="138"/>
    </row>
    <row r="317" spans="3:10" s="1" customFormat="1" x14ac:dyDescent="0.45">
      <c r="C317" s="134"/>
      <c r="D317" s="135"/>
      <c r="G317" s="136"/>
      <c r="H317" s="137"/>
      <c r="I317" s="137"/>
      <c r="J317" s="138"/>
    </row>
    <row r="318" spans="3:10" s="1" customFormat="1" x14ac:dyDescent="0.45">
      <c r="C318" s="134"/>
      <c r="D318" s="135"/>
      <c r="G318" s="136"/>
      <c r="H318" s="137"/>
      <c r="I318" s="137"/>
      <c r="J318" s="138"/>
    </row>
    <row r="319" spans="3:10" s="1" customFormat="1" x14ac:dyDescent="0.45">
      <c r="C319" s="134"/>
      <c r="D319" s="135"/>
      <c r="G319" s="136"/>
      <c r="H319" s="137"/>
      <c r="I319" s="137"/>
      <c r="J319" s="138"/>
    </row>
    <row r="320" spans="3:10" s="1" customFormat="1" x14ac:dyDescent="0.45">
      <c r="C320" s="134"/>
      <c r="D320" s="135"/>
      <c r="G320" s="136"/>
      <c r="H320" s="137"/>
      <c r="I320" s="137"/>
      <c r="J320" s="138"/>
    </row>
    <row r="321" spans="3:10" s="1" customFormat="1" x14ac:dyDescent="0.45">
      <c r="C321" s="134"/>
      <c r="D321" s="135"/>
      <c r="G321" s="136"/>
      <c r="H321" s="137"/>
      <c r="I321" s="137"/>
      <c r="J321" s="138"/>
    </row>
    <row r="322" spans="3:10" s="1" customFormat="1" x14ac:dyDescent="0.45">
      <c r="C322" s="134"/>
      <c r="D322" s="135"/>
      <c r="G322" s="136"/>
      <c r="H322" s="137"/>
      <c r="I322" s="137"/>
      <c r="J322" s="138"/>
    </row>
    <row r="323" spans="3:10" s="1" customFormat="1" x14ac:dyDescent="0.45">
      <c r="C323" s="134"/>
      <c r="D323" s="135"/>
      <c r="G323" s="136"/>
      <c r="H323" s="137"/>
      <c r="I323" s="137"/>
      <c r="J323" s="138"/>
    </row>
    <row r="324" spans="3:10" s="1" customFormat="1" x14ac:dyDescent="0.45">
      <c r="C324" s="134"/>
      <c r="D324" s="135"/>
      <c r="G324" s="136"/>
      <c r="H324" s="137"/>
      <c r="I324" s="137"/>
      <c r="J324" s="138"/>
    </row>
    <row r="325" spans="3:10" s="1" customFormat="1" x14ac:dyDescent="0.45">
      <c r="C325" s="134"/>
      <c r="D325" s="135"/>
      <c r="G325" s="136"/>
      <c r="H325" s="137"/>
      <c r="I325" s="137"/>
      <c r="J325" s="138"/>
    </row>
    <row r="326" spans="3:10" s="1" customFormat="1" x14ac:dyDescent="0.45">
      <c r="C326" s="134"/>
      <c r="D326" s="135"/>
      <c r="G326" s="136"/>
      <c r="H326" s="137"/>
      <c r="I326" s="137"/>
      <c r="J326" s="138"/>
    </row>
    <row r="327" spans="3:10" s="1" customFormat="1" x14ac:dyDescent="0.45">
      <c r="C327" s="134"/>
      <c r="D327" s="135"/>
      <c r="G327" s="136"/>
      <c r="H327" s="137"/>
      <c r="I327" s="137"/>
      <c r="J327" s="138"/>
    </row>
    <row r="328" spans="3:10" s="1" customFormat="1" x14ac:dyDescent="0.45">
      <c r="C328" s="134"/>
      <c r="D328" s="135"/>
      <c r="G328" s="136"/>
      <c r="H328" s="137"/>
      <c r="I328" s="137"/>
      <c r="J328" s="138"/>
    </row>
    <row r="329" spans="3:10" s="1" customFormat="1" x14ac:dyDescent="0.45">
      <c r="C329" s="134"/>
      <c r="D329" s="135"/>
      <c r="G329" s="136"/>
      <c r="H329" s="137"/>
      <c r="I329" s="137"/>
      <c r="J329" s="138"/>
    </row>
    <row r="330" spans="3:10" s="1" customFormat="1" x14ac:dyDescent="0.45">
      <c r="C330" s="134"/>
      <c r="D330" s="135"/>
      <c r="G330" s="136"/>
      <c r="H330" s="137"/>
      <c r="I330" s="137"/>
      <c r="J330" s="138"/>
    </row>
    <row r="331" spans="3:10" s="1" customFormat="1" x14ac:dyDescent="0.45">
      <c r="C331" s="134"/>
      <c r="D331" s="135"/>
      <c r="G331" s="136"/>
      <c r="H331" s="137"/>
      <c r="I331" s="137"/>
      <c r="J331" s="138"/>
    </row>
    <row r="332" spans="3:10" s="1" customFormat="1" x14ac:dyDescent="0.45">
      <c r="C332" s="134"/>
      <c r="D332" s="135"/>
      <c r="G332" s="136"/>
      <c r="H332" s="137"/>
      <c r="I332" s="137"/>
      <c r="J332" s="138"/>
    </row>
    <row r="333" spans="3:10" s="1" customFormat="1" x14ac:dyDescent="0.45">
      <c r="C333" s="134"/>
      <c r="D333" s="135"/>
      <c r="G333" s="136"/>
      <c r="H333" s="137"/>
      <c r="I333" s="137"/>
      <c r="J333" s="138"/>
    </row>
    <row r="334" spans="3:10" s="1" customFormat="1" x14ac:dyDescent="0.45">
      <c r="C334" s="134"/>
      <c r="D334" s="135"/>
      <c r="G334" s="136"/>
      <c r="H334" s="137"/>
      <c r="I334" s="137"/>
      <c r="J334" s="138"/>
    </row>
    <row r="335" spans="3:10" s="1" customFormat="1" x14ac:dyDescent="0.45">
      <c r="C335" s="134"/>
      <c r="D335" s="135"/>
      <c r="G335" s="136"/>
      <c r="H335" s="137"/>
      <c r="I335" s="137"/>
      <c r="J335" s="138"/>
    </row>
    <row r="336" spans="3:10" s="1" customFormat="1" x14ac:dyDescent="0.45">
      <c r="C336" s="134"/>
      <c r="D336" s="135"/>
      <c r="G336" s="136"/>
      <c r="H336" s="137"/>
      <c r="I336" s="137"/>
      <c r="J336" s="138"/>
    </row>
    <row r="337" spans="3:10" s="1" customFormat="1" x14ac:dyDescent="0.45">
      <c r="C337" s="134"/>
      <c r="D337" s="135"/>
      <c r="G337" s="136"/>
      <c r="H337" s="137"/>
      <c r="I337" s="137"/>
      <c r="J337" s="138"/>
    </row>
    <row r="338" spans="3:10" s="1" customFormat="1" x14ac:dyDescent="0.45">
      <c r="C338" s="134"/>
      <c r="D338" s="135"/>
      <c r="G338" s="136"/>
      <c r="H338" s="137"/>
      <c r="I338" s="137"/>
      <c r="J338" s="138"/>
    </row>
    <row r="339" spans="3:10" s="1" customFormat="1" x14ac:dyDescent="0.45">
      <c r="C339" s="134"/>
      <c r="D339" s="135"/>
      <c r="G339" s="136"/>
      <c r="H339" s="137"/>
      <c r="I339" s="137"/>
      <c r="J339" s="138"/>
    </row>
    <row r="340" spans="3:10" s="1" customFormat="1" x14ac:dyDescent="0.45">
      <c r="C340" s="134"/>
      <c r="D340" s="135"/>
      <c r="G340" s="136"/>
      <c r="H340" s="137"/>
      <c r="I340" s="137"/>
      <c r="J340" s="138"/>
    </row>
    <row r="341" spans="3:10" s="1" customFormat="1" x14ac:dyDescent="0.45">
      <c r="C341" s="134"/>
      <c r="D341" s="135"/>
      <c r="G341" s="136"/>
      <c r="H341" s="137"/>
      <c r="I341" s="137"/>
      <c r="J341" s="138"/>
    </row>
    <row r="342" spans="3:10" s="1" customFormat="1" x14ac:dyDescent="0.45">
      <c r="C342" s="134"/>
      <c r="D342" s="135"/>
      <c r="G342" s="136"/>
      <c r="H342" s="137"/>
      <c r="I342" s="137"/>
      <c r="J342" s="138"/>
    </row>
    <row r="343" spans="3:10" s="1" customFormat="1" x14ac:dyDescent="0.45">
      <c r="C343" s="134"/>
      <c r="D343" s="135"/>
      <c r="G343" s="136"/>
      <c r="H343" s="137"/>
      <c r="I343" s="137"/>
      <c r="J343" s="138"/>
    </row>
    <row r="344" spans="3:10" s="1" customFormat="1" x14ac:dyDescent="0.45">
      <c r="C344" s="134"/>
      <c r="D344" s="135"/>
      <c r="G344" s="136"/>
      <c r="H344" s="137"/>
      <c r="I344" s="137"/>
      <c r="J344" s="138"/>
    </row>
    <row r="345" spans="3:10" s="1" customFormat="1" x14ac:dyDescent="0.45">
      <c r="C345" s="134"/>
      <c r="D345" s="135"/>
      <c r="G345" s="136"/>
      <c r="H345" s="137"/>
      <c r="I345" s="137"/>
      <c r="J345" s="138"/>
    </row>
    <row r="346" spans="3:10" s="1" customFormat="1" x14ac:dyDescent="0.45">
      <c r="C346" s="134"/>
      <c r="D346" s="135"/>
      <c r="G346" s="136"/>
      <c r="H346" s="137"/>
      <c r="I346" s="137"/>
      <c r="J346" s="138"/>
    </row>
    <row r="347" spans="3:10" s="1" customFormat="1" x14ac:dyDescent="0.45">
      <c r="C347" s="134"/>
      <c r="D347" s="135"/>
      <c r="G347" s="136"/>
      <c r="H347" s="137"/>
      <c r="I347" s="137"/>
      <c r="J347" s="138"/>
    </row>
    <row r="348" spans="3:10" s="1" customFormat="1" x14ac:dyDescent="0.45">
      <c r="C348" s="134"/>
      <c r="D348" s="135"/>
      <c r="G348" s="136"/>
      <c r="H348" s="137"/>
      <c r="I348" s="137"/>
      <c r="J348" s="138"/>
    </row>
    <row r="349" spans="3:10" s="1" customFormat="1" x14ac:dyDescent="0.45">
      <c r="C349" s="134"/>
      <c r="D349" s="135"/>
      <c r="G349" s="136"/>
      <c r="H349" s="137"/>
      <c r="I349" s="137"/>
      <c r="J349" s="138"/>
    </row>
    <row r="350" spans="3:10" s="1" customFormat="1" x14ac:dyDescent="0.45">
      <c r="C350" s="134"/>
      <c r="D350" s="135"/>
      <c r="G350" s="136"/>
      <c r="H350" s="137"/>
      <c r="I350" s="137"/>
      <c r="J350" s="138"/>
    </row>
    <row r="351" spans="3:10" s="1" customFormat="1" x14ac:dyDescent="0.45">
      <c r="C351" s="134"/>
      <c r="D351" s="135"/>
      <c r="G351" s="136"/>
      <c r="H351" s="137"/>
      <c r="I351" s="137"/>
      <c r="J351" s="138"/>
    </row>
    <row r="352" spans="3:10" s="1" customFormat="1" x14ac:dyDescent="0.45">
      <c r="C352" s="134"/>
      <c r="D352" s="135"/>
      <c r="G352" s="136"/>
      <c r="H352" s="137"/>
      <c r="I352" s="137"/>
      <c r="J352" s="138"/>
    </row>
    <row r="353" spans="3:10" s="1" customFormat="1" x14ac:dyDescent="0.45">
      <c r="C353" s="134"/>
      <c r="D353" s="135"/>
      <c r="G353" s="136"/>
      <c r="H353" s="137"/>
      <c r="I353" s="137"/>
      <c r="J353" s="138"/>
    </row>
    <row r="354" spans="3:10" s="1" customFormat="1" x14ac:dyDescent="0.45">
      <c r="C354" s="134"/>
      <c r="D354" s="135"/>
      <c r="G354" s="136"/>
      <c r="H354" s="137"/>
      <c r="I354" s="137"/>
      <c r="J354" s="138"/>
    </row>
    <row r="355" spans="3:10" s="1" customFormat="1" x14ac:dyDescent="0.45">
      <c r="C355" s="134"/>
      <c r="D355" s="135"/>
      <c r="G355" s="136"/>
      <c r="H355" s="137"/>
      <c r="I355" s="137"/>
      <c r="J355" s="138"/>
    </row>
    <row r="356" spans="3:10" s="1" customFormat="1" x14ac:dyDescent="0.45">
      <c r="C356" s="134"/>
      <c r="D356" s="135"/>
      <c r="G356" s="136"/>
      <c r="H356" s="137"/>
      <c r="I356" s="137"/>
      <c r="J356" s="138"/>
    </row>
    <row r="357" spans="3:10" s="1" customFormat="1" x14ac:dyDescent="0.45">
      <c r="C357" s="134"/>
      <c r="D357" s="135"/>
      <c r="G357" s="136"/>
      <c r="H357" s="137"/>
      <c r="I357" s="137"/>
      <c r="J357" s="138"/>
    </row>
    <row r="358" spans="3:10" s="1" customFormat="1" x14ac:dyDescent="0.45">
      <c r="C358" s="134"/>
      <c r="D358" s="135"/>
      <c r="G358" s="136"/>
      <c r="H358" s="137"/>
      <c r="I358" s="137"/>
      <c r="J358" s="138"/>
    </row>
    <row r="359" spans="3:10" s="1" customFormat="1" x14ac:dyDescent="0.45">
      <c r="C359" s="134"/>
      <c r="D359" s="135"/>
      <c r="G359" s="136"/>
      <c r="H359" s="137"/>
      <c r="I359" s="137"/>
      <c r="J359" s="138"/>
    </row>
    <row r="360" spans="3:10" s="1" customFormat="1" x14ac:dyDescent="0.45">
      <c r="C360" s="134"/>
      <c r="D360" s="135"/>
      <c r="G360" s="136"/>
      <c r="H360" s="137"/>
      <c r="I360" s="137"/>
      <c r="J360" s="138"/>
    </row>
    <row r="361" spans="3:10" s="1" customFormat="1" x14ac:dyDescent="0.45">
      <c r="C361" s="134"/>
      <c r="D361" s="135"/>
      <c r="G361" s="136"/>
      <c r="H361" s="137"/>
      <c r="I361" s="137"/>
      <c r="J361" s="138"/>
    </row>
    <row r="362" spans="3:10" s="1" customFormat="1" x14ac:dyDescent="0.45">
      <c r="C362" s="134"/>
      <c r="D362" s="135"/>
      <c r="G362" s="136"/>
      <c r="H362" s="137"/>
      <c r="I362" s="137"/>
      <c r="J362" s="138"/>
    </row>
    <row r="363" spans="3:10" s="1" customFormat="1" x14ac:dyDescent="0.45">
      <c r="C363" s="134"/>
      <c r="D363" s="135"/>
      <c r="G363" s="136"/>
      <c r="H363" s="137"/>
      <c r="I363" s="137"/>
      <c r="J363" s="138"/>
    </row>
    <row r="364" spans="3:10" s="1" customFormat="1" x14ac:dyDescent="0.45">
      <c r="C364" s="134"/>
      <c r="D364" s="135"/>
      <c r="G364" s="136"/>
      <c r="H364" s="137"/>
      <c r="I364" s="137"/>
      <c r="J364" s="138"/>
    </row>
    <row r="365" spans="3:10" s="1" customFormat="1" x14ac:dyDescent="0.45">
      <c r="C365" s="134"/>
      <c r="D365" s="135"/>
      <c r="G365" s="136"/>
      <c r="H365" s="137"/>
      <c r="I365" s="137"/>
      <c r="J365" s="138"/>
    </row>
    <row r="366" spans="3:10" s="1" customFormat="1" x14ac:dyDescent="0.45">
      <c r="C366" s="134"/>
      <c r="D366" s="135"/>
      <c r="G366" s="136"/>
      <c r="H366" s="137"/>
      <c r="I366" s="137"/>
      <c r="J366" s="138"/>
    </row>
    <row r="367" spans="3:10" s="1" customFormat="1" x14ac:dyDescent="0.45">
      <c r="C367" s="134"/>
      <c r="D367" s="135"/>
      <c r="G367" s="136"/>
      <c r="H367" s="137"/>
      <c r="I367" s="137"/>
      <c r="J367" s="138"/>
    </row>
    <row r="368" spans="3:10" s="1" customFormat="1" x14ac:dyDescent="0.45">
      <c r="C368" s="134"/>
      <c r="D368" s="135"/>
      <c r="G368" s="136"/>
      <c r="H368" s="137"/>
      <c r="I368" s="137"/>
      <c r="J368" s="138"/>
    </row>
    <row r="369" spans="3:10" s="1" customFormat="1" x14ac:dyDescent="0.45">
      <c r="C369" s="134"/>
      <c r="D369" s="135"/>
      <c r="G369" s="136"/>
      <c r="H369" s="137"/>
      <c r="I369" s="137"/>
      <c r="J369" s="138"/>
    </row>
    <row r="370" spans="3:10" s="1" customFormat="1" x14ac:dyDescent="0.45">
      <c r="C370" s="134"/>
      <c r="D370" s="135"/>
      <c r="G370" s="136"/>
      <c r="H370" s="137"/>
      <c r="I370" s="137"/>
      <c r="J370" s="138"/>
    </row>
    <row r="371" spans="3:10" s="1" customFormat="1" x14ac:dyDescent="0.45">
      <c r="C371" s="134"/>
      <c r="D371" s="135"/>
      <c r="G371" s="136"/>
      <c r="H371" s="137"/>
      <c r="I371" s="137"/>
      <c r="J371" s="138"/>
    </row>
    <row r="372" spans="3:10" s="1" customFormat="1" x14ac:dyDescent="0.45">
      <c r="C372" s="134"/>
      <c r="D372" s="135"/>
      <c r="G372" s="136"/>
      <c r="H372" s="137"/>
      <c r="I372" s="137"/>
      <c r="J372" s="138"/>
    </row>
    <row r="373" spans="3:10" s="1" customFormat="1" x14ac:dyDescent="0.45">
      <c r="C373" s="134"/>
      <c r="D373" s="135"/>
      <c r="G373" s="136"/>
      <c r="H373" s="137"/>
      <c r="I373" s="137"/>
      <c r="J373" s="138"/>
    </row>
    <row r="374" spans="3:10" s="1" customFormat="1" x14ac:dyDescent="0.45">
      <c r="C374" s="134"/>
      <c r="D374" s="135"/>
      <c r="G374" s="136"/>
      <c r="H374" s="137"/>
      <c r="I374" s="137"/>
      <c r="J374" s="138"/>
    </row>
    <row r="375" spans="3:10" s="1" customFormat="1" x14ac:dyDescent="0.45">
      <c r="C375" s="134"/>
      <c r="D375" s="135"/>
      <c r="G375" s="136"/>
      <c r="H375" s="137"/>
      <c r="I375" s="137"/>
      <c r="J375" s="138"/>
    </row>
    <row r="376" spans="3:10" s="1" customFormat="1" x14ac:dyDescent="0.45">
      <c r="C376" s="134"/>
      <c r="D376" s="135"/>
      <c r="G376" s="136"/>
      <c r="H376" s="137"/>
      <c r="I376" s="137"/>
      <c r="J376" s="138"/>
    </row>
    <row r="377" spans="3:10" s="1" customFormat="1" x14ac:dyDescent="0.45">
      <c r="C377" s="134"/>
      <c r="D377" s="135"/>
      <c r="G377" s="136"/>
      <c r="H377" s="137"/>
      <c r="I377" s="137"/>
      <c r="J377" s="138"/>
    </row>
    <row r="378" spans="3:10" s="1" customFormat="1" x14ac:dyDescent="0.45">
      <c r="C378" s="134"/>
      <c r="D378" s="135"/>
      <c r="G378" s="136"/>
      <c r="H378" s="137"/>
      <c r="I378" s="137"/>
      <c r="J378" s="138"/>
    </row>
    <row r="379" spans="3:10" s="1" customFormat="1" x14ac:dyDescent="0.45">
      <c r="C379" s="134"/>
      <c r="D379" s="135"/>
      <c r="G379" s="136"/>
      <c r="H379" s="137"/>
      <c r="I379" s="137"/>
      <c r="J379" s="138"/>
    </row>
    <row r="380" spans="3:10" s="1" customFormat="1" x14ac:dyDescent="0.45">
      <c r="C380" s="134"/>
      <c r="D380" s="135"/>
      <c r="G380" s="136"/>
      <c r="H380" s="137"/>
      <c r="I380" s="137"/>
      <c r="J380" s="138"/>
    </row>
    <row r="381" spans="3:10" s="1" customFormat="1" x14ac:dyDescent="0.45">
      <c r="C381" s="134"/>
      <c r="D381" s="135"/>
      <c r="G381" s="136"/>
      <c r="H381" s="137"/>
      <c r="I381" s="137"/>
      <c r="J381" s="138"/>
    </row>
    <row r="382" spans="3:10" s="1" customFormat="1" x14ac:dyDescent="0.45">
      <c r="C382" s="134"/>
      <c r="D382" s="135"/>
      <c r="G382" s="136"/>
      <c r="H382" s="137"/>
      <c r="I382" s="137"/>
      <c r="J382" s="138"/>
    </row>
    <row r="383" spans="3:10" s="1" customFormat="1" x14ac:dyDescent="0.45">
      <c r="C383" s="134"/>
      <c r="D383" s="135"/>
      <c r="G383" s="136"/>
      <c r="H383" s="137"/>
      <c r="I383" s="137"/>
      <c r="J383" s="138"/>
    </row>
    <row r="384" spans="3:10" s="1" customFormat="1" x14ac:dyDescent="0.45">
      <c r="C384" s="134"/>
      <c r="D384" s="135"/>
      <c r="G384" s="136"/>
      <c r="H384" s="137"/>
      <c r="I384" s="137"/>
      <c r="J384" s="138"/>
    </row>
    <row r="385" spans="3:10" s="1" customFormat="1" x14ac:dyDescent="0.45">
      <c r="C385" s="134"/>
      <c r="D385" s="135"/>
      <c r="G385" s="136"/>
      <c r="H385" s="137"/>
      <c r="I385" s="137"/>
      <c r="J385" s="138"/>
    </row>
    <row r="386" spans="3:10" s="1" customFormat="1" x14ac:dyDescent="0.45">
      <c r="C386" s="134"/>
      <c r="D386" s="135"/>
      <c r="G386" s="136"/>
      <c r="H386" s="137"/>
      <c r="I386" s="137"/>
      <c r="J386" s="138"/>
    </row>
    <row r="387" spans="3:10" s="1" customFormat="1" x14ac:dyDescent="0.45">
      <c r="C387" s="134"/>
      <c r="D387" s="135"/>
      <c r="G387" s="136"/>
      <c r="H387" s="137"/>
      <c r="I387" s="137"/>
      <c r="J387" s="138"/>
    </row>
    <row r="388" spans="3:10" s="1" customFormat="1" x14ac:dyDescent="0.45">
      <c r="C388" s="134"/>
      <c r="D388" s="135"/>
      <c r="G388" s="136"/>
      <c r="H388" s="137"/>
      <c r="I388" s="137"/>
      <c r="J388" s="138"/>
    </row>
    <row r="389" spans="3:10" s="1" customFormat="1" x14ac:dyDescent="0.45">
      <c r="C389" s="134"/>
      <c r="D389" s="135"/>
      <c r="G389" s="136"/>
      <c r="H389" s="137"/>
      <c r="I389" s="137"/>
      <c r="J389" s="138"/>
    </row>
    <row r="390" spans="3:10" s="1" customFormat="1" x14ac:dyDescent="0.45">
      <c r="C390" s="134"/>
      <c r="D390" s="135"/>
      <c r="G390" s="136"/>
      <c r="H390" s="137"/>
      <c r="I390" s="137"/>
      <c r="J390" s="138"/>
    </row>
    <row r="391" spans="3:10" s="1" customFormat="1" x14ac:dyDescent="0.45">
      <c r="C391" s="134"/>
      <c r="D391" s="135"/>
      <c r="G391" s="136"/>
      <c r="H391" s="137"/>
      <c r="I391" s="137"/>
      <c r="J391" s="138"/>
    </row>
    <row r="392" spans="3:10" s="1" customFormat="1" x14ac:dyDescent="0.45">
      <c r="C392" s="134"/>
      <c r="D392" s="135"/>
      <c r="G392" s="136"/>
      <c r="H392" s="137"/>
      <c r="I392" s="137"/>
      <c r="J392" s="138"/>
    </row>
    <row r="393" spans="3:10" s="1" customFormat="1" x14ac:dyDescent="0.45">
      <c r="C393" s="134"/>
      <c r="D393" s="135"/>
      <c r="G393" s="136"/>
      <c r="H393" s="137"/>
      <c r="I393" s="137"/>
      <c r="J393" s="138"/>
    </row>
    <row r="394" spans="3:10" s="1" customFormat="1" x14ac:dyDescent="0.45">
      <c r="C394" s="134"/>
      <c r="D394" s="135"/>
      <c r="G394" s="136"/>
      <c r="H394" s="137"/>
      <c r="I394" s="137"/>
      <c r="J394" s="138"/>
    </row>
    <row r="395" spans="3:10" s="1" customFormat="1" x14ac:dyDescent="0.45">
      <c r="C395" s="134"/>
      <c r="D395" s="135"/>
      <c r="G395" s="136"/>
      <c r="H395" s="137"/>
      <c r="I395" s="137"/>
      <c r="J395" s="138"/>
    </row>
    <row r="396" spans="3:10" s="1" customFormat="1" x14ac:dyDescent="0.45">
      <c r="C396" s="134"/>
      <c r="D396" s="135"/>
      <c r="G396" s="136"/>
      <c r="H396" s="137"/>
      <c r="I396" s="137"/>
      <c r="J396" s="138"/>
    </row>
    <row r="397" spans="3:10" s="1" customFormat="1" x14ac:dyDescent="0.45">
      <c r="C397" s="134"/>
      <c r="D397" s="135"/>
      <c r="G397" s="136"/>
      <c r="H397" s="137"/>
      <c r="I397" s="137"/>
      <c r="J397" s="138"/>
    </row>
    <row r="398" spans="3:10" s="1" customFormat="1" x14ac:dyDescent="0.45">
      <c r="C398" s="134"/>
      <c r="D398" s="135"/>
      <c r="G398" s="136"/>
      <c r="H398" s="137"/>
      <c r="I398" s="137"/>
      <c r="J398" s="138"/>
    </row>
    <row r="399" spans="3:10" s="1" customFormat="1" x14ac:dyDescent="0.45">
      <c r="C399" s="134"/>
      <c r="D399" s="135"/>
      <c r="G399" s="136"/>
      <c r="H399" s="137"/>
      <c r="I399" s="137"/>
      <c r="J399" s="138"/>
    </row>
    <row r="400" spans="3:10" s="1" customFormat="1" x14ac:dyDescent="0.45">
      <c r="C400" s="134"/>
      <c r="D400" s="135"/>
      <c r="G400" s="136"/>
      <c r="H400" s="137"/>
      <c r="I400" s="137"/>
      <c r="J400" s="138"/>
    </row>
    <row r="401" spans="3:10" s="1" customFormat="1" x14ac:dyDescent="0.45">
      <c r="C401" s="134"/>
      <c r="D401" s="135"/>
      <c r="G401" s="136"/>
      <c r="H401" s="137"/>
      <c r="I401" s="137"/>
      <c r="J401" s="138"/>
    </row>
    <row r="402" spans="3:10" s="1" customFormat="1" x14ac:dyDescent="0.45">
      <c r="C402" s="134"/>
      <c r="D402" s="135"/>
      <c r="G402" s="136"/>
      <c r="H402" s="137"/>
      <c r="I402" s="137"/>
      <c r="J402" s="138"/>
    </row>
    <row r="403" spans="3:10" s="1" customFormat="1" x14ac:dyDescent="0.45">
      <c r="C403" s="134"/>
      <c r="D403" s="135"/>
      <c r="G403" s="136"/>
      <c r="H403" s="137"/>
      <c r="I403" s="137"/>
      <c r="J403" s="138"/>
    </row>
    <row r="404" spans="3:10" s="1" customFormat="1" x14ac:dyDescent="0.45">
      <c r="C404" s="134"/>
      <c r="D404" s="135"/>
      <c r="G404" s="136"/>
      <c r="H404" s="137"/>
      <c r="I404" s="137"/>
      <c r="J404" s="138"/>
    </row>
    <row r="405" spans="3:10" s="1" customFormat="1" x14ac:dyDescent="0.45">
      <c r="C405" s="134"/>
      <c r="D405" s="135"/>
      <c r="G405" s="136"/>
      <c r="H405" s="137"/>
      <c r="I405" s="137"/>
      <c r="J405" s="138"/>
    </row>
    <row r="406" spans="3:10" s="1" customFormat="1" x14ac:dyDescent="0.45">
      <c r="C406" s="134"/>
      <c r="D406" s="135"/>
      <c r="G406" s="136"/>
      <c r="H406" s="137"/>
      <c r="I406" s="137"/>
      <c r="J406" s="138"/>
    </row>
    <row r="407" spans="3:10" s="1" customFormat="1" x14ac:dyDescent="0.45">
      <c r="C407" s="134"/>
      <c r="D407" s="135"/>
      <c r="G407" s="136"/>
      <c r="H407" s="137"/>
      <c r="I407" s="137"/>
      <c r="J407" s="138"/>
    </row>
    <row r="408" spans="3:10" s="1" customFormat="1" x14ac:dyDescent="0.45">
      <c r="C408" s="134"/>
      <c r="D408" s="135"/>
      <c r="G408" s="136"/>
      <c r="H408" s="137"/>
      <c r="I408" s="137"/>
      <c r="J408" s="138"/>
    </row>
    <row r="409" spans="3:10" s="1" customFormat="1" x14ac:dyDescent="0.45">
      <c r="C409" s="134"/>
      <c r="D409" s="135"/>
      <c r="G409" s="136"/>
      <c r="H409" s="137"/>
      <c r="I409" s="137"/>
      <c r="J409" s="138"/>
    </row>
    <row r="410" spans="3:10" s="1" customFormat="1" x14ac:dyDescent="0.45">
      <c r="C410" s="134"/>
      <c r="D410" s="135"/>
      <c r="G410" s="136"/>
      <c r="H410" s="137"/>
      <c r="I410" s="137"/>
      <c r="J410" s="138"/>
    </row>
    <row r="411" spans="3:10" s="1" customFormat="1" x14ac:dyDescent="0.45">
      <c r="C411" s="134"/>
      <c r="D411" s="135"/>
      <c r="G411" s="136"/>
      <c r="H411" s="137"/>
      <c r="I411" s="137"/>
      <c r="J411" s="138"/>
    </row>
    <row r="412" spans="3:10" s="1" customFormat="1" x14ac:dyDescent="0.45">
      <c r="C412" s="134"/>
      <c r="D412" s="135"/>
      <c r="G412" s="136"/>
      <c r="H412" s="137"/>
      <c r="I412" s="137"/>
      <c r="J412" s="138"/>
    </row>
    <row r="413" spans="3:10" s="1" customFormat="1" x14ac:dyDescent="0.45">
      <c r="C413" s="134"/>
      <c r="D413" s="135"/>
      <c r="G413" s="136"/>
      <c r="H413" s="137"/>
      <c r="I413" s="137"/>
      <c r="J413" s="138"/>
    </row>
    <row r="414" spans="3:10" s="1" customFormat="1" x14ac:dyDescent="0.45">
      <c r="C414" s="134"/>
      <c r="D414" s="135"/>
      <c r="G414" s="136"/>
      <c r="H414" s="137"/>
      <c r="I414" s="137"/>
      <c r="J414" s="138"/>
    </row>
    <row r="415" spans="3:10" s="1" customFormat="1" x14ac:dyDescent="0.45">
      <c r="C415" s="134"/>
      <c r="D415" s="135"/>
      <c r="G415" s="136"/>
      <c r="H415" s="137"/>
      <c r="I415" s="137"/>
      <c r="J415" s="138"/>
    </row>
    <row r="416" spans="3:10" s="1" customFormat="1" x14ac:dyDescent="0.45">
      <c r="C416" s="134"/>
      <c r="D416" s="135"/>
      <c r="G416" s="136"/>
      <c r="H416" s="137"/>
      <c r="I416" s="137"/>
      <c r="J416" s="138"/>
    </row>
    <row r="417" spans="3:10" s="1" customFormat="1" x14ac:dyDescent="0.45">
      <c r="C417" s="134"/>
      <c r="D417" s="135"/>
      <c r="G417" s="136"/>
      <c r="H417" s="137"/>
      <c r="I417" s="137"/>
      <c r="J417" s="138"/>
    </row>
    <row r="418" spans="3:10" s="1" customFormat="1" x14ac:dyDescent="0.45">
      <c r="C418" s="134"/>
      <c r="D418" s="135"/>
      <c r="G418" s="136"/>
      <c r="H418" s="137"/>
      <c r="I418" s="137"/>
      <c r="J418" s="138"/>
    </row>
    <row r="419" spans="3:10" s="1" customFormat="1" x14ac:dyDescent="0.45">
      <c r="C419" s="134"/>
      <c r="D419" s="135"/>
      <c r="G419" s="136"/>
      <c r="H419" s="137"/>
      <c r="I419" s="137"/>
      <c r="J419" s="138"/>
    </row>
    <row r="420" spans="3:10" s="1" customFormat="1" x14ac:dyDescent="0.45">
      <c r="C420" s="134"/>
      <c r="D420" s="135"/>
      <c r="G420" s="136"/>
      <c r="H420" s="137"/>
      <c r="I420" s="137"/>
      <c r="J420" s="138"/>
    </row>
    <row r="421" spans="3:10" s="1" customFormat="1" x14ac:dyDescent="0.45">
      <c r="C421" s="134"/>
      <c r="D421" s="135"/>
      <c r="G421" s="136"/>
      <c r="H421" s="137"/>
      <c r="I421" s="137"/>
      <c r="J421" s="138"/>
    </row>
    <row r="422" spans="3:10" s="1" customFormat="1" x14ac:dyDescent="0.45">
      <c r="C422" s="134"/>
      <c r="D422" s="135"/>
      <c r="G422" s="136"/>
      <c r="H422" s="137"/>
      <c r="I422" s="137"/>
      <c r="J422" s="138"/>
    </row>
    <row r="423" spans="3:10" s="1" customFormat="1" x14ac:dyDescent="0.45">
      <c r="C423" s="134"/>
      <c r="D423" s="135"/>
      <c r="G423" s="136"/>
      <c r="H423" s="137"/>
      <c r="I423" s="137"/>
      <c r="J423" s="138"/>
    </row>
    <row r="424" spans="3:10" s="1" customFormat="1" x14ac:dyDescent="0.45">
      <c r="C424" s="134"/>
      <c r="D424" s="135"/>
      <c r="G424" s="136"/>
      <c r="H424" s="137"/>
      <c r="I424" s="137"/>
      <c r="J424" s="138"/>
    </row>
    <row r="425" spans="3:10" s="1" customFormat="1" x14ac:dyDescent="0.45">
      <c r="C425" s="134"/>
      <c r="D425" s="135"/>
      <c r="G425" s="136"/>
      <c r="H425" s="137"/>
      <c r="I425" s="137"/>
      <c r="J425" s="138"/>
    </row>
    <row r="426" spans="3:10" s="1" customFormat="1" x14ac:dyDescent="0.45">
      <c r="C426" s="134"/>
      <c r="D426" s="135"/>
      <c r="G426" s="136"/>
      <c r="H426" s="137"/>
      <c r="I426" s="137"/>
      <c r="J426" s="138"/>
    </row>
    <row r="427" spans="3:10" s="1" customFormat="1" x14ac:dyDescent="0.45">
      <c r="C427" s="134"/>
      <c r="D427" s="135"/>
      <c r="G427" s="136"/>
      <c r="H427" s="137"/>
      <c r="I427" s="137"/>
      <c r="J427" s="138"/>
    </row>
    <row r="428" spans="3:10" s="1" customFormat="1" x14ac:dyDescent="0.45">
      <c r="C428" s="134"/>
      <c r="D428" s="135"/>
      <c r="G428" s="136"/>
      <c r="H428" s="137"/>
      <c r="I428" s="137"/>
      <c r="J428" s="138"/>
    </row>
    <row r="429" spans="3:10" s="1" customFormat="1" x14ac:dyDescent="0.45">
      <c r="C429" s="134"/>
      <c r="D429" s="135"/>
      <c r="G429" s="136"/>
      <c r="H429" s="137"/>
      <c r="I429" s="137"/>
      <c r="J429" s="138"/>
    </row>
    <row r="430" spans="3:10" s="1" customFormat="1" x14ac:dyDescent="0.45">
      <c r="C430" s="134"/>
      <c r="D430" s="135"/>
      <c r="G430" s="136"/>
      <c r="H430" s="137"/>
      <c r="I430" s="137"/>
      <c r="J430" s="138"/>
    </row>
    <row r="431" spans="3:10" s="1" customFormat="1" x14ac:dyDescent="0.45">
      <c r="C431" s="134"/>
      <c r="D431" s="135"/>
      <c r="G431" s="136"/>
      <c r="H431" s="137"/>
      <c r="I431" s="137"/>
      <c r="J431" s="138"/>
    </row>
    <row r="432" spans="3:10" s="1" customFormat="1" x14ac:dyDescent="0.45">
      <c r="C432" s="134"/>
      <c r="D432" s="135"/>
      <c r="G432" s="136"/>
      <c r="H432" s="137"/>
      <c r="I432" s="137"/>
      <c r="J432" s="138"/>
    </row>
    <row r="433" spans="3:10" s="1" customFormat="1" x14ac:dyDescent="0.45">
      <c r="C433" s="134"/>
      <c r="D433" s="135"/>
      <c r="G433" s="136"/>
      <c r="H433" s="137"/>
      <c r="I433" s="137"/>
      <c r="J433" s="138"/>
    </row>
    <row r="434" spans="3:10" s="1" customFormat="1" x14ac:dyDescent="0.45">
      <c r="C434" s="134"/>
      <c r="D434" s="135"/>
      <c r="G434" s="136"/>
      <c r="H434" s="137"/>
      <c r="I434" s="137"/>
      <c r="J434" s="138"/>
    </row>
    <row r="435" spans="3:10" s="1" customFormat="1" x14ac:dyDescent="0.45">
      <c r="C435" s="134"/>
      <c r="D435" s="135"/>
      <c r="G435" s="136"/>
      <c r="H435" s="137"/>
      <c r="I435" s="137"/>
      <c r="J435" s="138"/>
    </row>
    <row r="436" spans="3:10" s="1" customFormat="1" x14ac:dyDescent="0.45">
      <c r="C436" s="134"/>
      <c r="D436" s="135"/>
      <c r="G436" s="136"/>
      <c r="H436" s="137"/>
      <c r="I436" s="137"/>
      <c r="J436" s="138"/>
    </row>
    <row r="437" spans="3:10" s="1" customFormat="1" x14ac:dyDescent="0.45">
      <c r="C437" s="134"/>
      <c r="D437" s="135"/>
      <c r="G437" s="136"/>
      <c r="H437" s="137"/>
      <c r="I437" s="137"/>
      <c r="J437" s="138"/>
    </row>
    <row r="438" spans="3:10" s="1" customFormat="1" x14ac:dyDescent="0.45">
      <c r="C438" s="134"/>
      <c r="D438" s="135"/>
      <c r="G438" s="136"/>
      <c r="H438" s="137"/>
      <c r="I438" s="137"/>
      <c r="J438" s="138"/>
    </row>
    <row r="439" spans="3:10" s="1" customFormat="1" x14ac:dyDescent="0.45">
      <c r="C439" s="134"/>
      <c r="D439" s="135"/>
      <c r="G439" s="136"/>
      <c r="H439" s="137"/>
      <c r="I439" s="137"/>
      <c r="J439" s="138"/>
    </row>
    <row r="440" spans="3:10" s="1" customFormat="1" x14ac:dyDescent="0.45">
      <c r="C440" s="134"/>
      <c r="D440" s="135"/>
      <c r="G440" s="136"/>
      <c r="H440" s="137"/>
      <c r="I440" s="137"/>
      <c r="J440" s="138"/>
    </row>
    <row r="441" spans="3:10" s="1" customFormat="1" x14ac:dyDescent="0.45">
      <c r="C441" s="134"/>
      <c r="D441" s="135"/>
      <c r="G441" s="136"/>
      <c r="H441" s="137"/>
      <c r="I441" s="137"/>
      <c r="J441" s="138"/>
    </row>
    <row r="442" spans="3:10" s="1" customFormat="1" x14ac:dyDescent="0.45">
      <c r="C442" s="134"/>
      <c r="D442" s="135"/>
      <c r="G442" s="136"/>
      <c r="H442" s="137"/>
      <c r="I442" s="137"/>
      <c r="J442" s="138"/>
    </row>
    <row r="443" spans="3:10" s="1" customFormat="1" x14ac:dyDescent="0.45">
      <c r="C443" s="134"/>
      <c r="D443" s="135"/>
      <c r="G443" s="136"/>
      <c r="H443" s="137"/>
      <c r="I443" s="137"/>
      <c r="J443" s="138"/>
    </row>
    <row r="444" spans="3:10" s="1" customFormat="1" x14ac:dyDescent="0.45">
      <c r="C444" s="134"/>
      <c r="D444" s="135"/>
      <c r="G444" s="136"/>
      <c r="H444" s="137"/>
      <c r="I444" s="137"/>
      <c r="J444" s="138"/>
    </row>
    <row r="445" spans="3:10" s="1" customFormat="1" x14ac:dyDescent="0.45">
      <c r="C445" s="134"/>
      <c r="D445" s="135"/>
      <c r="G445" s="136"/>
      <c r="H445" s="137"/>
      <c r="I445" s="137"/>
      <c r="J445" s="138"/>
    </row>
    <row r="446" spans="3:10" s="1" customFormat="1" x14ac:dyDescent="0.45">
      <c r="C446" s="134"/>
      <c r="D446" s="135"/>
      <c r="G446" s="136"/>
      <c r="H446" s="137"/>
      <c r="I446" s="137"/>
      <c r="J446" s="138"/>
    </row>
    <row r="447" spans="3:10" s="1" customFormat="1" x14ac:dyDescent="0.45">
      <c r="C447" s="134"/>
      <c r="D447" s="135"/>
      <c r="G447" s="136"/>
      <c r="H447" s="137"/>
      <c r="I447" s="137"/>
      <c r="J447" s="138"/>
    </row>
    <row r="448" spans="3:10" s="1" customFormat="1" x14ac:dyDescent="0.45">
      <c r="C448" s="134"/>
      <c r="D448" s="135"/>
      <c r="G448" s="136"/>
      <c r="H448" s="137"/>
      <c r="I448" s="137"/>
      <c r="J448" s="138"/>
    </row>
    <row r="449" spans="3:10" s="1" customFormat="1" x14ac:dyDescent="0.45">
      <c r="C449" s="134"/>
      <c r="D449" s="135"/>
      <c r="G449" s="136"/>
      <c r="H449" s="137"/>
      <c r="I449" s="137"/>
      <c r="J449" s="138"/>
    </row>
    <row r="450" spans="3:10" s="1" customFormat="1" x14ac:dyDescent="0.45">
      <c r="C450" s="134"/>
      <c r="D450" s="135"/>
      <c r="G450" s="136"/>
      <c r="H450" s="137"/>
      <c r="I450" s="137"/>
      <c r="J450" s="138"/>
    </row>
    <row r="451" spans="3:10" s="1" customFormat="1" x14ac:dyDescent="0.45">
      <c r="C451" s="134"/>
      <c r="D451" s="135"/>
      <c r="G451" s="136"/>
      <c r="H451" s="137"/>
      <c r="I451" s="137"/>
      <c r="J451" s="138"/>
    </row>
    <row r="452" spans="3:10" s="1" customFormat="1" x14ac:dyDescent="0.45">
      <c r="C452" s="134"/>
      <c r="D452" s="135"/>
      <c r="G452" s="136"/>
      <c r="H452" s="137"/>
      <c r="I452" s="137"/>
      <c r="J452" s="138"/>
    </row>
    <row r="453" spans="3:10" s="1" customFormat="1" x14ac:dyDescent="0.45">
      <c r="C453" s="134"/>
      <c r="D453" s="135"/>
      <c r="G453" s="136"/>
      <c r="H453" s="137"/>
      <c r="I453" s="137"/>
      <c r="J453" s="138"/>
    </row>
    <row r="454" spans="3:10" s="1" customFormat="1" x14ac:dyDescent="0.45">
      <c r="C454" s="134"/>
      <c r="D454" s="135"/>
      <c r="G454" s="136"/>
      <c r="H454" s="137"/>
      <c r="I454" s="137"/>
      <c r="J454" s="138"/>
    </row>
    <row r="455" spans="3:10" s="1" customFormat="1" x14ac:dyDescent="0.45">
      <c r="C455" s="134"/>
      <c r="D455" s="135"/>
      <c r="G455" s="136"/>
      <c r="H455" s="137"/>
      <c r="I455" s="137"/>
      <c r="J455" s="138"/>
    </row>
    <row r="456" spans="3:10" s="1" customFormat="1" x14ac:dyDescent="0.45">
      <c r="C456" s="134"/>
      <c r="D456" s="135"/>
      <c r="G456" s="136"/>
      <c r="H456" s="137"/>
      <c r="I456" s="137"/>
      <c r="J456" s="138"/>
    </row>
    <row r="457" spans="3:10" s="1" customFormat="1" x14ac:dyDescent="0.45">
      <c r="C457" s="134"/>
      <c r="D457" s="135"/>
      <c r="G457" s="136"/>
      <c r="H457" s="137"/>
      <c r="I457" s="137"/>
      <c r="J457" s="138"/>
    </row>
    <row r="458" spans="3:10" s="1" customFormat="1" x14ac:dyDescent="0.45">
      <c r="C458" s="134"/>
      <c r="D458" s="135"/>
      <c r="G458" s="136"/>
      <c r="H458" s="137"/>
      <c r="I458" s="137"/>
      <c r="J458" s="138"/>
    </row>
    <row r="459" spans="3:10" s="1" customFormat="1" x14ac:dyDescent="0.45">
      <c r="C459" s="134"/>
      <c r="D459" s="135"/>
      <c r="G459" s="136"/>
      <c r="H459" s="137"/>
      <c r="I459" s="137"/>
      <c r="J459" s="138"/>
    </row>
    <row r="460" spans="3:10" s="1" customFormat="1" x14ac:dyDescent="0.45">
      <c r="C460" s="134"/>
      <c r="D460" s="135"/>
      <c r="G460" s="136"/>
      <c r="H460" s="137"/>
      <c r="I460" s="137"/>
      <c r="J460" s="138"/>
    </row>
    <row r="461" spans="3:10" s="1" customFormat="1" x14ac:dyDescent="0.45">
      <c r="C461" s="134"/>
      <c r="D461" s="135"/>
      <c r="G461" s="136"/>
      <c r="H461" s="137"/>
      <c r="I461" s="137"/>
      <c r="J461" s="138"/>
    </row>
    <row r="462" spans="3:10" s="1" customFormat="1" x14ac:dyDescent="0.45">
      <c r="C462" s="134"/>
      <c r="D462" s="135"/>
      <c r="G462" s="136"/>
      <c r="H462" s="137"/>
      <c r="I462" s="137"/>
      <c r="J462" s="138"/>
    </row>
    <row r="463" spans="3:10" s="1" customFormat="1" x14ac:dyDescent="0.45">
      <c r="C463" s="134"/>
      <c r="D463" s="135"/>
      <c r="G463" s="136"/>
      <c r="H463" s="137"/>
      <c r="I463" s="137"/>
      <c r="J463" s="138"/>
    </row>
    <row r="464" spans="3:10" s="1" customFormat="1" x14ac:dyDescent="0.45">
      <c r="C464" s="134"/>
      <c r="D464" s="135"/>
      <c r="G464" s="136"/>
      <c r="H464" s="137"/>
      <c r="I464" s="137"/>
      <c r="J464" s="138"/>
    </row>
    <row r="465" spans="3:10" s="1" customFormat="1" x14ac:dyDescent="0.45">
      <c r="C465" s="134"/>
      <c r="D465" s="135"/>
      <c r="G465" s="136"/>
      <c r="H465" s="137"/>
      <c r="I465" s="137"/>
      <c r="J465" s="138"/>
    </row>
    <row r="466" spans="3:10" s="1" customFormat="1" x14ac:dyDescent="0.45">
      <c r="C466" s="134"/>
      <c r="D466" s="135"/>
      <c r="G466" s="136"/>
      <c r="H466" s="137"/>
      <c r="I466" s="137"/>
      <c r="J466" s="138"/>
    </row>
    <row r="467" spans="3:10" s="1" customFormat="1" x14ac:dyDescent="0.45">
      <c r="C467" s="134"/>
      <c r="D467" s="135"/>
      <c r="G467" s="136"/>
      <c r="H467" s="137"/>
      <c r="I467" s="137"/>
      <c r="J467" s="138"/>
    </row>
    <row r="468" spans="3:10" s="1" customFormat="1" x14ac:dyDescent="0.45">
      <c r="C468" s="134"/>
      <c r="D468" s="135"/>
      <c r="G468" s="136"/>
      <c r="H468" s="137"/>
      <c r="I468" s="137"/>
      <c r="J468" s="138"/>
    </row>
    <row r="469" spans="3:10" s="1" customFormat="1" x14ac:dyDescent="0.45">
      <c r="C469" s="134"/>
      <c r="D469" s="135"/>
      <c r="G469" s="136"/>
      <c r="H469" s="137"/>
      <c r="I469" s="137"/>
      <c r="J469" s="138"/>
    </row>
    <row r="470" spans="3:10" s="1" customFormat="1" x14ac:dyDescent="0.45">
      <c r="C470" s="134"/>
      <c r="D470" s="135"/>
      <c r="G470" s="136"/>
      <c r="H470" s="137"/>
      <c r="I470" s="137"/>
      <c r="J470" s="138"/>
    </row>
    <row r="471" spans="3:10" s="1" customFormat="1" x14ac:dyDescent="0.45">
      <c r="C471" s="134"/>
      <c r="D471" s="135"/>
      <c r="G471" s="136"/>
      <c r="H471" s="137"/>
      <c r="I471" s="137"/>
      <c r="J471" s="138"/>
    </row>
    <row r="472" spans="3:10" s="1" customFormat="1" x14ac:dyDescent="0.45">
      <c r="C472" s="134"/>
      <c r="D472" s="135"/>
      <c r="G472" s="136"/>
      <c r="H472" s="137"/>
      <c r="I472" s="137"/>
      <c r="J472" s="138"/>
    </row>
    <row r="473" spans="3:10" s="1" customFormat="1" x14ac:dyDescent="0.45">
      <c r="C473" s="134"/>
      <c r="D473" s="135"/>
      <c r="G473" s="136"/>
      <c r="H473" s="137"/>
      <c r="I473" s="137"/>
      <c r="J473" s="138"/>
    </row>
    <row r="474" spans="3:10" s="1" customFormat="1" x14ac:dyDescent="0.45">
      <c r="C474" s="134"/>
      <c r="D474" s="135"/>
      <c r="G474" s="136"/>
      <c r="H474" s="137"/>
      <c r="I474" s="137"/>
      <c r="J474" s="138"/>
    </row>
    <row r="475" spans="3:10" s="1" customFormat="1" x14ac:dyDescent="0.45">
      <c r="C475" s="134"/>
      <c r="D475" s="135"/>
      <c r="G475" s="136"/>
      <c r="H475" s="137"/>
      <c r="I475" s="137"/>
      <c r="J475" s="138"/>
    </row>
    <row r="476" spans="3:10" s="1" customFormat="1" x14ac:dyDescent="0.45">
      <c r="C476" s="134"/>
      <c r="D476" s="135"/>
      <c r="G476" s="136"/>
      <c r="H476" s="137"/>
      <c r="I476" s="137"/>
      <c r="J476" s="138"/>
    </row>
    <row r="477" spans="3:10" s="1" customFormat="1" x14ac:dyDescent="0.45">
      <c r="C477" s="134"/>
      <c r="D477" s="135"/>
      <c r="G477" s="136"/>
      <c r="H477" s="137"/>
      <c r="I477" s="137"/>
      <c r="J477" s="138"/>
    </row>
    <row r="478" spans="3:10" s="1" customFormat="1" x14ac:dyDescent="0.45">
      <c r="C478" s="134"/>
      <c r="D478" s="135"/>
      <c r="G478" s="136"/>
      <c r="H478" s="137"/>
      <c r="I478" s="137"/>
      <c r="J478" s="138"/>
    </row>
    <row r="479" spans="3:10" s="1" customFormat="1" x14ac:dyDescent="0.45">
      <c r="C479" s="134"/>
      <c r="D479" s="135"/>
      <c r="G479" s="136"/>
      <c r="H479" s="137"/>
      <c r="I479" s="137"/>
      <c r="J479" s="138"/>
    </row>
    <row r="480" spans="3:10" s="1" customFormat="1" x14ac:dyDescent="0.45">
      <c r="C480" s="134"/>
      <c r="D480" s="135"/>
      <c r="G480" s="136"/>
      <c r="H480" s="137"/>
      <c r="I480" s="137"/>
      <c r="J480" s="138"/>
    </row>
    <row r="481" spans="3:10" s="1" customFormat="1" x14ac:dyDescent="0.45">
      <c r="C481" s="134"/>
      <c r="D481" s="135"/>
      <c r="G481" s="136"/>
      <c r="H481" s="137"/>
      <c r="I481" s="137"/>
      <c r="J481" s="138"/>
    </row>
    <row r="482" spans="3:10" s="1" customFormat="1" x14ac:dyDescent="0.45">
      <c r="C482" s="134"/>
      <c r="D482" s="135"/>
      <c r="G482" s="136"/>
      <c r="H482" s="137"/>
      <c r="I482" s="137"/>
      <c r="J482" s="138"/>
    </row>
    <row r="483" spans="3:10" s="1" customFormat="1" x14ac:dyDescent="0.45">
      <c r="C483" s="134"/>
      <c r="D483" s="135"/>
      <c r="G483" s="136"/>
      <c r="H483" s="137"/>
      <c r="I483" s="137"/>
      <c r="J483" s="138"/>
    </row>
    <row r="484" spans="3:10" s="1" customFormat="1" x14ac:dyDescent="0.45">
      <c r="C484" s="134"/>
      <c r="D484" s="135"/>
      <c r="G484" s="136"/>
      <c r="H484" s="137"/>
      <c r="I484" s="137"/>
      <c r="J484" s="138"/>
    </row>
    <row r="485" spans="3:10" s="1" customFormat="1" x14ac:dyDescent="0.45">
      <c r="C485" s="134"/>
      <c r="D485" s="135"/>
      <c r="G485" s="136"/>
      <c r="H485" s="137"/>
      <c r="I485" s="137"/>
      <c r="J485" s="138"/>
    </row>
    <row r="486" spans="3:10" s="1" customFormat="1" x14ac:dyDescent="0.45">
      <c r="C486" s="134"/>
      <c r="D486" s="135"/>
      <c r="G486" s="136"/>
      <c r="H486" s="137"/>
      <c r="I486" s="137"/>
      <c r="J486" s="138"/>
    </row>
    <row r="487" spans="3:10" s="1" customFormat="1" x14ac:dyDescent="0.45">
      <c r="C487" s="134"/>
      <c r="D487" s="135"/>
      <c r="G487" s="136"/>
      <c r="H487" s="137"/>
      <c r="I487" s="137"/>
      <c r="J487" s="138"/>
    </row>
    <row r="488" spans="3:10" s="1" customFormat="1" x14ac:dyDescent="0.45">
      <c r="C488" s="134"/>
      <c r="D488" s="135"/>
      <c r="G488" s="136"/>
      <c r="H488" s="137"/>
      <c r="I488" s="137"/>
      <c r="J488" s="138"/>
    </row>
    <row r="489" spans="3:10" s="1" customFormat="1" x14ac:dyDescent="0.45">
      <c r="C489" s="134"/>
      <c r="D489" s="135"/>
      <c r="G489" s="136"/>
      <c r="H489" s="137"/>
      <c r="I489" s="137"/>
      <c r="J489" s="138"/>
    </row>
    <row r="490" spans="3:10" s="1" customFormat="1" x14ac:dyDescent="0.45">
      <c r="C490" s="134"/>
      <c r="D490" s="135"/>
      <c r="G490" s="136"/>
      <c r="H490" s="137"/>
      <c r="I490" s="137"/>
      <c r="J490" s="138"/>
    </row>
    <row r="491" spans="3:10" s="1" customFormat="1" x14ac:dyDescent="0.45">
      <c r="C491" s="134"/>
      <c r="D491" s="135"/>
      <c r="G491" s="136"/>
      <c r="H491" s="137"/>
      <c r="I491" s="137"/>
      <c r="J491" s="138"/>
    </row>
    <row r="492" spans="3:10" s="1" customFormat="1" x14ac:dyDescent="0.45">
      <c r="C492" s="134"/>
      <c r="D492" s="135"/>
      <c r="G492" s="136"/>
      <c r="H492" s="137"/>
      <c r="I492" s="137"/>
      <c r="J492" s="138"/>
    </row>
    <row r="493" spans="3:10" s="1" customFormat="1" x14ac:dyDescent="0.45">
      <c r="C493" s="134"/>
      <c r="D493" s="135"/>
      <c r="G493" s="136"/>
      <c r="H493" s="137"/>
      <c r="I493" s="137"/>
      <c r="J493" s="138"/>
    </row>
    <row r="494" spans="3:10" s="1" customFormat="1" x14ac:dyDescent="0.45">
      <c r="C494" s="134"/>
      <c r="D494" s="135"/>
      <c r="G494" s="136"/>
      <c r="H494" s="137"/>
      <c r="I494" s="137"/>
      <c r="J494" s="138"/>
    </row>
    <row r="495" spans="3:10" s="1" customFormat="1" x14ac:dyDescent="0.45">
      <c r="C495" s="134"/>
      <c r="D495" s="135"/>
      <c r="G495" s="136"/>
      <c r="H495" s="137"/>
      <c r="I495" s="137"/>
      <c r="J495" s="138"/>
    </row>
    <row r="496" spans="3:10" s="1" customFormat="1" x14ac:dyDescent="0.45">
      <c r="C496" s="134"/>
      <c r="D496" s="135"/>
      <c r="G496" s="136"/>
      <c r="H496" s="137"/>
      <c r="I496" s="137"/>
      <c r="J496" s="138"/>
    </row>
    <row r="497" spans="3:10" s="1" customFormat="1" x14ac:dyDescent="0.45">
      <c r="C497" s="134"/>
      <c r="D497" s="135"/>
      <c r="G497" s="136"/>
      <c r="H497" s="137"/>
      <c r="I497" s="137"/>
      <c r="J497" s="138"/>
    </row>
    <row r="498" spans="3:10" s="1" customFormat="1" x14ac:dyDescent="0.45">
      <c r="C498" s="134"/>
      <c r="D498" s="135"/>
      <c r="G498" s="136"/>
      <c r="H498" s="137"/>
      <c r="I498" s="137"/>
      <c r="J498" s="138"/>
    </row>
    <row r="499" spans="3:10" s="1" customFormat="1" x14ac:dyDescent="0.45">
      <c r="C499" s="134"/>
      <c r="D499" s="135"/>
      <c r="G499" s="136"/>
      <c r="H499" s="137"/>
      <c r="I499" s="137"/>
      <c r="J499" s="138"/>
    </row>
    <row r="500" spans="3:10" s="1" customFormat="1" x14ac:dyDescent="0.45">
      <c r="C500" s="134"/>
      <c r="D500" s="135"/>
      <c r="G500" s="136"/>
      <c r="H500" s="137"/>
      <c r="I500" s="137"/>
      <c r="J500" s="138"/>
    </row>
    <row r="501" spans="3:10" s="1" customFormat="1" x14ac:dyDescent="0.45">
      <c r="C501" s="134"/>
      <c r="D501" s="135"/>
      <c r="G501" s="136"/>
      <c r="H501" s="137"/>
      <c r="I501" s="137"/>
      <c r="J501" s="138"/>
    </row>
    <row r="502" spans="3:10" s="1" customFormat="1" x14ac:dyDescent="0.45">
      <c r="C502" s="134"/>
      <c r="D502" s="135"/>
      <c r="G502" s="136"/>
      <c r="H502" s="137"/>
      <c r="I502" s="137"/>
      <c r="J502" s="138"/>
    </row>
    <row r="503" spans="3:10" s="1" customFormat="1" x14ac:dyDescent="0.45">
      <c r="C503" s="134"/>
      <c r="D503" s="135"/>
      <c r="G503" s="136"/>
      <c r="H503" s="137"/>
      <c r="I503" s="137"/>
      <c r="J503" s="138"/>
    </row>
    <row r="504" spans="3:10" s="1" customFormat="1" x14ac:dyDescent="0.45">
      <c r="C504" s="134"/>
      <c r="D504" s="135"/>
      <c r="G504" s="136"/>
      <c r="H504" s="137"/>
      <c r="I504" s="137"/>
      <c r="J504" s="138"/>
    </row>
    <row r="505" spans="3:10" s="1" customFormat="1" x14ac:dyDescent="0.45">
      <c r="C505" s="134"/>
      <c r="D505" s="135"/>
      <c r="G505" s="136"/>
      <c r="H505" s="137"/>
      <c r="I505" s="137"/>
      <c r="J505" s="138"/>
    </row>
    <row r="506" spans="3:10" s="1" customFormat="1" x14ac:dyDescent="0.45">
      <c r="C506" s="134"/>
      <c r="D506" s="135"/>
      <c r="G506" s="136"/>
      <c r="H506" s="137"/>
      <c r="I506" s="137"/>
      <c r="J506" s="138"/>
    </row>
    <row r="507" spans="3:10" s="1" customFormat="1" x14ac:dyDescent="0.45">
      <c r="C507" s="134"/>
      <c r="D507" s="135"/>
      <c r="G507" s="136"/>
      <c r="H507" s="137"/>
      <c r="I507" s="137"/>
      <c r="J507" s="138"/>
    </row>
    <row r="508" spans="3:10" s="1" customFormat="1" x14ac:dyDescent="0.45">
      <c r="C508" s="134"/>
      <c r="D508" s="135"/>
      <c r="G508" s="136"/>
      <c r="H508" s="137"/>
      <c r="I508" s="137"/>
      <c r="J508" s="138"/>
    </row>
    <row r="509" spans="3:10" s="1" customFormat="1" x14ac:dyDescent="0.45">
      <c r="C509" s="134"/>
      <c r="D509" s="135"/>
      <c r="G509" s="136"/>
      <c r="H509" s="137"/>
      <c r="I509" s="137"/>
      <c r="J509" s="138"/>
    </row>
    <row r="510" spans="3:10" s="1" customFormat="1" x14ac:dyDescent="0.45">
      <c r="C510" s="134"/>
      <c r="D510" s="135"/>
      <c r="G510" s="136"/>
      <c r="H510" s="137"/>
      <c r="I510" s="137"/>
      <c r="J510" s="138"/>
    </row>
    <row r="511" spans="3:10" s="1" customFormat="1" x14ac:dyDescent="0.45">
      <c r="C511" s="134"/>
      <c r="D511" s="135"/>
      <c r="G511" s="136"/>
      <c r="H511" s="137"/>
      <c r="I511" s="137"/>
      <c r="J511" s="138"/>
    </row>
    <row r="512" spans="3:10" s="1" customFormat="1" x14ac:dyDescent="0.45">
      <c r="C512" s="134"/>
      <c r="D512" s="135"/>
      <c r="G512" s="136"/>
      <c r="H512" s="137"/>
      <c r="I512" s="137"/>
      <c r="J512" s="138"/>
    </row>
    <row r="513" spans="3:10" s="1" customFormat="1" x14ac:dyDescent="0.45">
      <c r="C513" s="134"/>
      <c r="D513" s="135"/>
      <c r="G513" s="136"/>
      <c r="H513" s="137"/>
      <c r="I513" s="137"/>
      <c r="J513" s="138"/>
    </row>
    <row r="514" spans="3:10" s="1" customFormat="1" x14ac:dyDescent="0.45">
      <c r="C514" s="134"/>
      <c r="D514" s="135"/>
      <c r="G514" s="136"/>
      <c r="H514" s="137"/>
      <c r="I514" s="137"/>
      <c r="J514" s="138"/>
    </row>
    <row r="515" spans="3:10" s="1" customFormat="1" x14ac:dyDescent="0.45">
      <c r="C515" s="134"/>
      <c r="D515" s="135"/>
      <c r="G515" s="136"/>
      <c r="H515" s="137"/>
      <c r="I515" s="137"/>
      <c r="J515" s="138"/>
    </row>
    <row r="516" spans="3:10" s="1" customFormat="1" x14ac:dyDescent="0.45">
      <c r="C516" s="134"/>
      <c r="D516" s="135"/>
      <c r="G516" s="136"/>
      <c r="H516" s="137"/>
      <c r="I516" s="137"/>
      <c r="J516" s="138"/>
    </row>
    <row r="517" spans="3:10" s="1" customFormat="1" x14ac:dyDescent="0.45">
      <c r="C517" s="134"/>
      <c r="D517" s="135"/>
      <c r="G517" s="136"/>
      <c r="H517" s="137"/>
      <c r="I517" s="137"/>
      <c r="J517" s="138"/>
    </row>
    <row r="518" spans="3:10" s="1" customFormat="1" x14ac:dyDescent="0.45">
      <c r="C518" s="134"/>
      <c r="D518" s="135"/>
      <c r="G518" s="136"/>
      <c r="H518" s="137"/>
      <c r="I518" s="137"/>
      <c r="J518" s="138"/>
    </row>
    <row r="519" spans="3:10" s="1" customFormat="1" x14ac:dyDescent="0.45">
      <c r="C519" s="134"/>
      <c r="D519" s="135"/>
      <c r="G519" s="136"/>
      <c r="H519" s="137"/>
      <c r="I519" s="137"/>
      <c r="J519" s="138"/>
    </row>
    <row r="520" spans="3:10" s="1" customFormat="1" x14ac:dyDescent="0.45">
      <c r="C520" s="134"/>
      <c r="D520" s="135"/>
      <c r="G520" s="136"/>
      <c r="H520" s="137"/>
      <c r="I520" s="137"/>
      <c r="J520" s="138"/>
    </row>
    <row r="521" spans="3:10" s="1" customFormat="1" x14ac:dyDescent="0.45">
      <c r="C521" s="134"/>
      <c r="D521" s="135"/>
      <c r="G521" s="136"/>
      <c r="H521" s="137"/>
      <c r="I521" s="137"/>
      <c r="J521" s="138"/>
    </row>
    <row r="522" spans="3:10" s="1" customFormat="1" x14ac:dyDescent="0.45">
      <c r="C522" s="134"/>
      <c r="D522" s="135"/>
      <c r="G522" s="136"/>
      <c r="H522" s="137"/>
      <c r="I522" s="137"/>
      <c r="J522" s="138"/>
    </row>
    <row r="523" spans="3:10" s="1" customFormat="1" x14ac:dyDescent="0.45">
      <c r="C523" s="134"/>
      <c r="D523" s="135"/>
      <c r="G523" s="136"/>
      <c r="H523" s="137"/>
      <c r="I523" s="137"/>
      <c r="J523" s="138"/>
    </row>
    <row r="524" spans="3:10" s="1" customFormat="1" x14ac:dyDescent="0.45">
      <c r="C524" s="134"/>
      <c r="D524" s="135"/>
      <c r="G524" s="136"/>
      <c r="H524" s="137"/>
      <c r="I524" s="137"/>
      <c r="J524" s="138"/>
    </row>
    <row r="525" spans="3:10" s="1" customFormat="1" x14ac:dyDescent="0.45">
      <c r="C525" s="134"/>
      <c r="D525" s="135"/>
      <c r="G525" s="136"/>
      <c r="H525" s="137"/>
      <c r="I525" s="137"/>
      <c r="J525" s="138"/>
    </row>
    <row r="526" spans="3:10" s="1" customFormat="1" x14ac:dyDescent="0.45">
      <c r="C526" s="134"/>
      <c r="D526" s="135"/>
      <c r="G526" s="136"/>
      <c r="H526" s="137"/>
      <c r="I526" s="137"/>
      <c r="J526" s="138"/>
    </row>
    <row r="527" spans="3:10" s="1" customFormat="1" x14ac:dyDescent="0.45">
      <c r="C527" s="134"/>
      <c r="D527" s="135"/>
      <c r="G527" s="136"/>
      <c r="H527" s="137"/>
      <c r="I527" s="137"/>
      <c r="J527" s="138"/>
    </row>
    <row r="528" spans="3:10" s="1" customFormat="1" x14ac:dyDescent="0.45">
      <c r="C528" s="134"/>
      <c r="D528" s="135"/>
      <c r="G528" s="136"/>
      <c r="H528" s="137"/>
      <c r="I528" s="137"/>
      <c r="J528" s="138"/>
    </row>
    <row r="529" spans="3:10" s="1" customFormat="1" x14ac:dyDescent="0.45">
      <c r="C529" s="134"/>
      <c r="D529" s="135"/>
      <c r="G529" s="136"/>
      <c r="H529" s="137"/>
      <c r="I529" s="137"/>
      <c r="J529" s="138"/>
    </row>
    <row r="530" spans="3:10" s="1" customFormat="1" x14ac:dyDescent="0.45">
      <c r="C530" s="134"/>
      <c r="D530" s="135"/>
      <c r="G530" s="136"/>
      <c r="H530" s="137"/>
      <c r="I530" s="137"/>
      <c r="J530" s="138"/>
    </row>
    <row r="531" spans="3:10" s="1" customFormat="1" x14ac:dyDescent="0.45">
      <c r="C531" s="134"/>
      <c r="D531" s="135"/>
      <c r="G531" s="136"/>
      <c r="H531" s="137"/>
      <c r="I531" s="137"/>
      <c r="J531" s="138"/>
    </row>
    <row r="532" spans="3:10" s="1" customFormat="1" x14ac:dyDescent="0.45">
      <c r="C532" s="134"/>
      <c r="D532" s="135"/>
      <c r="G532" s="136"/>
      <c r="H532" s="137"/>
      <c r="I532" s="137"/>
      <c r="J532" s="138"/>
    </row>
    <row r="533" spans="3:10" s="1" customFormat="1" x14ac:dyDescent="0.45">
      <c r="C533" s="134"/>
      <c r="D533" s="135"/>
      <c r="G533" s="136"/>
      <c r="H533" s="137"/>
      <c r="I533" s="137"/>
      <c r="J533" s="138"/>
    </row>
    <row r="534" spans="3:10" s="1" customFormat="1" x14ac:dyDescent="0.45">
      <c r="C534" s="134"/>
      <c r="D534" s="135"/>
      <c r="G534" s="136"/>
      <c r="H534" s="137"/>
      <c r="I534" s="137"/>
      <c r="J534" s="138"/>
    </row>
    <row r="535" spans="3:10" s="1" customFormat="1" x14ac:dyDescent="0.45">
      <c r="C535" s="134"/>
      <c r="D535" s="135"/>
      <c r="G535" s="136"/>
      <c r="H535" s="137"/>
      <c r="I535" s="137"/>
      <c r="J535" s="138"/>
    </row>
    <row r="536" spans="3:10" s="1" customFormat="1" x14ac:dyDescent="0.45">
      <c r="C536" s="134"/>
      <c r="D536" s="135"/>
      <c r="G536" s="136"/>
      <c r="H536" s="137"/>
      <c r="I536" s="137"/>
      <c r="J536" s="138"/>
    </row>
    <row r="537" spans="3:10" s="1" customFormat="1" x14ac:dyDescent="0.45">
      <c r="C537" s="134"/>
      <c r="D537" s="135"/>
      <c r="G537" s="136"/>
      <c r="H537" s="137"/>
      <c r="I537" s="137"/>
      <c r="J537" s="138"/>
    </row>
    <row r="538" spans="3:10" s="1" customFormat="1" x14ac:dyDescent="0.45">
      <c r="C538" s="134"/>
      <c r="D538" s="135"/>
      <c r="G538" s="136"/>
      <c r="H538" s="137"/>
      <c r="I538" s="137"/>
      <c r="J538" s="138"/>
    </row>
    <row r="539" spans="3:10" s="1" customFormat="1" x14ac:dyDescent="0.45">
      <c r="C539" s="134"/>
      <c r="D539" s="135"/>
      <c r="G539" s="136"/>
      <c r="H539" s="137"/>
      <c r="I539" s="137"/>
      <c r="J539" s="138"/>
    </row>
    <row r="540" spans="3:10" s="1" customFormat="1" x14ac:dyDescent="0.45">
      <c r="C540" s="134"/>
      <c r="D540" s="135"/>
      <c r="G540" s="136"/>
      <c r="H540" s="137"/>
      <c r="I540" s="137"/>
      <c r="J540" s="138"/>
    </row>
    <row r="541" spans="3:10" s="1" customFormat="1" x14ac:dyDescent="0.45">
      <c r="C541" s="134"/>
      <c r="D541" s="135"/>
      <c r="G541" s="136"/>
      <c r="H541" s="137"/>
      <c r="I541" s="137"/>
      <c r="J541" s="138"/>
    </row>
    <row r="542" spans="3:10" s="1" customFormat="1" x14ac:dyDescent="0.45">
      <c r="C542" s="134"/>
      <c r="D542" s="135"/>
      <c r="G542" s="136"/>
      <c r="H542" s="137"/>
      <c r="I542" s="137"/>
      <c r="J542" s="138"/>
    </row>
    <row r="543" spans="3:10" s="1" customFormat="1" x14ac:dyDescent="0.45">
      <c r="C543" s="134"/>
      <c r="D543" s="135"/>
      <c r="G543" s="136"/>
      <c r="H543" s="137"/>
      <c r="I543" s="137"/>
      <c r="J543" s="138"/>
    </row>
    <row r="544" spans="3:10" s="1" customFormat="1" x14ac:dyDescent="0.45">
      <c r="C544" s="134"/>
      <c r="D544" s="135"/>
      <c r="G544" s="136"/>
      <c r="H544" s="137"/>
      <c r="I544" s="137"/>
      <c r="J544" s="138"/>
    </row>
    <row r="545" spans="3:10" s="1" customFormat="1" x14ac:dyDescent="0.45">
      <c r="C545" s="134"/>
      <c r="D545" s="135"/>
      <c r="G545" s="136"/>
      <c r="H545" s="137"/>
      <c r="I545" s="137"/>
      <c r="J545" s="138"/>
    </row>
    <row r="546" spans="3:10" s="1" customFormat="1" x14ac:dyDescent="0.45">
      <c r="C546" s="134"/>
      <c r="D546" s="135"/>
      <c r="G546" s="136"/>
      <c r="H546" s="137"/>
      <c r="I546" s="137"/>
      <c r="J546" s="138"/>
    </row>
    <row r="547" spans="3:10" s="1" customFormat="1" x14ac:dyDescent="0.45">
      <c r="C547" s="134"/>
      <c r="D547" s="135"/>
      <c r="G547" s="136"/>
      <c r="H547" s="137"/>
      <c r="I547" s="137"/>
      <c r="J547" s="138"/>
    </row>
    <row r="548" spans="3:10" s="1" customFormat="1" x14ac:dyDescent="0.45">
      <c r="C548" s="134"/>
      <c r="D548" s="135"/>
      <c r="G548" s="136"/>
      <c r="H548" s="137"/>
      <c r="I548" s="137"/>
      <c r="J548" s="138"/>
    </row>
    <row r="549" spans="3:10" s="1" customFormat="1" x14ac:dyDescent="0.45">
      <c r="C549" s="134"/>
      <c r="D549" s="135"/>
      <c r="G549" s="136"/>
      <c r="H549" s="137"/>
      <c r="I549" s="137"/>
      <c r="J549" s="138"/>
    </row>
    <row r="550" spans="3:10" s="1" customFormat="1" x14ac:dyDescent="0.45">
      <c r="C550" s="134"/>
      <c r="D550" s="135"/>
      <c r="G550" s="136"/>
      <c r="H550" s="137"/>
      <c r="I550" s="137"/>
      <c r="J550" s="138"/>
    </row>
    <row r="551" spans="3:10" s="1" customFormat="1" x14ac:dyDescent="0.45">
      <c r="C551" s="134"/>
      <c r="D551" s="135"/>
      <c r="G551" s="136"/>
      <c r="H551" s="137"/>
      <c r="I551" s="137"/>
      <c r="J551" s="138"/>
    </row>
    <row r="552" spans="3:10" s="1" customFormat="1" x14ac:dyDescent="0.45">
      <c r="C552" s="134"/>
      <c r="D552" s="135"/>
      <c r="G552" s="136"/>
      <c r="H552" s="137"/>
      <c r="I552" s="137"/>
      <c r="J552" s="138"/>
    </row>
    <row r="553" spans="3:10" s="1" customFormat="1" x14ac:dyDescent="0.45">
      <c r="C553" s="134"/>
      <c r="D553" s="135"/>
      <c r="G553" s="136"/>
      <c r="H553" s="137"/>
      <c r="I553" s="137"/>
      <c r="J553" s="138"/>
    </row>
    <row r="554" spans="3:10" s="1" customFormat="1" x14ac:dyDescent="0.45">
      <c r="C554" s="134"/>
      <c r="D554" s="135"/>
      <c r="G554" s="136"/>
      <c r="H554" s="137"/>
      <c r="I554" s="137"/>
      <c r="J554" s="138"/>
    </row>
    <row r="555" spans="3:10" s="1" customFormat="1" x14ac:dyDescent="0.45">
      <c r="C555" s="134"/>
      <c r="D555" s="135"/>
      <c r="G555" s="136"/>
      <c r="H555" s="137"/>
      <c r="I555" s="137"/>
      <c r="J555" s="138"/>
    </row>
    <row r="556" spans="3:10" s="1" customFormat="1" x14ac:dyDescent="0.45">
      <c r="C556" s="134"/>
      <c r="D556" s="135"/>
      <c r="G556" s="136"/>
      <c r="H556" s="137"/>
      <c r="I556" s="137"/>
      <c r="J556" s="138"/>
    </row>
    <row r="557" spans="3:10" s="1" customFormat="1" x14ac:dyDescent="0.45">
      <c r="C557" s="134"/>
      <c r="D557" s="135"/>
      <c r="G557" s="136"/>
      <c r="H557" s="137"/>
      <c r="I557" s="137"/>
      <c r="J557" s="138"/>
    </row>
    <row r="558" spans="3:10" s="1" customFormat="1" x14ac:dyDescent="0.45">
      <c r="C558" s="134"/>
      <c r="D558" s="135"/>
      <c r="G558" s="136"/>
      <c r="H558" s="137"/>
      <c r="I558" s="137"/>
      <c r="J558" s="138"/>
    </row>
    <row r="559" spans="3:10" s="1" customFormat="1" x14ac:dyDescent="0.45">
      <c r="C559" s="134"/>
      <c r="D559" s="135"/>
      <c r="G559" s="136"/>
      <c r="H559" s="137"/>
      <c r="I559" s="137"/>
      <c r="J559" s="138"/>
    </row>
    <row r="560" spans="3:10" s="1" customFormat="1" x14ac:dyDescent="0.45">
      <c r="C560" s="134"/>
      <c r="D560" s="135"/>
      <c r="G560" s="136"/>
      <c r="H560" s="137"/>
      <c r="I560" s="137"/>
      <c r="J560" s="138"/>
    </row>
    <row r="561" spans="3:10" s="1" customFormat="1" x14ac:dyDescent="0.45">
      <c r="C561" s="134"/>
      <c r="D561" s="135"/>
      <c r="G561" s="136"/>
      <c r="H561" s="137"/>
      <c r="I561" s="137"/>
      <c r="J561" s="138"/>
    </row>
    <row r="562" spans="3:10" s="1" customFormat="1" x14ac:dyDescent="0.45">
      <c r="C562" s="134"/>
      <c r="D562" s="135"/>
      <c r="G562" s="136"/>
      <c r="H562" s="137"/>
      <c r="I562" s="137"/>
      <c r="J562" s="138"/>
    </row>
    <row r="563" spans="3:10" s="1" customFormat="1" x14ac:dyDescent="0.45">
      <c r="C563" s="134"/>
      <c r="D563" s="135"/>
      <c r="G563" s="136"/>
      <c r="H563" s="137"/>
      <c r="I563" s="137"/>
      <c r="J563" s="138"/>
    </row>
    <row r="564" spans="3:10" s="1" customFormat="1" x14ac:dyDescent="0.45">
      <c r="C564" s="134"/>
      <c r="D564" s="135"/>
      <c r="G564" s="136"/>
      <c r="H564" s="137"/>
      <c r="I564" s="137"/>
      <c r="J564" s="138"/>
    </row>
    <row r="565" spans="3:10" s="1" customFormat="1" x14ac:dyDescent="0.45">
      <c r="C565" s="134"/>
      <c r="D565" s="135"/>
      <c r="G565" s="136"/>
      <c r="H565" s="137"/>
      <c r="I565" s="137"/>
      <c r="J565" s="138"/>
    </row>
    <row r="566" spans="3:10" s="1" customFormat="1" x14ac:dyDescent="0.45">
      <c r="C566" s="134"/>
      <c r="D566" s="135"/>
      <c r="G566" s="136"/>
      <c r="H566" s="137"/>
      <c r="I566" s="137"/>
      <c r="J566" s="138"/>
    </row>
    <row r="567" spans="3:10" s="1" customFormat="1" x14ac:dyDescent="0.45">
      <c r="C567" s="134"/>
      <c r="D567" s="135"/>
      <c r="G567" s="136"/>
      <c r="H567" s="137"/>
      <c r="I567" s="137"/>
      <c r="J567" s="138"/>
    </row>
    <row r="568" spans="3:10" s="1" customFormat="1" x14ac:dyDescent="0.45">
      <c r="C568" s="134"/>
      <c r="D568" s="135"/>
      <c r="G568" s="136"/>
      <c r="H568" s="137"/>
      <c r="I568" s="137"/>
      <c r="J568" s="138"/>
    </row>
    <row r="569" spans="3:10" s="1" customFormat="1" x14ac:dyDescent="0.45">
      <c r="C569" s="134"/>
      <c r="D569" s="135"/>
      <c r="G569" s="136"/>
      <c r="H569" s="137"/>
      <c r="I569" s="137"/>
      <c r="J569" s="138"/>
    </row>
    <row r="570" spans="3:10" s="1" customFormat="1" x14ac:dyDescent="0.45">
      <c r="C570" s="134"/>
      <c r="D570" s="135"/>
      <c r="G570" s="136"/>
      <c r="H570" s="137"/>
      <c r="I570" s="137"/>
      <c r="J570" s="138"/>
    </row>
    <row r="571" spans="3:10" s="1" customFormat="1" x14ac:dyDescent="0.45">
      <c r="C571" s="134"/>
      <c r="D571" s="135"/>
      <c r="G571" s="136"/>
      <c r="H571" s="137"/>
      <c r="I571" s="137"/>
      <c r="J571" s="138"/>
    </row>
    <row r="572" spans="3:10" s="1" customFormat="1" x14ac:dyDescent="0.45">
      <c r="C572" s="134"/>
      <c r="D572" s="135"/>
      <c r="G572" s="136"/>
      <c r="H572" s="137"/>
      <c r="I572" s="137"/>
      <c r="J572" s="138"/>
    </row>
    <row r="573" spans="3:10" s="1" customFormat="1" x14ac:dyDescent="0.45">
      <c r="C573" s="134"/>
      <c r="D573" s="135"/>
      <c r="G573" s="136"/>
      <c r="H573" s="137"/>
      <c r="I573" s="137"/>
      <c r="J573" s="138"/>
    </row>
    <row r="574" spans="3:10" s="1" customFormat="1" x14ac:dyDescent="0.45">
      <c r="C574" s="134"/>
      <c r="D574" s="135"/>
      <c r="G574" s="136"/>
      <c r="H574" s="137"/>
      <c r="I574" s="137"/>
      <c r="J574" s="138"/>
    </row>
    <row r="575" spans="3:10" s="1" customFormat="1" x14ac:dyDescent="0.45">
      <c r="C575" s="134"/>
      <c r="D575" s="135"/>
      <c r="G575" s="136"/>
      <c r="H575" s="137"/>
      <c r="I575" s="137"/>
      <c r="J575" s="138"/>
    </row>
    <row r="576" spans="3:10" s="1" customFormat="1" x14ac:dyDescent="0.45">
      <c r="C576" s="134"/>
      <c r="D576" s="135"/>
      <c r="G576" s="136"/>
      <c r="H576" s="137"/>
      <c r="I576" s="137"/>
      <c r="J576" s="138"/>
    </row>
    <row r="577" spans="3:10" s="1" customFormat="1" x14ac:dyDescent="0.45">
      <c r="C577" s="134"/>
      <c r="D577" s="135"/>
      <c r="G577" s="136"/>
      <c r="H577" s="137"/>
      <c r="I577" s="137"/>
      <c r="J577" s="138"/>
    </row>
    <row r="578" spans="3:10" s="1" customFormat="1" x14ac:dyDescent="0.45">
      <c r="C578" s="134"/>
      <c r="D578" s="135"/>
      <c r="G578" s="136"/>
      <c r="H578" s="137"/>
      <c r="I578" s="137"/>
      <c r="J578" s="138"/>
    </row>
    <row r="579" spans="3:10" s="1" customFormat="1" x14ac:dyDescent="0.45">
      <c r="C579" s="134"/>
      <c r="D579" s="135"/>
      <c r="G579" s="136"/>
      <c r="H579" s="137"/>
      <c r="I579" s="137"/>
      <c r="J579" s="138"/>
    </row>
    <row r="580" spans="3:10" s="1" customFormat="1" x14ac:dyDescent="0.45">
      <c r="C580" s="134"/>
      <c r="D580" s="135"/>
      <c r="G580" s="136"/>
      <c r="H580" s="137"/>
      <c r="I580" s="137"/>
      <c r="J580" s="138"/>
    </row>
    <row r="581" spans="3:10" s="1" customFormat="1" x14ac:dyDescent="0.45">
      <c r="C581" s="134"/>
      <c r="D581" s="135"/>
      <c r="G581" s="136"/>
      <c r="H581" s="137"/>
      <c r="I581" s="137"/>
      <c r="J581" s="138"/>
    </row>
    <row r="582" spans="3:10" s="1" customFormat="1" x14ac:dyDescent="0.45">
      <c r="C582" s="134"/>
      <c r="D582" s="135"/>
      <c r="G582" s="136"/>
      <c r="H582" s="137"/>
      <c r="I582" s="137"/>
      <c r="J582" s="138"/>
    </row>
    <row r="583" spans="3:10" s="1" customFormat="1" x14ac:dyDescent="0.45">
      <c r="C583" s="134"/>
      <c r="D583" s="135"/>
      <c r="G583" s="136"/>
      <c r="H583" s="137"/>
      <c r="I583" s="137"/>
      <c r="J583" s="138"/>
    </row>
    <row r="584" spans="3:10" s="1" customFormat="1" x14ac:dyDescent="0.45">
      <c r="C584" s="134"/>
      <c r="D584" s="135"/>
      <c r="G584" s="136"/>
      <c r="H584" s="137"/>
      <c r="I584" s="137"/>
      <c r="J584" s="138"/>
    </row>
    <row r="585" spans="3:10" s="1" customFormat="1" x14ac:dyDescent="0.45">
      <c r="C585" s="134"/>
      <c r="D585" s="135"/>
      <c r="G585" s="136"/>
      <c r="H585" s="137"/>
      <c r="I585" s="137"/>
      <c r="J585" s="138"/>
    </row>
    <row r="586" spans="3:10" s="1" customFormat="1" x14ac:dyDescent="0.45">
      <c r="C586" s="134"/>
      <c r="D586" s="135"/>
      <c r="G586" s="136"/>
      <c r="H586" s="137"/>
      <c r="I586" s="137"/>
      <c r="J586" s="138"/>
    </row>
    <row r="587" spans="3:10" s="1" customFormat="1" x14ac:dyDescent="0.45">
      <c r="C587" s="134"/>
      <c r="D587" s="135"/>
      <c r="G587" s="136"/>
      <c r="H587" s="137"/>
      <c r="I587" s="137"/>
      <c r="J587" s="138"/>
    </row>
    <row r="588" spans="3:10" s="1" customFormat="1" x14ac:dyDescent="0.45">
      <c r="C588" s="134"/>
      <c r="D588" s="135"/>
      <c r="G588" s="136"/>
      <c r="H588" s="137"/>
      <c r="I588" s="137"/>
      <c r="J588" s="138"/>
    </row>
    <row r="589" spans="3:10" s="1" customFormat="1" x14ac:dyDescent="0.45">
      <c r="C589" s="134"/>
      <c r="D589" s="135"/>
      <c r="G589" s="136"/>
      <c r="H589" s="137"/>
      <c r="I589" s="137"/>
      <c r="J589" s="138"/>
    </row>
    <row r="590" spans="3:10" s="1" customFormat="1" x14ac:dyDescent="0.45">
      <c r="C590" s="134"/>
      <c r="D590" s="135"/>
      <c r="G590" s="136"/>
      <c r="H590" s="137"/>
      <c r="I590" s="137"/>
      <c r="J590" s="138"/>
    </row>
    <row r="591" spans="3:10" s="1" customFormat="1" x14ac:dyDescent="0.45">
      <c r="C591" s="134"/>
      <c r="D591" s="135"/>
      <c r="G591" s="136"/>
      <c r="H591" s="137"/>
      <c r="I591" s="137"/>
      <c r="J591" s="138"/>
    </row>
    <row r="592" spans="3:10" s="1" customFormat="1" x14ac:dyDescent="0.45">
      <c r="C592" s="134"/>
      <c r="D592" s="135"/>
      <c r="G592" s="136"/>
      <c r="H592" s="137"/>
      <c r="I592" s="137"/>
      <c r="J592" s="138"/>
    </row>
    <row r="593" spans="3:10" s="1" customFormat="1" x14ac:dyDescent="0.45">
      <c r="C593" s="134"/>
      <c r="D593" s="135"/>
      <c r="G593" s="136"/>
      <c r="H593" s="137"/>
      <c r="I593" s="137"/>
      <c r="J593" s="138"/>
    </row>
    <row r="594" spans="3:10" s="1" customFormat="1" x14ac:dyDescent="0.45">
      <c r="C594" s="134"/>
      <c r="D594" s="135"/>
      <c r="G594" s="136"/>
      <c r="H594" s="137"/>
      <c r="I594" s="137"/>
      <c r="J594" s="138"/>
    </row>
    <row r="595" spans="3:10" s="1" customFormat="1" x14ac:dyDescent="0.45">
      <c r="C595" s="134"/>
      <c r="D595" s="135"/>
      <c r="G595" s="136"/>
      <c r="H595" s="137"/>
      <c r="I595" s="137"/>
      <c r="J595" s="138"/>
    </row>
    <row r="596" spans="3:10" s="1" customFormat="1" x14ac:dyDescent="0.45">
      <c r="C596" s="134"/>
      <c r="D596" s="135"/>
      <c r="G596" s="136"/>
      <c r="H596" s="137"/>
      <c r="I596" s="137"/>
      <c r="J596" s="138"/>
    </row>
    <row r="597" spans="3:10" s="1" customFormat="1" x14ac:dyDescent="0.45">
      <c r="C597" s="134"/>
      <c r="D597" s="135"/>
      <c r="G597" s="136"/>
      <c r="H597" s="137"/>
      <c r="I597" s="137"/>
      <c r="J597" s="138"/>
    </row>
    <row r="598" spans="3:10" s="1" customFormat="1" x14ac:dyDescent="0.45">
      <c r="C598" s="134"/>
      <c r="D598" s="135"/>
      <c r="G598" s="136"/>
      <c r="H598" s="137"/>
      <c r="I598" s="137"/>
      <c r="J598" s="138"/>
    </row>
    <row r="599" spans="3:10" s="1" customFormat="1" x14ac:dyDescent="0.45">
      <c r="C599" s="134"/>
      <c r="D599" s="135"/>
      <c r="G599" s="136"/>
      <c r="H599" s="137"/>
      <c r="I599" s="137"/>
      <c r="J599" s="138"/>
    </row>
    <row r="600" spans="3:10" s="1" customFormat="1" x14ac:dyDescent="0.45">
      <c r="C600" s="134"/>
      <c r="D600" s="135"/>
      <c r="G600" s="136"/>
      <c r="H600" s="137"/>
      <c r="I600" s="137"/>
      <c r="J600" s="138"/>
    </row>
    <row r="601" spans="3:10" s="1" customFormat="1" x14ac:dyDescent="0.45">
      <c r="C601" s="134"/>
      <c r="D601" s="135"/>
      <c r="G601" s="136"/>
      <c r="H601" s="137"/>
      <c r="I601" s="137"/>
      <c r="J601" s="138"/>
    </row>
    <row r="602" spans="3:10" s="1" customFormat="1" x14ac:dyDescent="0.45">
      <c r="C602" s="134"/>
      <c r="D602" s="135"/>
      <c r="G602" s="136"/>
      <c r="H602" s="137"/>
      <c r="I602" s="137"/>
      <c r="J602" s="138"/>
    </row>
    <row r="603" spans="3:10" s="1" customFormat="1" x14ac:dyDescent="0.45">
      <c r="C603" s="134"/>
      <c r="D603" s="135"/>
      <c r="G603" s="136"/>
      <c r="H603" s="137"/>
      <c r="I603" s="137"/>
      <c r="J603" s="138"/>
    </row>
    <row r="604" spans="3:10" s="1" customFormat="1" x14ac:dyDescent="0.45">
      <c r="C604" s="134"/>
      <c r="D604" s="135"/>
      <c r="G604" s="136"/>
      <c r="H604" s="137"/>
      <c r="I604" s="137"/>
      <c r="J604" s="138"/>
    </row>
    <row r="605" spans="3:10" s="1" customFormat="1" x14ac:dyDescent="0.45">
      <c r="C605" s="134"/>
      <c r="D605" s="135"/>
      <c r="G605" s="136"/>
      <c r="H605" s="137"/>
      <c r="I605" s="137"/>
      <c r="J605" s="138"/>
    </row>
    <row r="606" spans="3:10" s="1" customFormat="1" x14ac:dyDescent="0.45">
      <c r="C606" s="134"/>
      <c r="D606" s="135"/>
      <c r="G606" s="136"/>
      <c r="H606" s="137"/>
      <c r="I606" s="137"/>
      <c r="J606" s="138"/>
    </row>
    <row r="607" spans="3:10" s="1" customFormat="1" x14ac:dyDescent="0.45">
      <c r="C607" s="134"/>
      <c r="D607" s="135"/>
      <c r="G607" s="136"/>
      <c r="H607" s="137"/>
      <c r="I607" s="137"/>
      <c r="J607" s="138"/>
    </row>
    <row r="608" spans="3:10" s="1" customFormat="1" x14ac:dyDescent="0.45">
      <c r="C608" s="134"/>
      <c r="D608" s="135"/>
      <c r="G608" s="136"/>
      <c r="H608" s="137"/>
      <c r="I608" s="137"/>
      <c r="J608" s="138"/>
    </row>
    <row r="609" spans="3:10" s="1" customFormat="1" x14ac:dyDescent="0.45">
      <c r="C609" s="134"/>
      <c r="D609" s="135"/>
      <c r="G609" s="136"/>
      <c r="H609" s="137"/>
      <c r="I609" s="137"/>
      <c r="J609" s="138"/>
    </row>
    <row r="610" spans="3:10" s="1" customFormat="1" x14ac:dyDescent="0.45">
      <c r="C610" s="134"/>
      <c r="D610" s="135"/>
      <c r="G610" s="136"/>
      <c r="H610" s="137"/>
      <c r="I610" s="137"/>
      <c r="J610" s="138"/>
    </row>
    <row r="611" spans="3:10" s="1" customFormat="1" x14ac:dyDescent="0.45">
      <c r="C611" s="134"/>
      <c r="D611" s="135"/>
      <c r="G611" s="136"/>
      <c r="H611" s="137"/>
      <c r="I611" s="137"/>
      <c r="J611" s="138"/>
    </row>
    <row r="612" spans="3:10" s="1" customFormat="1" x14ac:dyDescent="0.45">
      <c r="C612" s="134"/>
      <c r="D612" s="135"/>
      <c r="G612" s="136"/>
      <c r="H612" s="137"/>
      <c r="I612" s="137"/>
      <c r="J612" s="138"/>
    </row>
    <row r="613" spans="3:10" s="1" customFormat="1" x14ac:dyDescent="0.45">
      <c r="C613" s="134"/>
      <c r="D613" s="135"/>
      <c r="G613" s="136"/>
      <c r="H613" s="137"/>
      <c r="I613" s="137"/>
      <c r="J613" s="138"/>
    </row>
    <row r="614" spans="3:10" s="1" customFormat="1" x14ac:dyDescent="0.45">
      <c r="C614" s="134"/>
      <c r="D614" s="135"/>
      <c r="G614" s="136"/>
      <c r="H614" s="137"/>
      <c r="I614" s="137"/>
      <c r="J614" s="138"/>
    </row>
    <row r="615" spans="3:10" s="1" customFormat="1" x14ac:dyDescent="0.45">
      <c r="C615" s="134"/>
      <c r="D615" s="135"/>
      <c r="G615" s="136"/>
      <c r="H615" s="137"/>
      <c r="I615" s="137"/>
      <c r="J615" s="138"/>
    </row>
    <row r="616" spans="3:10" s="1" customFormat="1" x14ac:dyDescent="0.45">
      <c r="C616" s="134"/>
      <c r="D616" s="135"/>
      <c r="G616" s="136"/>
      <c r="H616" s="137"/>
      <c r="I616" s="137"/>
      <c r="J616" s="138"/>
    </row>
    <row r="617" spans="3:10" s="1" customFormat="1" x14ac:dyDescent="0.45">
      <c r="C617" s="134"/>
      <c r="D617" s="135"/>
      <c r="G617" s="136"/>
      <c r="H617" s="137"/>
      <c r="I617" s="137"/>
      <c r="J617" s="138"/>
    </row>
    <row r="618" spans="3:10" s="1" customFormat="1" x14ac:dyDescent="0.45">
      <c r="C618" s="134"/>
      <c r="D618" s="135"/>
      <c r="G618" s="136"/>
      <c r="H618" s="137"/>
      <c r="I618" s="137"/>
      <c r="J618" s="138"/>
    </row>
    <row r="619" spans="3:10" s="1" customFormat="1" x14ac:dyDescent="0.45">
      <c r="C619" s="134"/>
      <c r="D619" s="135"/>
      <c r="G619" s="136"/>
      <c r="H619" s="137"/>
      <c r="I619" s="137"/>
      <c r="J619" s="138"/>
    </row>
    <row r="620" spans="3:10" s="1" customFormat="1" x14ac:dyDescent="0.45">
      <c r="C620" s="134"/>
      <c r="D620" s="135"/>
      <c r="G620" s="136"/>
      <c r="H620" s="137"/>
      <c r="I620" s="137"/>
      <c r="J620" s="138"/>
    </row>
    <row r="621" spans="3:10" s="1" customFormat="1" x14ac:dyDescent="0.45">
      <c r="C621" s="134"/>
      <c r="D621" s="135"/>
      <c r="G621" s="136"/>
      <c r="H621" s="137"/>
      <c r="I621" s="137"/>
      <c r="J621" s="138"/>
    </row>
    <row r="622" spans="3:10" s="1" customFormat="1" x14ac:dyDescent="0.45">
      <c r="C622" s="134"/>
      <c r="D622" s="135"/>
      <c r="G622" s="136"/>
      <c r="H622" s="137"/>
      <c r="I622" s="137"/>
      <c r="J622" s="138"/>
    </row>
    <row r="623" spans="3:10" s="1" customFormat="1" x14ac:dyDescent="0.45">
      <c r="C623" s="134"/>
      <c r="D623" s="135"/>
      <c r="G623" s="136"/>
      <c r="H623" s="137"/>
      <c r="I623" s="137"/>
      <c r="J623" s="138"/>
    </row>
    <row r="624" spans="3:10" s="1" customFormat="1" x14ac:dyDescent="0.45">
      <c r="C624" s="134"/>
      <c r="D624" s="135"/>
      <c r="G624" s="136"/>
      <c r="H624" s="137"/>
      <c r="I624" s="137"/>
      <c r="J624" s="138"/>
    </row>
    <row r="625" spans="3:10" s="1" customFormat="1" x14ac:dyDescent="0.45">
      <c r="C625" s="134"/>
      <c r="D625" s="135"/>
      <c r="G625" s="136"/>
      <c r="H625" s="137"/>
      <c r="I625" s="137"/>
      <c r="J625" s="138"/>
    </row>
    <row r="626" spans="3:10" s="1" customFormat="1" x14ac:dyDescent="0.45">
      <c r="C626" s="134"/>
      <c r="D626" s="135"/>
      <c r="G626" s="136"/>
      <c r="H626" s="137"/>
      <c r="I626" s="137"/>
      <c r="J626" s="138"/>
    </row>
    <row r="627" spans="3:10" s="1" customFormat="1" x14ac:dyDescent="0.45">
      <c r="C627" s="134"/>
      <c r="D627" s="135"/>
      <c r="G627" s="136"/>
      <c r="H627" s="137"/>
      <c r="I627" s="137"/>
      <c r="J627" s="138"/>
    </row>
    <row r="628" spans="3:10" s="1" customFormat="1" x14ac:dyDescent="0.45">
      <c r="C628" s="134"/>
      <c r="D628" s="135"/>
      <c r="G628" s="136"/>
      <c r="H628" s="137"/>
      <c r="I628" s="137"/>
      <c r="J628" s="138"/>
    </row>
    <row r="629" spans="3:10" s="1" customFormat="1" x14ac:dyDescent="0.45">
      <c r="C629" s="134"/>
      <c r="D629" s="135"/>
      <c r="G629" s="136"/>
      <c r="H629" s="137"/>
      <c r="I629" s="137"/>
      <c r="J629" s="138"/>
    </row>
    <row r="630" spans="3:10" s="1" customFormat="1" x14ac:dyDescent="0.45">
      <c r="C630" s="134"/>
      <c r="D630" s="135"/>
      <c r="G630" s="136"/>
      <c r="H630" s="137"/>
      <c r="I630" s="137"/>
      <c r="J630" s="138"/>
    </row>
    <row r="631" spans="3:10" s="1" customFormat="1" x14ac:dyDescent="0.45">
      <c r="C631" s="134"/>
      <c r="D631" s="135"/>
      <c r="G631" s="136"/>
      <c r="H631" s="137"/>
      <c r="I631" s="137"/>
      <c r="J631" s="138"/>
    </row>
    <row r="632" spans="3:10" s="1" customFormat="1" x14ac:dyDescent="0.45">
      <c r="C632" s="134"/>
      <c r="D632" s="135"/>
      <c r="G632" s="136"/>
      <c r="H632" s="137"/>
      <c r="I632" s="137"/>
      <c r="J632" s="138"/>
    </row>
    <row r="633" spans="3:10" s="1" customFormat="1" x14ac:dyDescent="0.45">
      <c r="C633" s="134"/>
      <c r="D633" s="135"/>
      <c r="G633" s="136"/>
      <c r="H633" s="137"/>
      <c r="I633" s="137"/>
      <c r="J633" s="138"/>
    </row>
    <row r="634" spans="3:10" s="1" customFormat="1" x14ac:dyDescent="0.45">
      <c r="C634" s="134"/>
      <c r="D634" s="135"/>
      <c r="G634" s="136"/>
      <c r="H634" s="137"/>
      <c r="I634" s="137"/>
      <c r="J634" s="138"/>
    </row>
    <row r="635" spans="3:10" s="1" customFormat="1" x14ac:dyDescent="0.45">
      <c r="C635" s="134"/>
      <c r="D635" s="135"/>
      <c r="G635" s="136"/>
      <c r="H635" s="137"/>
      <c r="I635" s="137"/>
      <c r="J635" s="138"/>
    </row>
    <row r="636" spans="3:10" s="1" customFormat="1" x14ac:dyDescent="0.45">
      <c r="C636" s="134"/>
      <c r="D636" s="135"/>
      <c r="G636" s="136"/>
      <c r="H636" s="137"/>
      <c r="I636" s="137"/>
      <c r="J636" s="138"/>
    </row>
    <row r="637" spans="3:10" s="1" customFormat="1" x14ac:dyDescent="0.45">
      <c r="C637" s="134"/>
      <c r="D637" s="135"/>
      <c r="G637" s="136"/>
      <c r="H637" s="137"/>
      <c r="I637" s="137"/>
      <c r="J637" s="138"/>
    </row>
    <row r="638" spans="3:10" s="1" customFormat="1" x14ac:dyDescent="0.45">
      <c r="C638" s="134"/>
      <c r="D638" s="135"/>
      <c r="G638" s="136"/>
      <c r="H638" s="137"/>
      <c r="I638" s="137"/>
      <c r="J638" s="138"/>
    </row>
    <row r="639" spans="3:10" s="1" customFormat="1" x14ac:dyDescent="0.45">
      <c r="C639" s="134"/>
      <c r="D639" s="135"/>
      <c r="G639" s="136"/>
      <c r="H639" s="137"/>
      <c r="I639" s="137"/>
      <c r="J639" s="138"/>
    </row>
    <row r="640" spans="3:10" s="1" customFormat="1" x14ac:dyDescent="0.45">
      <c r="C640" s="134"/>
      <c r="D640" s="135"/>
      <c r="G640" s="136"/>
      <c r="H640" s="137"/>
      <c r="I640" s="137"/>
      <c r="J640" s="138"/>
    </row>
    <row r="641" spans="3:10" s="1" customFormat="1" x14ac:dyDescent="0.45">
      <c r="C641" s="134"/>
      <c r="D641" s="135"/>
      <c r="G641" s="136"/>
      <c r="H641" s="137"/>
      <c r="I641" s="137"/>
      <c r="J641" s="138"/>
    </row>
    <row r="642" spans="3:10" s="1" customFormat="1" x14ac:dyDescent="0.45">
      <c r="C642" s="134"/>
      <c r="D642" s="135"/>
      <c r="G642" s="136"/>
      <c r="H642" s="137"/>
      <c r="I642" s="137"/>
      <c r="J642" s="138"/>
    </row>
    <row r="643" spans="3:10" s="1" customFormat="1" x14ac:dyDescent="0.45">
      <c r="C643" s="134"/>
      <c r="D643" s="135"/>
      <c r="G643" s="136"/>
      <c r="H643" s="137"/>
      <c r="I643" s="137"/>
      <c r="J643" s="138"/>
    </row>
    <row r="644" spans="3:10" s="1" customFormat="1" x14ac:dyDescent="0.45">
      <c r="C644" s="134"/>
      <c r="D644" s="135"/>
      <c r="G644" s="136"/>
      <c r="H644" s="137"/>
      <c r="I644" s="137"/>
      <c r="J644" s="138"/>
    </row>
    <row r="645" spans="3:10" s="1" customFormat="1" x14ac:dyDescent="0.45">
      <c r="C645" s="134"/>
      <c r="D645" s="135"/>
      <c r="G645" s="136"/>
      <c r="H645" s="137"/>
      <c r="I645" s="137"/>
      <c r="J645" s="138"/>
    </row>
    <row r="646" spans="3:10" s="1" customFormat="1" x14ac:dyDescent="0.45">
      <c r="C646" s="134"/>
      <c r="D646" s="135"/>
      <c r="G646" s="136"/>
      <c r="H646" s="137"/>
      <c r="I646" s="137"/>
      <c r="J646" s="138"/>
    </row>
    <row r="647" spans="3:10" s="1" customFormat="1" x14ac:dyDescent="0.45">
      <c r="C647" s="134"/>
      <c r="D647" s="135"/>
      <c r="G647" s="136"/>
      <c r="H647" s="137"/>
      <c r="I647" s="137"/>
      <c r="J647" s="138"/>
    </row>
    <row r="648" spans="3:10" s="1" customFormat="1" x14ac:dyDescent="0.45">
      <c r="C648" s="134"/>
      <c r="D648" s="135"/>
      <c r="G648" s="136"/>
      <c r="H648" s="137"/>
      <c r="I648" s="137"/>
      <c r="J648" s="138"/>
    </row>
    <row r="649" spans="3:10" s="1" customFormat="1" x14ac:dyDescent="0.45">
      <c r="C649" s="134"/>
      <c r="D649" s="135"/>
      <c r="G649" s="136"/>
      <c r="H649" s="137"/>
      <c r="I649" s="137"/>
      <c r="J649" s="138"/>
    </row>
    <row r="650" spans="3:10" s="1" customFormat="1" x14ac:dyDescent="0.45">
      <c r="C650" s="134"/>
      <c r="D650" s="135"/>
      <c r="G650" s="136"/>
      <c r="H650" s="137"/>
      <c r="I650" s="137"/>
      <c r="J650" s="138"/>
    </row>
    <row r="651" spans="3:10" s="1" customFormat="1" x14ac:dyDescent="0.45">
      <c r="C651" s="134"/>
      <c r="D651" s="135"/>
      <c r="G651" s="136"/>
      <c r="H651" s="137"/>
      <c r="I651" s="137"/>
      <c r="J651" s="138"/>
    </row>
    <row r="652" spans="3:10" s="1" customFormat="1" x14ac:dyDescent="0.45">
      <c r="C652" s="134"/>
      <c r="D652" s="135"/>
      <c r="G652" s="136"/>
      <c r="H652" s="137"/>
      <c r="I652" s="137"/>
      <c r="J652" s="138"/>
    </row>
    <row r="653" spans="3:10" s="1" customFormat="1" x14ac:dyDescent="0.45">
      <c r="C653" s="134"/>
      <c r="D653" s="135"/>
      <c r="G653" s="136"/>
      <c r="H653" s="137"/>
      <c r="I653" s="137"/>
      <c r="J653" s="138"/>
    </row>
    <row r="654" spans="3:10" s="1" customFormat="1" x14ac:dyDescent="0.45">
      <c r="C654" s="134"/>
      <c r="D654" s="135"/>
      <c r="G654" s="136"/>
      <c r="H654" s="137"/>
      <c r="I654" s="137"/>
      <c r="J654" s="138"/>
    </row>
    <row r="655" spans="3:10" s="1" customFormat="1" x14ac:dyDescent="0.45">
      <c r="C655" s="134"/>
      <c r="D655" s="135"/>
      <c r="G655" s="136"/>
      <c r="H655" s="137"/>
      <c r="I655" s="137"/>
      <c r="J655" s="138"/>
    </row>
    <row r="656" spans="3:10" s="1" customFormat="1" x14ac:dyDescent="0.45">
      <c r="C656" s="134"/>
      <c r="D656" s="135"/>
      <c r="G656" s="136"/>
      <c r="H656" s="137"/>
      <c r="I656" s="137"/>
      <c r="J656" s="138"/>
    </row>
    <row r="657" spans="3:10" s="1" customFormat="1" x14ac:dyDescent="0.45">
      <c r="C657" s="134"/>
      <c r="D657" s="135"/>
      <c r="G657" s="136"/>
      <c r="H657" s="137"/>
      <c r="I657" s="137"/>
      <c r="J657" s="138"/>
    </row>
    <row r="658" spans="3:10" s="1" customFormat="1" x14ac:dyDescent="0.45">
      <c r="C658" s="134"/>
      <c r="D658" s="135"/>
      <c r="G658" s="136"/>
      <c r="H658" s="137"/>
      <c r="I658" s="137"/>
      <c r="J658" s="138"/>
    </row>
    <row r="659" spans="3:10" s="1" customFormat="1" x14ac:dyDescent="0.45">
      <c r="C659" s="134"/>
      <c r="D659" s="135"/>
      <c r="G659" s="136"/>
      <c r="H659" s="137"/>
      <c r="I659" s="137"/>
      <c r="J659" s="138"/>
    </row>
    <row r="660" spans="3:10" s="1" customFormat="1" x14ac:dyDescent="0.45">
      <c r="C660" s="134"/>
      <c r="D660" s="135"/>
      <c r="G660" s="136"/>
      <c r="H660" s="137"/>
      <c r="I660" s="137"/>
      <c r="J660" s="138"/>
    </row>
    <row r="661" spans="3:10" s="1" customFormat="1" x14ac:dyDescent="0.45">
      <c r="C661" s="134"/>
      <c r="D661" s="135"/>
      <c r="G661" s="136"/>
      <c r="H661" s="137"/>
      <c r="I661" s="137"/>
      <c r="J661" s="138"/>
    </row>
    <row r="662" spans="3:10" s="1" customFormat="1" x14ac:dyDescent="0.45">
      <c r="C662" s="134"/>
      <c r="D662" s="135"/>
      <c r="G662" s="136"/>
      <c r="H662" s="137"/>
      <c r="I662" s="137"/>
      <c r="J662" s="138"/>
    </row>
    <row r="663" spans="3:10" s="1" customFormat="1" x14ac:dyDescent="0.45">
      <c r="C663" s="134"/>
      <c r="D663" s="135"/>
      <c r="G663" s="136"/>
      <c r="H663" s="137"/>
      <c r="I663" s="137"/>
      <c r="J663" s="138"/>
    </row>
    <row r="664" spans="3:10" s="1" customFormat="1" x14ac:dyDescent="0.45">
      <c r="C664" s="134"/>
      <c r="D664" s="135"/>
      <c r="G664" s="136"/>
      <c r="H664" s="137"/>
      <c r="I664" s="137"/>
      <c r="J664" s="138"/>
    </row>
    <row r="665" spans="3:10" s="1" customFormat="1" x14ac:dyDescent="0.45">
      <c r="C665" s="134"/>
      <c r="D665" s="135"/>
      <c r="G665" s="136"/>
      <c r="H665" s="137"/>
      <c r="I665" s="137"/>
      <c r="J665" s="138"/>
    </row>
    <row r="666" spans="3:10" s="1" customFormat="1" x14ac:dyDescent="0.45">
      <c r="C666" s="134"/>
      <c r="D666" s="135"/>
      <c r="G666" s="136"/>
      <c r="H666" s="137"/>
      <c r="I666" s="137"/>
      <c r="J666" s="138"/>
    </row>
    <row r="667" spans="3:10" s="1" customFormat="1" x14ac:dyDescent="0.45">
      <c r="C667" s="134"/>
      <c r="D667" s="135"/>
      <c r="G667" s="136"/>
      <c r="H667" s="137"/>
      <c r="I667" s="137"/>
      <c r="J667" s="138"/>
    </row>
    <row r="668" spans="3:10" s="1" customFormat="1" x14ac:dyDescent="0.45">
      <c r="C668" s="134"/>
      <c r="D668" s="135"/>
      <c r="G668" s="136"/>
      <c r="H668" s="137"/>
      <c r="I668" s="137"/>
      <c r="J668" s="138"/>
    </row>
    <row r="669" spans="3:10" s="1" customFormat="1" x14ac:dyDescent="0.45">
      <c r="C669" s="134"/>
      <c r="D669" s="135"/>
      <c r="G669" s="136"/>
      <c r="H669" s="137"/>
      <c r="I669" s="137"/>
      <c r="J669" s="138"/>
    </row>
    <row r="670" spans="3:10" s="1" customFormat="1" x14ac:dyDescent="0.45">
      <c r="C670" s="134"/>
      <c r="D670" s="135"/>
      <c r="G670" s="136"/>
      <c r="H670" s="137"/>
      <c r="I670" s="137"/>
      <c r="J670" s="138"/>
    </row>
    <row r="671" spans="3:10" s="1" customFormat="1" x14ac:dyDescent="0.45">
      <c r="C671" s="134"/>
      <c r="D671" s="135"/>
      <c r="G671" s="136"/>
      <c r="H671" s="137"/>
      <c r="I671" s="137"/>
      <c r="J671" s="138"/>
    </row>
    <row r="672" spans="3:10" s="1" customFormat="1" x14ac:dyDescent="0.45">
      <c r="C672" s="134"/>
      <c r="D672" s="135"/>
      <c r="G672" s="136"/>
      <c r="H672" s="137"/>
      <c r="I672" s="137"/>
      <c r="J672" s="138"/>
    </row>
    <row r="673" spans="3:10" s="1" customFormat="1" x14ac:dyDescent="0.45">
      <c r="C673" s="134"/>
      <c r="D673" s="135"/>
      <c r="G673" s="136"/>
      <c r="H673" s="137"/>
      <c r="I673" s="137"/>
      <c r="J673" s="138"/>
    </row>
    <row r="674" spans="3:10" s="1" customFormat="1" x14ac:dyDescent="0.45">
      <c r="C674" s="134"/>
      <c r="D674" s="135"/>
      <c r="G674" s="136"/>
      <c r="H674" s="137"/>
      <c r="I674" s="137"/>
      <c r="J674" s="138"/>
    </row>
    <row r="675" spans="3:10" s="1" customFormat="1" x14ac:dyDescent="0.45">
      <c r="C675" s="134"/>
      <c r="D675" s="135"/>
      <c r="G675" s="136"/>
      <c r="H675" s="137"/>
      <c r="I675" s="137"/>
      <c r="J675" s="138"/>
    </row>
    <row r="676" spans="3:10" s="1" customFormat="1" x14ac:dyDescent="0.45">
      <c r="C676" s="134"/>
      <c r="D676" s="135"/>
      <c r="G676" s="136"/>
      <c r="H676" s="137"/>
      <c r="I676" s="137"/>
      <c r="J676" s="138"/>
    </row>
    <row r="677" spans="3:10" s="1" customFormat="1" x14ac:dyDescent="0.45">
      <c r="C677" s="134"/>
      <c r="D677" s="135"/>
      <c r="G677" s="136"/>
      <c r="H677" s="137"/>
      <c r="I677" s="137"/>
      <c r="J677" s="138"/>
    </row>
    <row r="678" spans="3:10" s="1" customFormat="1" x14ac:dyDescent="0.45">
      <c r="C678" s="134"/>
      <c r="D678" s="135"/>
      <c r="G678" s="136"/>
      <c r="H678" s="137"/>
      <c r="I678" s="137"/>
      <c r="J678" s="138"/>
    </row>
    <row r="679" spans="3:10" s="1" customFormat="1" x14ac:dyDescent="0.45">
      <c r="C679" s="134"/>
      <c r="D679" s="135"/>
      <c r="G679" s="136"/>
      <c r="H679" s="137"/>
      <c r="I679" s="137"/>
      <c r="J679" s="138"/>
    </row>
    <row r="680" spans="3:10" s="1" customFormat="1" x14ac:dyDescent="0.45">
      <c r="C680" s="134"/>
      <c r="D680" s="135"/>
      <c r="G680" s="136"/>
      <c r="H680" s="137"/>
      <c r="I680" s="137"/>
      <c r="J680" s="138"/>
    </row>
    <row r="681" spans="3:10" s="1" customFormat="1" x14ac:dyDescent="0.45">
      <c r="C681" s="134"/>
      <c r="D681" s="135"/>
      <c r="G681" s="136"/>
      <c r="H681" s="137"/>
      <c r="I681" s="137"/>
      <c r="J681" s="138"/>
    </row>
    <row r="682" spans="3:10" s="1" customFormat="1" x14ac:dyDescent="0.45">
      <c r="C682" s="134"/>
      <c r="D682" s="135"/>
      <c r="G682" s="136"/>
      <c r="H682" s="137"/>
      <c r="I682" s="137"/>
      <c r="J682" s="138"/>
    </row>
    <row r="683" spans="3:10" s="1" customFormat="1" x14ac:dyDescent="0.45">
      <c r="C683" s="134"/>
      <c r="D683" s="135"/>
      <c r="G683" s="136"/>
      <c r="H683" s="137"/>
      <c r="I683" s="137"/>
      <c r="J683" s="138"/>
    </row>
    <row r="684" spans="3:10" s="1" customFormat="1" x14ac:dyDescent="0.45">
      <c r="C684" s="134"/>
      <c r="D684" s="135"/>
      <c r="G684" s="136"/>
      <c r="H684" s="137"/>
      <c r="I684" s="137"/>
      <c r="J684" s="138"/>
    </row>
    <row r="685" spans="3:10" s="1" customFormat="1" x14ac:dyDescent="0.45">
      <c r="C685" s="134"/>
      <c r="D685" s="135"/>
      <c r="G685" s="136"/>
      <c r="H685" s="137"/>
      <c r="I685" s="137"/>
      <c r="J685" s="138"/>
    </row>
    <row r="686" spans="3:10" s="1" customFormat="1" x14ac:dyDescent="0.45">
      <c r="C686" s="134"/>
      <c r="D686" s="135"/>
      <c r="G686" s="136"/>
      <c r="H686" s="137"/>
      <c r="I686" s="137"/>
      <c r="J686" s="138"/>
    </row>
    <row r="687" spans="3:10" s="1" customFormat="1" x14ac:dyDescent="0.45">
      <c r="C687" s="134"/>
      <c r="D687" s="135"/>
      <c r="G687" s="136"/>
      <c r="H687" s="137"/>
      <c r="I687" s="137"/>
      <c r="J687" s="138"/>
    </row>
    <row r="688" spans="3:10" s="1" customFormat="1" x14ac:dyDescent="0.45">
      <c r="C688" s="134"/>
      <c r="D688" s="135"/>
      <c r="G688" s="136"/>
      <c r="H688" s="137"/>
      <c r="I688" s="137"/>
      <c r="J688" s="138"/>
    </row>
    <row r="689" spans="3:10" s="1" customFormat="1" x14ac:dyDescent="0.45">
      <c r="C689" s="134"/>
      <c r="D689" s="135"/>
      <c r="G689" s="136"/>
      <c r="H689" s="137"/>
      <c r="I689" s="137"/>
      <c r="J689" s="138"/>
    </row>
    <row r="690" spans="3:10" s="1" customFormat="1" x14ac:dyDescent="0.45">
      <c r="C690" s="134"/>
      <c r="D690" s="135"/>
      <c r="G690" s="136"/>
      <c r="H690" s="137"/>
      <c r="I690" s="137"/>
      <c r="J690" s="138"/>
    </row>
    <row r="691" spans="3:10" s="1" customFormat="1" x14ac:dyDescent="0.45">
      <c r="C691" s="134"/>
      <c r="D691" s="135"/>
      <c r="G691" s="136"/>
      <c r="H691" s="137"/>
      <c r="I691" s="137"/>
      <c r="J691" s="138"/>
    </row>
    <row r="692" spans="3:10" s="1" customFormat="1" x14ac:dyDescent="0.45">
      <c r="C692" s="134"/>
      <c r="D692" s="135"/>
      <c r="G692" s="136"/>
      <c r="H692" s="137"/>
      <c r="I692" s="137"/>
      <c r="J692" s="138"/>
    </row>
    <row r="693" spans="3:10" s="1" customFormat="1" x14ac:dyDescent="0.45">
      <c r="C693" s="134"/>
      <c r="D693" s="135"/>
      <c r="G693" s="136"/>
      <c r="H693" s="137"/>
      <c r="I693" s="137"/>
      <c r="J693" s="138"/>
    </row>
    <row r="694" spans="3:10" s="1" customFormat="1" x14ac:dyDescent="0.45">
      <c r="C694" s="134"/>
      <c r="D694" s="135"/>
      <c r="G694" s="136"/>
      <c r="H694" s="137"/>
      <c r="I694" s="137"/>
      <c r="J694" s="138"/>
    </row>
    <row r="695" spans="3:10" s="1" customFormat="1" x14ac:dyDescent="0.45">
      <c r="C695" s="134"/>
      <c r="D695" s="135"/>
      <c r="G695" s="136"/>
      <c r="H695" s="137"/>
      <c r="I695" s="137"/>
      <c r="J695" s="138"/>
    </row>
    <row r="696" spans="3:10" s="1" customFormat="1" x14ac:dyDescent="0.45">
      <c r="C696" s="134"/>
      <c r="D696" s="135"/>
      <c r="G696" s="136"/>
      <c r="H696" s="137"/>
      <c r="I696" s="137"/>
      <c r="J696" s="138"/>
    </row>
    <row r="697" spans="3:10" s="1" customFormat="1" x14ac:dyDescent="0.45">
      <c r="C697" s="134"/>
      <c r="D697" s="135"/>
      <c r="G697" s="136"/>
      <c r="H697" s="137"/>
      <c r="I697" s="137"/>
      <c r="J697" s="138"/>
    </row>
    <row r="698" spans="3:10" s="1" customFormat="1" x14ac:dyDescent="0.45">
      <c r="C698" s="134"/>
      <c r="D698" s="135"/>
      <c r="G698" s="136"/>
      <c r="H698" s="137"/>
      <c r="I698" s="137"/>
      <c r="J698" s="138"/>
    </row>
    <row r="699" spans="3:10" s="1" customFormat="1" x14ac:dyDescent="0.45">
      <c r="C699" s="134"/>
      <c r="D699" s="135"/>
      <c r="G699" s="136"/>
      <c r="H699" s="137"/>
      <c r="I699" s="137"/>
      <c r="J699" s="138"/>
    </row>
    <row r="700" spans="3:10" s="1" customFormat="1" x14ac:dyDescent="0.45">
      <c r="C700" s="134"/>
      <c r="D700" s="135"/>
      <c r="G700" s="136"/>
      <c r="H700" s="137"/>
      <c r="I700" s="137"/>
      <c r="J700" s="138"/>
    </row>
    <row r="701" spans="3:10" s="1" customFormat="1" x14ac:dyDescent="0.45">
      <c r="C701" s="134"/>
      <c r="D701" s="135"/>
      <c r="G701" s="136"/>
      <c r="H701" s="137"/>
      <c r="I701" s="137"/>
      <c r="J701" s="138"/>
    </row>
    <row r="702" spans="3:10" s="1" customFormat="1" x14ac:dyDescent="0.45">
      <c r="C702" s="134"/>
      <c r="D702" s="135"/>
      <c r="G702" s="136"/>
      <c r="H702" s="137"/>
      <c r="I702" s="137"/>
      <c r="J702" s="138"/>
    </row>
    <row r="703" spans="3:10" s="1" customFormat="1" x14ac:dyDescent="0.45">
      <c r="C703" s="134"/>
      <c r="D703" s="135"/>
      <c r="G703" s="136"/>
      <c r="H703" s="137"/>
      <c r="I703" s="137"/>
      <c r="J703" s="138"/>
    </row>
    <row r="704" spans="3:10" s="1" customFormat="1" x14ac:dyDescent="0.45">
      <c r="C704" s="134"/>
      <c r="D704" s="135"/>
      <c r="G704" s="136"/>
      <c r="H704" s="137"/>
      <c r="I704" s="137"/>
      <c r="J704" s="138"/>
    </row>
    <row r="705" spans="3:10" s="1" customFormat="1" x14ac:dyDescent="0.45">
      <c r="C705" s="134"/>
      <c r="D705" s="135"/>
      <c r="G705" s="136"/>
      <c r="H705" s="137"/>
      <c r="I705" s="137"/>
      <c r="J705" s="138"/>
    </row>
    <row r="706" spans="3:10" s="1" customFormat="1" x14ac:dyDescent="0.45">
      <c r="C706" s="134"/>
      <c r="D706" s="135"/>
      <c r="G706" s="136"/>
      <c r="H706" s="137"/>
      <c r="I706" s="137"/>
      <c r="J706" s="138"/>
    </row>
    <row r="707" spans="3:10" s="1" customFormat="1" x14ac:dyDescent="0.45">
      <c r="C707" s="134"/>
      <c r="D707" s="135"/>
      <c r="G707" s="136"/>
      <c r="H707" s="137"/>
      <c r="I707" s="137"/>
      <c r="J707" s="138"/>
    </row>
    <row r="708" spans="3:10" s="1" customFormat="1" x14ac:dyDescent="0.45">
      <c r="C708" s="134"/>
      <c r="D708" s="135"/>
      <c r="G708" s="136"/>
      <c r="H708" s="137"/>
      <c r="I708" s="137"/>
      <c r="J708" s="138"/>
    </row>
    <row r="709" spans="3:10" s="1" customFormat="1" x14ac:dyDescent="0.45">
      <c r="C709" s="134"/>
      <c r="D709" s="135"/>
      <c r="G709" s="136"/>
      <c r="H709" s="137"/>
      <c r="I709" s="137"/>
      <c r="J709" s="138"/>
    </row>
    <row r="710" spans="3:10" s="1" customFormat="1" x14ac:dyDescent="0.45">
      <c r="C710" s="134"/>
      <c r="D710" s="135"/>
      <c r="G710" s="136"/>
      <c r="H710" s="137"/>
      <c r="I710" s="137"/>
      <c r="J710" s="138"/>
    </row>
    <row r="711" spans="3:10" s="1" customFormat="1" x14ac:dyDescent="0.45">
      <c r="C711" s="134"/>
      <c r="D711" s="135"/>
      <c r="G711" s="136"/>
      <c r="H711" s="137"/>
      <c r="I711" s="137"/>
      <c r="J711" s="138"/>
    </row>
    <row r="712" spans="3:10" s="1" customFormat="1" x14ac:dyDescent="0.45">
      <c r="C712" s="134"/>
      <c r="D712" s="135"/>
      <c r="G712" s="136"/>
      <c r="H712" s="137"/>
      <c r="I712" s="137"/>
      <c r="J712" s="138"/>
    </row>
    <row r="713" spans="3:10" s="1" customFormat="1" x14ac:dyDescent="0.45">
      <c r="C713" s="134"/>
      <c r="D713" s="135"/>
      <c r="G713" s="136"/>
      <c r="H713" s="137"/>
      <c r="I713" s="137"/>
      <c r="J713" s="138"/>
    </row>
    <row r="714" spans="3:10" s="1" customFormat="1" x14ac:dyDescent="0.45">
      <c r="C714" s="134"/>
      <c r="D714" s="135"/>
      <c r="G714" s="136"/>
      <c r="H714" s="137"/>
      <c r="I714" s="137"/>
      <c r="J714" s="138"/>
    </row>
    <row r="715" spans="3:10" s="1" customFormat="1" x14ac:dyDescent="0.45">
      <c r="C715" s="134"/>
      <c r="D715" s="135"/>
      <c r="G715" s="136"/>
      <c r="H715" s="137"/>
      <c r="I715" s="137"/>
      <c r="J715" s="138"/>
    </row>
    <row r="716" spans="3:10" s="1" customFormat="1" x14ac:dyDescent="0.45">
      <c r="C716" s="134"/>
      <c r="D716" s="135"/>
      <c r="G716" s="136"/>
      <c r="H716" s="137"/>
      <c r="I716" s="137"/>
      <c r="J716" s="138"/>
    </row>
    <row r="717" spans="3:10" s="1" customFormat="1" x14ac:dyDescent="0.45">
      <c r="C717" s="134"/>
      <c r="D717" s="135"/>
      <c r="G717" s="136"/>
      <c r="H717" s="137"/>
      <c r="I717" s="137"/>
      <c r="J717" s="138"/>
    </row>
    <row r="718" spans="3:10" s="1" customFormat="1" x14ac:dyDescent="0.45">
      <c r="C718" s="134"/>
      <c r="D718" s="135"/>
      <c r="G718" s="136"/>
      <c r="H718" s="137"/>
      <c r="I718" s="137"/>
      <c r="J718" s="138"/>
    </row>
    <row r="719" spans="3:10" s="1" customFormat="1" x14ac:dyDescent="0.45">
      <c r="C719" s="134"/>
      <c r="D719" s="135"/>
      <c r="G719" s="136"/>
      <c r="H719" s="137"/>
      <c r="I719" s="137"/>
      <c r="J719" s="138"/>
    </row>
    <row r="720" spans="3:10" s="1" customFormat="1" x14ac:dyDescent="0.45">
      <c r="C720" s="134"/>
      <c r="D720" s="135"/>
      <c r="G720" s="136"/>
      <c r="H720" s="137"/>
      <c r="I720" s="137"/>
      <c r="J720" s="138"/>
    </row>
    <row r="721" spans="3:10" s="1" customFormat="1" x14ac:dyDescent="0.45">
      <c r="C721" s="134"/>
      <c r="D721" s="135"/>
      <c r="G721" s="136"/>
      <c r="H721" s="137"/>
      <c r="I721" s="137"/>
      <c r="J721" s="138"/>
    </row>
    <row r="722" spans="3:10" s="1" customFormat="1" x14ac:dyDescent="0.45">
      <c r="C722" s="134"/>
      <c r="D722" s="135"/>
      <c r="G722" s="136"/>
      <c r="H722" s="137"/>
      <c r="I722" s="137"/>
      <c r="J722" s="138"/>
    </row>
    <row r="723" spans="3:10" s="1" customFormat="1" x14ac:dyDescent="0.45">
      <c r="C723" s="134"/>
      <c r="D723" s="135"/>
      <c r="G723" s="136"/>
      <c r="H723" s="137"/>
      <c r="I723" s="137"/>
      <c r="J723" s="138"/>
    </row>
    <row r="724" spans="3:10" s="1" customFormat="1" x14ac:dyDescent="0.45">
      <c r="C724" s="134"/>
      <c r="D724" s="135"/>
      <c r="G724" s="136"/>
      <c r="H724" s="137"/>
      <c r="I724" s="137"/>
      <c r="J724" s="138"/>
    </row>
    <row r="725" spans="3:10" s="1" customFormat="1" x14ac:dyDescent="0.45">
      <c r="C725" s="134"/>
      <c r="D725" s="135"/>
      <c r="G725" s="136"/>
      <c r="H725" s="137"/>
      <c r="I725" s="137"/>
      <c r="J725" s="138"/>
    </row>
    <row r="726" spans="3:10" s="1" customFormat="1" x14ac:dyDescent="0.45">
      <c r="C726" s="134"/>
      <c r="D726" s="135"/>
      <c r="G726" s="136"/>
      <c r="H726" s="137"/>
      <c r="I726" s="137"/>
      <c r="J726" s="138"/>
    </row>
    <row r="727" spans="3:10" s="1" customFormat="1" x14ac:dyDescent="0.45">
      <c r="C727" s="134"/>
      <c r="D727" s="135"/>
      <c r="G727" s="136"/>
      <c r="H727" s="137"/>
      <c r="I727" s="137"/>
      <c r="J727" s="138"/>
    </row>
    <row r="728" spans="3:10" s="1" customFormat="1" x14ac:dyDescent="0.45">
      <c r="C728" s="134"/>
      <c r="D728" s="135"/>
      <c r="G728" s="136"/>
      <c r="H728" s="137"/>
      <c r="I728" s="137"/>
      <c r="J728" s="138"/>
    </row>
    <row r="729" spans="3:10" s="1" customFormat="1" x14ac:dyDescent="0.45">
      <c r="C729" s="134"/>
      <c r="D729" s="135"/>
      <c r="G729" s="136"/>
      <c r="H729" s="137"/>
      <c r="I729" s="137"/>
      <c r="J729" s="138"/>
    </row>
    <row r="730" spans="3:10" s="1" customFormat="1" x14ac:dyDescent="0.45">
      <c r="C730" s="134"/>
      <c r="D730" s="135"/>
      <c r="G730" s="136"/>
      <c r="H730" s="137"/>
      <c r="I730" s="137"/>
      <c r="J730" s="138"/>
    </row>
    <row r="731" spans="3:10" s="1" customFormat="1" x14ac:dyDescent="0.45">
      <c r="C731" s="134"/>
      <c r="D731" s="135"/>
      <c r="G731" s="136"/>
      <c r="H731" s="137"/>
      <c r="I731" s="137"/>
      <c r="J731" s="138"/>
    </row>
    <row r="732" spans="3:10" s="1" customFormat="1" x14ac:dyDescent="0.45">
      <c r="C732" s="134"/>
      <c r="D732" s="135"/>
      <c r="G732" s="136"/>
      <c r="H732" s="137"/>
      <c r="I732" s="137"/>
      <c r="J732" s="138"/>
    </row>
    <row r="733" spans="3:10" s="1" customFormat="1" x14ac:dyDescent="0.45">
      <c r="C733" s="134"/>
      <c r="D733" s="135"/>
      <c r="G733" s="136"/>
      <c r="H733" s="137"/>
      <c r="I733" s="137"/>
      <c r="J733" s="138"/>
    </row>
    <row r="734" spans="3:10" s="1" customFormat="1" x14ac:dyDescent="0.45">
      <c r="C734" s="134"/>
      <c r="D734" s="135"/>
      <c r="G734" s="136"/>
      <c r="H734" s="137"/>
      <c r="I734" s="137"/>
      <c r="J734" s="138"/>
    </row>
    <row r="735" spans="3:10" s="1" customFormat="1" x14ac:dyDescent="0.45">
      <c r="C735" s="134"/>
      <c r="D735" s="135"/>
      <c r="G735" s="136"/>
      <c r="H735" s="137"/>
      <c r="I735" s="137"/>
      <c r="J735" s="138"/>
    </row>
    <row r="736" spans="3:10" s="1" customFormat="1" x14ac:dyDescent="0.45">
      <c r="C736" s="134"/>
      <c r="D736" s="135"/>
      <c r="G736" s="136"/>
      <c r="H736" s="137"/>
      <c r="I736" s="137"/>
      <c r="J736" s="138"/>
    </row>
    <row r="737" spans="3:10" s="1" customFormat="1" x14ac:dyDescent="0.45">
      <c r="C737" s="134"/>
      <c r="D737" s="135"/>
      <c r="G737" s="136"/>
      <c r="H737" s="137"/>
      <c r="I737" s="137"/>
      <c r="J737" s="138"/>
    </row>
    <row r="738" spans="3:10" s="1" customFormat="1" x14ac:dyDescent="0.45">
      <c r="C738" s="134"/>
      <c r="D738" s="135"/>
      <c r="G738" s="136"/>
      <c r="H738" s="137"/>
      <c r="I738" s="137"/>
      <c r="J738" s="138"/>
    </row>
    <row r="739" spans="3:10" s="1" customFormat="1" x14ac:dyDescent="0.45">
      <c r="C739" s="134"/>
      <c r="D739" s="135"/>
      <c r="G739" s="136"/>
      <c r="H739" s="137"/>
      <c r="I739" s="137"/>
      <c r="J739" s="138"/>
    </row>
    <row r="740" spans="3:10" s="1" customFormat="1" x14ac:dyDescent="0.45">
      <c r="C740" s="134"/>
      <c r="D740" s="135"/>
      <c r="G740" s="136"/>
      <c r="H740" s="137"/>
      <c r="I740" s="137"/>
      <c r="J740" s="138"/>
    </row>
    <row r="741" spans="3:10" s="1" customFormat="1" x14ac:dyDescent="0.45">
      <c r="C741" s="134"/>
      <c r="D741" s="135"/>
      <c r="G741" s="136"/>
      <c r="H741" s="137"/>
      <c r="I741" s="137"/>
      <c r="J741" s="138"/>
    </row>
    <row r="742" spans="3:10" s="1" customFormat="1" x14ac:dyDescent="0.45">
      <c r="C742" s="134"/>
      <c r="D742" s="135"/>
      <c r="G742" s="136"/>
      <c r="H742" s="137"/>
      <c r="I742" s="137"/>
      <c r="J742" s="138"/>
    </row>
    <row r="743" spans="3:10" s="1" customFormat="1" x14ac:dyDescent="0.45">
      <c r="C743" s="134"/>
      <c r="D743" s="135"/>
      <c r="G743" s="136"/>
      <c r="H743" s="137"/>
      <c r="I743" s="137"/>
      <c r="J743" s="138"/>
    </row>
    <row r="744" spans="3:10" s="1" customFormat="1" x14ac:dyDescent="0.45">
      <c r="C744" s="134"/>
      <c r="D744" s="135"/>
      <c r="G744" s="136"/>
      <c r="H744" s="137"/>
      <c r="I744" s="137"/>
      <c r="J744" s="138"/>
    </row>
    <row r="745" spans="3:10" s="1" customFormat="1" x14ac:dyDescent="0.45">
      <c r="C745" s="134"/>
      <c r="D745" s="135"/>
      <c r="G745" s="136"/>
      <c r="H745" s="137"/>
      <c r="I745" s="137"/>
      <c r="J745" s="138"/>
    </row>
    <row r="746" spans="3:10" s="1" customFormat="1" x14ac:dyDescent="0.45">
      <c r="C746" s="134"/>
      <c r="D746" s="135"/>
      <c r="G746" s="136"/>
      <c r="H746" s="137"/>
      <c r="I746" s="137"/>
      <c r="J746" s="138"/>
    </row>
    <row r="747" spans="3:10" s="1" customFormat="1" x14ac:dyDescent="0.45">
      <c r="C747" s="134"/>
      <c r="D747" s="135"/>
      <c r="G747" s="136"/>
      <c r="H747" s="137"/>
      <c r="I747" s="137"/>
      <c r="J747" s="138"/>
    </row>
    <row r="748" spans="3:10" s="1" customFormat="1" x14ac:dyDescent="0.45">
      <c r="C748" s="134"/>
      <c r="D748" s="135"/>
      <c r="G748" s="136"/>
      <c r="H748" s="137"/>
      <c r="I748" s="137"/>
      <c r="J748" s="138"/>
    </row>
    <row r="749" spans="3:10" s="1" customFormat="1" x14ac:dyDescent="0.45">
      <c r="C749" s="134"/>
      <c r="D749" s="135"/>
      <c r="G749" s="136"/>
      <c r="H749" s="137"/>
      <c r="I749" s="137"/>
      <c r="J749" s="138"/>
    </row>
    <row r="750" spans="3:10" s="1" customFormat="1" x14ac:dyDescent="0.45">
      <c r="C750" s="134"/>
      <c r="D750" s="135"/>
      <c r="G750" s="136"/>
      <c r="H750" s="137"/>
      <c r="I750" s="137"/>
      <c r="J750" s="138"/>
    </row>
    <row r="751" spans="3:10" s="1" customFormat="1" x14ac:dyDescent="0.45">
      <c r="C751" s="134"/>
      <c r="D751" s="135"/>
      <c r="G751" s="136"/>
      <c r="H751" s="137"/>
      <c r="I751" s="137"/>
      <c r="J751" s="138"/>
    </row>
    <row r="752" spans="3:10" s="1" customFormat="1" x14ac:dyDescent="0.45">
      <c r="C752" s="134"/>
      <c r="D752" s="135"/>
      <c r="G752" s="136"/>
      <c r="H752" s="137"/>
      <c r="I752" s="137"/>
      <c r="J752" s="138"/>
    </row>
    <row r="753" spans="3:10" s="1" customFormat="1" x14ac:dyDescent="0.45">
      <c r="C753" s="134"/>
      <c r="D753" s="135"/>
      <c r="G753" s="136"/>
      <c r="H753" s="137"/>
      <c r="I753" s="137"/>
      <c r="J753" s="138"/>
    </row>
    <row r="754" spans="3:10" s="1" customFormat="1" x14ac:dyDescent="0.45">
      <c r="C754" s="134"/>
      <c r="D754" s="135"/>
      <c r="G754" s="136"/>
      <c r="H754" s="137"/>
      <c r="I754" s="137"/>
      <c r="J754" s="138"/>
    </row>
    <row r="755" spans="3:10" s="1" customFormat="1" x14ac:dyDescent="0.45">
      <c r="C755" s="134"/>
      <c r="D755" s="135"/>
      <c r="G755" s="136"/>
      <c r="H755" s="137"/>
      <c r="I755" s="137"/>
      <c r="J755" s="138"/>
    </row>
    <row r="756" spans="3:10" s="1" customFormat="1" x14ac:dyDescent="0.45">
      <c r="C756" s="134"/>
      <c r="D756" s="135"/>
      <c r="G756" s="136"/>
      <c r="H756" s="137"/>
      <c r="I756" s="137"/>
      <c r="J756" s="138"/>
    </row>
    <row r="757" spans="3:10" s="1" customFormat="1" x14ac:dyDescent="0.45">
      <c r="C757" s="134"/>
      <c r="D757" s="135"/>
      <c r="G757" s="136"/>
      <c r="H757" s="137"/>
      <c r="I757" s="137"/>
      <c r="J757" s="138"/>
    </row>
    <row r="758" spans="3:10" s="1" customFormat="1" x14ac:dyDescent="0.45">
      <c r="C758" s="134"/>
      <c r="D758" s="135"/>
      <c r="G758" s="136"/>
      <c r="H758" s="137"/>
      <c r="I758" s="137"/>
      <c r="J758" s="138"/>
    </row>
    <row r="759" spans="3:10" s="1" customFormat="1" x14ac:dyDescent="0.45">
      <c r="C759" s="134"/>
      <c r="D759" s="135"/>
      <c r="G759" s="136"/>
      <c r="H759" s="137"/>
      <c r="I759" s="137"/>
      <c r="J759" s="138"/>
    </row>
    <row r="760" spans="3:10" s="1" customFormat="1" x14ac:dyDescent="0.45">
      <c r="C760" s="134"/>
      <c r="D760" s="135"/>
      <c r="G760" s="136"/>
      <c r="H760" s="137"/>
      <c r="I760" s="137"/>
      <c r="J760" s="138"/>
    </row>
    <row r="761" spans="3:10" s="1" customFormat="1" x14ac:dyDescent="0.45">
      <c r="C761" s="134"/>
      <c r="D761" s="135"/>
      <c r="G761" s="136"/>
      <c r="H761" s="137"/>
      <c r="I761" s="137"/>
      <c r="J761" s="138"/>
    </row>
    <row r="762" spans="3:10" s="1" customFormat="1" x14ac:dyDescent="0.45">
      <c r="C762" s="134"/>
      <c r="D762" s="135"/>
      <c r="G762" s="136"/>
      <c r="H762" s="137"/>
      <c r="I762" s="137"/>
      <c r="J762" s="138"/>
    </row>
    <row r="763" spans="3:10" s="1" customFormat="1" x14ac:dyDescent="0.45">
      <c r="C763" s="134"/>
      <c r="D763" s="135"/>
      <c r="G763" s="136"/>
      <c r="H763" s="137"/>
      <c r="I763" s="137"/>
      <c r="J763" s="138"/>
    </row>
    <row r="764" spans="3:10" s="1" customFormat="1" x14ac:dyDescent="0.45">
      <c r="C764" s="134"/>
      <c r="D764" s="135"/>
      <c r="G764" s="136"/>
      <c r="H764" s="137"/>
      <c r="I764" s="137"/>
      <c r="J764" s="138"/>
    </row>
    <row r="765" spans="3:10" s="1" customFormat="1" x14ac:dyDescent="0.45">
      <c r="C765" s="134"/>
      <c r="D765" s="135"/>
      <c r="G765" s="136"/>
      <c r="H765" s="137"/>
      <c r="I765" s="137"/>
      <c r="J765" s="138"/>
    </row>
    <row r="766" spans="3:10" s="1" customFormat="1" x14ac:dyDescent="0.45">
      <c r="C766" s="134"/>
      <c r="D766" s="135"/>
      <c r="G766" s="136"/>
      <c r="H766" s="137"/>
      <c r="I766" s="137"/>
      <c r="J766" s="138"/>
    </row>
    <row r="767" spans="3:10" s="1" customFormat="1" x14ac:dyDescent="0.45">
      <c r="C767" s="134"/>
      <c r="D767" s="135"/>
      <c r="G767" s="136"/>
      <c r="H767" s="137"/>
      <c r="I767" s="137"/>
      <c r="J767" s="138"/>
    </row>
    <row r="768" spans="3:10" s="1" customFormat="1" x14ac:dyDescent="0.45">
      <c r="C768" s="134"/>
      <c r="D768" s="135"/>
      <c r="G768" s="136"/>
      <c r="H768" s="137"/>
      <c r="I768" s="137"/>
      <c r="J768" s="138"/>
    </row>
    <row r="769" spans="3:10" s="1" customFormat="1" x14ac:dyDescent="0.45">
      <c r="C769" s="134"/>
      <c r="D769" s="135"/>
      <c r="G769" s="136"/>
      <c r="H769" s="137"/>
      <c r="I769" s="137"/>
      <c r="J769" s="138"/>
    </row>
    <row r="770" spans="3:10" s="1" customFormat="1" x14ac:dyDescent="0.45">
      <c r="C770" s="134"/>
      <c r="D770" s="135"/>
      <c r="G770" s="136"/>
      <c r="H770" s="137"/>
      <c r="I770" s="137"/>
      <c r="J770" s="138"/>
    </row>
    <row r="771" spans="3:10" s="1" customFormat="1" x14ac:dyDescent="0.45">
      <c r="C771" s="134"/>
      <c r="D771" s="135"/>
      <c r="G771" s="136"/>
      <c r="H771" s="137"/>
      <c r="I771" s="137"/>
      <c r="J771" s="138"/>
    </row>
    <row r="772" spans="3:10" s="1" customFormat="1" x14ac:dyDescent="0.45">
      <c r="C772" s="134"/>
      <c r="D772" s="135"/>
      <c r="G772" s="136"/>
      <c r="H772" s="137"/>
      <c r="I772" s="137"/>
      <c r="J772" s="138"/>
    </row>
    <row r="773" spans="3:10" s="1" customFormat="1" x14ac:dyDescent="0.45">
      <c r="C773" s="134"/>
      <c r="D773" s="135"/>
      <c r="G773" s="136"/>
      <c r="H773" s="137"/>
      <c r="I773" s="137"/>
      <c r="J773" s="138"/>
    </row>
    <row r="774" spans="3:10" s="1" customFormat="1" x14ac:dyDescent="0.45">
      <c r="C774" s="134"/>
      <c r="D774" s="135"/>
      <c r="G774" s="136"/>
      <c r="H774" s="137"/>
      <c r="I774" s="137"/>
      <c r="J774" s="138"/>
    </row>
    <row r="775" spans="3:10" s="1" customFormat="1" x14ac:dyDescent="0.45">
      <c r="C775" s="134"/>
      <c r="D775" s="135"/>
      <c r="G775" s="136"/>
      <c r="H775" s="137"/>
      <c r="I775" s="137"/>
      <c r="J775" s="138"/>
    </row>
    <row r="776" spans="3:10" s="1" customFormat="1" x14ac:dyDescent="0.45">
      <c r="C776" s="134"/>
      <c r="D776" s="135"/>
      <c r="G776" s="136"/>
      <c r="H776" s="137"/>
      <c r="I776" s="137"/>
      <c r="J776" s="138"/>
    </row>
    <row r="777" spans="3:10" s="1" customFormat="1" x14ac:dyDescent="0.45">
      <c r="C777" s="134"/>
      <c r="D777" s="135"/>
      <c r="G777" s="136"/>
      <c r="H777" s="137"/>
      <c r="I777" s="137"/>
      <c r="J777" s="138"/>
    </row>
    <row r="778" spans="3:10" s="1" customFormat="1" x14ac:dyDescent="0.45">
      <c r="C778" s="134"/>
      <c r="D778" s="135"/>
      <c r="G778" s="136"/>
      <c r="H778" s="137"/>
      <c r="I778" s="137"/>
      <c r="J778" s="138"/>
    </row>
    <row r="779" spans="3:10" s="1" customFormat="1" x14ac:dyDescent="0.45">
      <c r="C779" s="134"/>
      <c r="D779" s="135"/>
      <c r="G779" s="136"/>
      <c r="H779" s="137"/>
      <c r="I779" s="137"/>
      <c r="J779" s="138"/>
    </row>
    <row r="780" spans="3:10" s="1" customFormat="1" x14ac:dyDescent="0.45">
      <c r="C780" s="134"/>
      <c r="D780" s="135"/>
      <c r="G780" s="136"/>
      <c r="H780" s="137"/>
      <c r="I780" s="137"/>
      <c r="J780" s="138"/>
    </row>
    <row r="781" spans="3:10" s="1" customFormat="1" x14ac:dyDescent="0.45">
      <c r="C781" s="134"/>
      <c r="D781" s="135"/>
      <c r="G781" s="136"/>
      <c r="H781" s="137"/>
      <c r="I781" s="137"/>
      <c r="J781" s="138"/>
    </row>
    <row r="782" spans="3:10" s="1" customFormat="1" x14ac:dyDescent="0.45">
      <c r="C782" s="134"/>
      <c r="D782" s="135"/>
      <c r="G782" s="136"/>
      <c r="H782" s="137"/>
      <c r="I782" s="137"/>
      <c r="J782" s="138"/>
    </row>
    <row r="783" spans="3:10" s="1" customFormat="1" x14ac:dyDescent="0.45">
      <c r="C783" s="134"/>
      <c r="D783" s="135"/>
      <c r="G783" s="136"/>
      <c r="H783" s="137"/>
      <c r="I783" s="137"/>
      <c r="J783" s="138"/>
    </row>
    <row r="784" spans="3:10" s="1" customFormat="1" x14ac:dyDescent="0.45">
      <c r="C784" s="134"/>
      <c r="D784" s="135"/>
      <c r="G784" s="136"/>
      <c r="H784" s="137"/>
      <c r="I784" s="137"/>
      <c r="J784" s="138"/>
    </row>
    <row r="785" spans="3:10" s="1" customFormat="1" x14ac:dyDescent="0.45">
      <c r="C785" s="134"/>
      <c r="D785" s="135"/>
      <c r="G785" s="136"/>
      <c r="H785" s="137"/>
      <c r="I785" s="137"/>
      <c r="J785" s="138"/>
    </row>
    <row r="786" spans="3:10" s="1" customFormat="1" x14ac:dyDescent="0.45">
      <c r="C786" s="134"/>
      <c r="D786" s="135"/>
      <c r="G786" s="136"/>
      <c r="H786" s="137"/>
      <c r="I786" s="137"/>
      <c r="J786" s="138"/>
    </row>
    <row r="787" spans="3:10" s="1" customFormat="1" x14ac:dyDescent="0.45">
      <c r="C787" s="134"/>
      <c r="D787" s="135"/>
      <c r="G787" s="136"/>
      <c r="H787" s="137"/>
      <c r="I787" s="137"/>
      <c r="J787" s="138"/>
    </row>
    <row r="788" spans="3:10" s="1" customFormat="1" x14ac:dyDescent="0.45">
      <c r="C788" s="134"/>
      <c r="D788" s="135"/>
      <c r="G788" s="136"/>
      <c r="H788" s="137"/>
      <c r="I788" s="137"/>
      <c r="J788" s="138"/>
    </row>
    <row r="789" spans="3:10" s="1" customFormat="1" x14ac:dyDescent="0.45">
      <c r="C789" s="134"/>
      <c r="D789" s="135"/>
      <c r="G789" s="136"/>
      <c r="H789" s="137"/>
      <c r="I789" s="137"/>
      <c r="J789" s="138"/>
    </row>
    <row r="790" spans="3:10" s="1" customFormat="1" x14ac:dyDescent="0.45">
      <c r="C790" s="134"/>
      <c r="D790" s="135"/>
      <c r="G790" s="136"/>
      <c r="H790" s="137"/>
      <c r="I790" s="137"/>
      <c r="J790" s="138"/>
    </row>
    <row r="791" spans="3:10" s="1" customFormat="1" x14ac:dyDescent="0.45">
      <c r="C791" s="134"/>
      <c r="D791" s="135"/>
      <c r="G791" s="136"/>
      <c r="H791" s="137"/>
      <c r="I791" s="137"/>
      <c r="J791" s="138"/>
    </row>
    <row r="792" spans="3:10" s="1" customFormat="1" x14ac:dyDescent="0.45">
      <c r="C792" s="134"/>
      <c r="D792" s="135"/>
      <c r="G792" s="136"/>
      <c r="H792" s="137"/>
      <c r="I792" s="137"/>
      <c r="J792" s="138"/>
    </row>
    <row r="793" spans="3:10" s="1" customFormat="1" x14ac:dyDescent="0.45">
      <c r="C793" s="134"/>
      <c r="D793" s="135"/>
      <c r="G793" s="136"/>
      <c r="H793" s="137"/>
      <c r="I793" s="137"/>
      <c r="J793" s="138"/>
    </row>
    <row r="794" spans="3:10" s="1" customFormat="1" x14ac:dyDescent="0.45">
      <c r="C794" s="134"/>
      <c r="D794" s="135"/>
      <c r="G794" s="136"/>
      <c r="H794" s="137"/>
      <c r="I794" s="137"/>
      <c r="J794" s="138"/>
    </row>
    <row r="795" spans="3:10" s="1" customFormat="1" x14ac:dyDescent="0.45">
      <c r="C795" s="134"/>
      <c r="D795" s="135"/>
      <c r="G795" s="136"/>
      <c r="H795" s="137"/>
      <c r="I795" s="137"/>
      <c r="J795" s="138"/>
    </row>
    <row r="796" spans="3:10" s="1" customFormat="1" x14ac:dyDescent="0.45">
      <c r="C796" s="134"/>
      <c r="D796" s="135"/>
      <c r="G796" s="136"/>
      <c r="H796" s="137"/>
      <c r="I796" s="137"/>
      <c r="J796" s="138"/>
    </row>
    <row r="797" spans="3:10" s="1" customFormat="1" x14ac:dyDescent="0.45">
      <c r="C797" s="134"/>
      <c r="D797" s="135"/>
      <c r="G797" s="136"/>
      <c r="H797" s="137"/>
      <c r="I797" s="137"/>
      <c r="J797" s="138"/>
    </row>
    <row r="798" spans="3:10" s="1" customFormat="1" x14ac:dyDescent="0.45">
      <c r="C798" s="134"/>
      <c r="D798" s="135"/>
      <c r="G798" s="136"/>
      <c r="H798" s="137"/>
      <c r="I798" s="137"/>
      <c r="J798" s="138"/>
    </row>
    <row r="799" spans="3:10" s="1" customFormat="1" x14ac:dyDescent="0.45">
      <c r="C799" s="134"/>
      <c r="D799" s="135"/>
      <c r="G799" s="136"/>
      <c r="H799" s="137"/>
      <c r="I799" s="137"/>
      <c r="J799" s="138"/>
    </row>
    <row r="800" spans="3:10" s="1" customFormat="1" x14ac:dyDescent="0.45">
      <c r="C800" s="134"/>
      <c r="D800" s="135"/>
      <c r="G800" s="136"/>
      <c r="H800" s="137"/>
      <c r="I800" s="137"/>
      <c r="J800" s="138"/>
    </row>
    <row r="801" spans="3:10" s="1" customFormat="1" x14ac:dyDescent="0.45">
      <c r="C801" s="134"/>
      <c r="D801" s="135"/>
      <c r="G801" s="136"/>
      <c r="H801" s="137"/>
      <c r="I801" s="137"/>
      <c r="J801" s="138"/>
    </row>
    <row r="802" spans="3:10" s="1" customFormat="1" x14ac:dyDescent="0.45">
      <c r="C802" s="134"/>
      <c r="D802" s="135"/>
      <c r="G802" s="136"/>
      <c r="H802" s="137"/>
      <c r="I802" s="137"/>
      <c r="J802" s="138"/>
    </row>
    <row r="803" spans="3:10" s="1" customFormat="1" x14ac:dyDescent="0.45">
      <c r="C803" s="134"/>
      <c r="D803" s="135"/>
      <c r="G803" s="136"/>
      <c r="H803" s="137"/>
      <c r="I803" s="137"/>
      <c r="J803" s="138"/>
    </row>
    <row r="804" spans="3:10" s="1" customFormat="1" x14ac:dyDescent="0.45">
      <c r="C804" s="134"/>
      <c r="D804" s="135"/>
      <c r="G804" s="136"/>
      <c r="H804" s="137"/>
      <c r="I804" s="137"/>
      <c r="J804" s="138"/>
    </row>
    <row r="805" spans="3:10" s="1" customFormat="1" x14ac:dyDescent="0.45">
      <c r="C805" s="134"/>
      <c r="D805" s="135"/>
      <c r="G805" s="136"/>
      <c r="H805" s="137"/>
      <c r="I805" s="137"/>
      <c r="J805" s="138"/>
    </row>
    <row r="806" spans="3:10" s="1" customFormat="1" x14ac:dyDescent="0.45">
      <c r="C806" s="134"/>
      <c r="D806" s="135"/>
      <c r="G806" s="136"/>
      <c r="H806" s="137"/>
      <c r="I806" s="137"/>
      <c r="J806" s="138"/>
    </row>
    <row r="807" spans="3:10" s="1" customFormat="1" x14ac:dyDescent="0.45">
      <c r="C807" s="134"/>
      <c r="D807" s="135"/>
      <c r="G807" s="136"/>
      <c r="H807" s="137"/>
      <c r="I807" s="137"/>
      <c r="J807" s="138"/>
    </row>
    <row r="808" spans="3:10" s="1" customFormat="1" x14ac:dyDescent="0.45">
      <c r="C808" s="134"/>
      <c r="D808" s="135"/>
      <c r="G808" s="136"/>
      <c r="H808" s="137"/>
      <c r="I808" s="137"/>
      <c r="J808" s="138"/>
    </row>
    <row r="809" spans="3:10" s="1" customFormat="1" x14ac:dyDescent="0.45">
      <c r="C809" s="134"/>
      <c r="D809" s="135"/>
      <c r="G809" s="136"/>
      <c r="H809" s="137"/>
      <c r="I809" s="137"/>
      <c r="J809" s="138"/>
    </row>
    <row r="810" spans="3:10" s="1" customFormat="1" x14ac:dyDescent="0.45">
      <c r="C810" s="134"/>
      <c r="D810" s="135"/>
      <c r="G810" s="136"/>
      <c r="H810" s="137"/>
      <c r="I810" s="137"/>
      <c r="J810" s="138"/>
    </row>
    <row r="811" spans="3:10" s="1" customFormat="1" x14ac:dyDescent="0.45">
      <c r="C811" s="134"/>
      <c r="D811" s="135"/>
      <c r="G811" s="136"/>
      <c r="H811" s="137"/>
      <c r="I811" s="137"/>
      <c r="J811" s="138"/>
    </row>
    <row r="812" spans="3:10" s="1" customFormat="1" x14ac:dyDescent="0.45">
      <c r="C812" s="134"/>
      <c r="D812" s="135"/>
      <c r="G812" s="136"/>
      <c r="H812" s="137"/>
      <c r="I812" s="137"/>
      <c r="J812" s="138"/>
    </row>
    <row r="813" spans="3:10" s="1" customFormat="1" x14ac:dyDescent="0.45">
      <c r="C813" s="134"/>
      <c r="D813" s="135"/>
      <c r="G813" s="136"/>
      <c r="H813" s="137"/>
      <c r="I813" s="137"/>
      <c r="J813" s="138"/>
    </row>
    <row r="814" spans="3:10" s="1" customFormat="1" x14ac:dyDescent="0.45">
      <c r="C814" s="134"/>
      <c r="D814" s="135"/>
      <c r="G814" s="136"/>
      <c r="H814" s="137"/>
      <c r="I814" s="137"/>
      <c r="J814" s="138"/>
    </row>
    <row r="815" spans="3:10" s="1" customFormat="1" x14ac:dyDescent="0.45">
      <c r="C815" s="134"/>
      <c r="D815" s="135"/>
      <c r="G815" s="136"/>
      <c r="H815" s="137"/>
      <c r="I815" s="137"/>
      <c r="J815" s="138"/>
    </row>
    <row r="816" spans="3:10" s="1" customFormat="1" x14ac:dyDescent="0.45">
      <c r="C816" s="134"/>
      <c r="D816" s="135"/>
      <c r="G816" s="136"/>
      <c r="H816" s="137"/>
      <c r="I816" s="137"/>
      <c r="J816" s="138"/>
    </row>
    <row r="817" spans="3:10" s="1" customFormat="1" x14ac:dyDescent="0.45">
      <c r="C817" s="134"/>
      <c r="D817" s="135"/>
      <c r="G817" s="136"/>
      <c r="H817" s="137"/>
      <c r="I817" s="137"/>
      <c r="J817" s="138"/>
    </row>
    <row r="818" spans="3:10" s="1" customFormat="1" x14ac:dyDescent="0.45">
      <c r="C818" s="134"/>
      <c r="D818" s="135"/>
      <c r="G818" s="136"/>
      <c r="H818" s="137"/>
      <c r="I818" s="137"/>
      <c r="J818" s="138"/>
    </row>
    <row r="819" spans="3:10" s="1" customFormat="1" x14ac:dyDescent="0.45">
      <c r="C819" s="134"/>
      <c r="D819" s="135"/>
      <c r="G819" s="136"/>
      <c r="H819" s="137"/>
      <c r="I819" s="137"/>
      <c r="J819" s="138"/>
    </row>
    <row r="820" spans="3:10" s="1" customFormat="1" x14ac:dyDescent="0.45">
      <c r="C820" s="134"/>
      <c r="D820" s="135"/>
      <c r="G820" s="136"/>
      <c r="H820" s="137"/>
      <c r="I820" s="137"/>
      <c r="J820" s="138"/>
    </row>
    <row r="821" spans="3:10" s="1" customFormat="1" x14ac:dyDescent="0.45">
      <c r="C821" s="134"/>
      <c r="D821" s="135"/>
      <c r="G821" s="136"/>
      <c r="H821" s="137"/>
      <c r="I821" s="137"/>
      <c r="J821" s="138"/>
    </row>
    <row r="822" spans="3:10" s="1" customFormat="1" x14ac:dyDescent="0.45">
      <c r="C822" s="134"/>
      <c r="D822" s="135"/>
      <c r="G822" s="136"/>
      <c r="H822" s="137"/>
      <c r="I822" s="137"/>
      <c r="J822" s="138"/>
    </row>
    <row r="823" spans="3:10" s="1" customFormat="1" x14ac:dyDescent="0.45">
      <c r="C823" s="134"/>
      <c r="D823" s="135"/>
      <c r="G823" s="136"/>
      <c r="H823" s="137"/>
      <c r="I823" s="137"/>
      <c r="J823" s="138"/>
    </row>
    <row r="824" spans="3:10" s="1" customFormat="1" x14ac:dyDescent="0.45">
      <c r="C824" s="134"/>
      <c r="D824" s="135"/>
      <c r="G824" s="136"/>
      <c r="H824" s="137"/>
      <c r="I824" s="137"/>
      <c r="J824" s="138"/>
    </row>
    <row r="825" spans="3:10" s="1" customFormat="1" x14ac:dyDescent="0.45">
      <c r="C825" s="134"/>
      <c r="D825" s="135"/>
      <c r="G825" s="136"/>
      <c r="H825" s="137"/>
      <c r="I825" s="137"/>
      <c r="J825" s="138"/>
    </row>
    <row r="826" spans="3:10" s="1" customFormat="1" x14ac:dyDescent="0.45">
      <c r="C826" s="134"/>
      <c r="D826" s="135"/>
      <c r="G826" s="136"/>
      <c r="H826" s="137"/>
      <c r="I826" s="137"/>
      <c r="J826" s="138"/>
    </row>
    <row r="827" spans="3:10" s="1" customFormat="1" x14ac:dyDescent="0.45">
      <c r="C827" s="134"/>
      <c r="D827" s="135"/>
      <c r="G827" s="136"/>
      <c r="H827" s="137"/>
      <c r="I827" s="137"/>
      <c r="J827" s="138"/>
    </row>
    <row r="828" spans="3:10" s="1" customFormat="1" x14ac:dyDescent="0.45">
      <c r="C828" s="134"/>
      <c r="D828" s="135"/>
      <c r="G828" s="136"/>
      <c r="H828" s="137"/>
      <c r="I828" s="137"/>
      <c r="J828" s="138"/>
    </row>
    <row r="829" spans="3:10" s="1" customFormat="1" x14ac:dyDescent="0.45">
      <c r="C829" s="134"/>
      <c r="D829" s="135"/>
      <c r="G829" s="136"/>
      <c r="H829" s="137"/>
      <c r="I829" s="137"/>
      <c r="J829" s="138"/>
    </row>
    <row r="830" spans="3:10" s="1" customFormat="1" x14ac:dyDescent="0.45">
      <c r="C830" s="134"/>
      <c r="D830" s="135"/>
      <c r="G830" s="136"/>
      <c r="H830" s="137"/>
      <c r="I830" s="137"/>
      <c r="J830" s="138"/>
    </row>
    <row r="831" spans="3:10" s="1" customFormat="1" x14ac:dyDescent="0.45">
      <c r="C831" s="134"/>
      <c r="D831" s="135"/>
      <c r="G831" s="136"/>
      <c r="H831" s="137"/>
      <c r="I831" s="137"/>
      <c r="J831" s="138"/>
    </row>
    <row r="832" spans="3:10" s="1" customFormat="1" x14ac:dyDescent="0.45">
      <c r="C832" s="134"/>
      <c r="D832" s="135"/>
      <c r="G832" s="136"/>
      <c r="H832" s="137"/>
      <c r="I832" s="137"/>
      <c r="J832" s="138"/>
    </row>
    <row r="833" spans="3:10" s="1" customFormat="1" x14ac:dyDescent="0.45">
      <c r="C833" s="134"/>
      <c r="D833" s="135"/>
      <c r="G833" s="136"/>
      <c r="H833" s="137"/>
      <c r="I833" s="137"/>
      <c r="J833" s="138"/>
    </row>
    <row r="834" spans="3:10" s="1" customFormat="1" x14ac:dyDescent="0.45">
      <c r="C834" s="134"/>
      <c r="D834" s="135"/>
      <c r="G834" s="136"/>
      <c r="H834" s="137"/>
      <c r="I834" s="137"/>
      <c r="J834" s="138"/>
    </row>
    <row r="835" spans="3:10" s="1" customFormat="1" x14ac:dyDescent="0.45">
      <c r="C835" s="134"/>
      <c r="D835" s="135"/>
      <c r="G835" s="136"/>
      <c r="H835" s="137"/>
      <c r="I835" s="137"/>
      <c r="J835" s="138"/>
    </row>
    <row r="836" spans="3:10" s="1" customFormat="1" x14ac:dyDescent="0.45">
      <c r="C836" s="134"/>
      <c r="D836" s="135"/>
      <c r="G836" s="136"/>
      <c r="H836" s="137"/>
      <c r="I836" s="137"/>
      <c r="J836" s="138"/>
    </row>
    <row r="837" spans="3:10" s="1" customFormat="1" x14ac:dyDescent="0.45">
      <c r="C837" s="134"/>
      <c r="D837" s="135"/>
      <c r="G837" s="136"/>
      <c r="H837" s="137"/>
      <c r="I837" s="137"/>
      <c r="J837" s="138"/>
    </row>
    <row r="838" spans="3:10" s="1" customFormat="1" x14ac:dyDescent="0.45">
      <c r="C838" s="134"/>
      <c r="D838" s="135"/>
      <c r="G838" s="136"/>
      <c r="H838" s="137"/>
      <c r="I838" s="137"/>
      <c r="J838" s="138"/>
    </row>
    <row r="839" spans="3:10" s="1" customFormat="1" x14ac:dyDescent="0.45">
      <c r="C839" s="134"/>
      <c r="D839" s="135"/>
      <c r="G839" s="136"/>
      <c r="H839" s="137"/>
      <c r="I839" s="137"/>
      <c r="J839" s="138"/>
    </row>
    <row r="840" spans="3:10" s="1" customFormat="1" x14ac:dyDescent="0.45">
      <c r="C840" s="134"/>
      <c r="D840" s="135"/>
      <c r="G840" s="136"/>
      <c r="H840" s="137"/>
      <c r="I840" s="137"/>
      <c r="J840" s="138"/>
    </row>
    <row r="841" spans="3:10" s="1" customFormat="1" x14ac:dyDescent="0.45">
      <c r="C841" s="134"/>
      <c r="D841" s="135"/>
      <c r="G841" s="136"/>
      <c r="H841" s="137"/>
      <c r="I841" s="137"/>
      <c r="J841" s="138"/>
    </row>
    <row r="842" spans="3:10" s="1" customFormat="1" x14ac:dyDescent="0.45">
      <c r="C842" s="134"/>
      <c r="D842" s="135"/>
      <c r="G842" s="136"/>
      <c r="H842" s="137"/>
      <c r="I842" s="137"/>
      <c r="J842" s="138"/>
    </row>
    <row r="843" spans="3:10" s="1" customFormat="1" x14ac:dyDescent="0.45">
      <c r="C843" s="134"/>
      <c r="D843" s="135"/>
      <c r="G843" s="136"/>
      <c r="H843" s="137"/>
      <c r="I843" s="137"/>
      <c r="J843" s="138"/>
    </row>
    <row r="844" spans="3:10" s="1" customFormat="1" x14ac:dyDescent="0.45">
      <c r="C844" s="134"/>
      <c r="D844" s="135"/>
      <c r="G844" s="136"/>
      <c r="H844" s="137"/>
      <c r="I844" s="137"/>
      <c r="J844" s="138"/>
    </row>
    <row r="845" spans="3:10" s="1" customFormat="1" x14ac:dyDescent="0.45">
      <c r="C845" s="134"/>
      <c r="D845" s="135"/>
      <c r="G845" s="136"/>
      <c r="H845" s="137"/>
      <c r="I845" s="137"/>
      <c r="J845" s="138"/>
    </row>
    <row r="846" spans="3:10" s="1" customFormat="1" x14ac:dyDescent="0.45">
      <c r="C846" s="134"/>
      <c r="D846" s="135"/>
      <c r="G846" s="136"/>
      <c r="H846" s="137"/>
      <c r="I846" s="137"/>
      <c r="J846" s="138"/>
    </row>
    <row r="847" spans="3:10" s="1" customFormat="1" x14ac:dyDescent="0.45">
      <c r="C847" s="134"/>
      <c r="D847" s="135"/>
      <c r="G847" s="136"/>
      <c r="H847" s="137"/>
      <c r="I847" s="137"/>
      <c r="J847" s="138"/>
    </row>
    <row r="848" spans="3:10" s="1" customFormat="1" x14ac:dyDescent="0.45">
      <c r="C848" s="134"/>
      <c r="D848" s="135"/>
      <c r="G848" s="136"/>
      <c r="H848" s="137"/>
      <c r="I848" s="137"/>
      <c r="J848" s="138"/>
    </row>
    <row r="849" spans="3:10" s="1" customFormat="1" x14ac:dyDescent="0.45">
      <c r="C849" s="134"/>
      <c r="D849" s="135"/>
      <c r="G849" s="136"/>
      <c r="H849" s="137"/>
      <c r="I849" s="137"/>
      <c r="J849" s="138"/>
    </row>
    <row r="850" spans="3:10" s="1" customFormat="1" x14ac:dyDescent="0.45">
      <c r="C850" s="134"/>
      <c r="D850" s="135"/>
      <c r="G850" s="136"/>
      <c r="H850" s="137"/>
      <c r="I850" s="137"/>
      <c r="J850" s="138"/>
    </row>
    <row r="851" spans="3:10" s="1" customFormat="1" x14ac:dyDescent="0.45">
      <c r="C851" s="134"/>
      <c r="D851" s="135"/>
      <c r="G851" s="136"/>
      <c r="H851" s="137"/>
      <c r="I851" s="137"/>
      <c r="J851" s="138"/>
    </row>
    <row r="852" spans="3:10" s="1" customFormat="1" x14ac:dyDescent="0.45">
      <c r="C852" s="134"/>
      <c r="D852" s="135"/>
      <c r="G852" s="136"/>
      <c r="H852" s="137"/>
      <c r="I852" s="137"/>
      <c r="J852" s="138"/>
    </row>
    <row r="853" spans="3:10" s="1" customFormat="1" x14ac:dyDescent="0.45">
      <c r="C853" s="134"/>
      <c r="D853" s="135"/>
      <c r="G853" s="136"/>
      <c r="H853" s="137"/>
      <c r="I853" s="137"/>
      <c r="J853" s="138"/>
    </row>
    <row r="854" spans="3:10" s="1" customFormat="1" x14ac:dyDescent="0.45">
      <c r="C854" s="134"/>
      <c r="D854" s="135"/>
      <c r="G854" s="136"/>
      <c r="H854" s="137"/>
      <c r="I854" s="137"/>
      <c r="J854" s="138"/>
    </row>
    <row r="855" spans="3:10" s="1" customFormat="1" x14ac:dyDescent="0.45">
      <c r="C855" s="134"/>
      <c r="D855" s="135"/>
      <c r="G855" s="136"/>
      <c r="H855" s="137"/>
      <c r="I855" s="137"/>
      <c r="J855" s="138"/>
    </row>
    <row r="856" spans="3:10" s="1" customFormat="1" x14ac:dyDescent="0.45">
      <c r="C856" s="134"/>
      <c r="D856" s="135"/>
      <c r="G856" s="136"/>
      <c r="H856" s="137"/>
      <c r="I856" s="137"/>
      <c r="J856" s="138"/>
    </row>
    <row r="857" spans="3:10" s="1" customFormat="1" x14ac:dyDescent="0.45">
      <c r="C857" s="134"/>
      <c r="D857" s="135"/>
      <c r="G857" s="136"/>
      <c r="H857" s="137"/>
      <c r="I857" s="137"/>
      <c r="J857" s="138"/>
    </row>
    <row r="858" spans="3:10" s="1" customFormat="1" x14ac:dyDescent="0.45">
      <c r="C858" s="134"/>
      <c r="D858" s="135"/>
      <c r="G858" s="136"/>
      <c r="H858" s="137"/>
      <c r="I858" s="137"/>
      <c r="J858" s="138"/>
    </row>
    <row r="859" spans="3:10" s="1" customFormat="1" x14ac:dyDescent="0.45">
      <c r="C859" s="134"/>
      <c r="D859" s="135"/>
      <c r="G859" s="136"/>
      <c r="H859" s="137"/>
      <c r="I859" s="137"/>
      <c r="J859" s="138"/>
    </row>
    <row r="860" spans="3:10" s="1" customFormat="1" x14ac:dyDescent="0.45">
      <c r="C860" s="134"/>
      <c r="D860" s="135"/>
      <c r="G860" s="136"/>
      <c r="H860" s="137"/>
      <c r="I860" s="137"/>
      <c r="J860" s="138"/>
    </row>
    <row r="861" spans="3:10" s="1" customFormat="1" x14ac:dyDescent="0.45">
      <c r="C861" s="134"/>
      <c r="D861" s="135"/>
      <c r="G861" s="136"/>
      <c r="H861" s="137"/>
      <c r="I861" s="137"/>
      <c r="J861" s="138"/>
    </row>
    <row r="862" spans="3:10" s="1" customFormat="1" x14ac:dyDescent="0.45">
      <c r="C862" s="134"/>
      <c r="D862" s="135"/>
      <c r="G862" s="136"/>
      <c r="H862" s="137"/>
      <c r="I862" s="137"/>
      <c r="J862" s="138"/>
    </row>
    <row r="863" spans="3:10" s="1" customFormat="1" x14ac:dyDescent="0.45">
      <c r="C863" s="134"/>
      <c r="D863" s="135"/>
      <c r="G863" s="136"/>
      <c r="H863" s="137"/>
      <c r="I863" s="137"/>
      <c r="J863" s="138"/>
    </row>
    <row r="864" spans="3:10" s="1" customFormat="1" x14ac:dyDescent="0.45">
      <c r="C864" s="134"/>
      <c r="D864" s="135"/>
      <c r="G864" s="136"/>
      <c r="H864" s="137"/>
      <c r="I864" s="137"/>
      <c r="J864" s="138"/>
    </row>
    <row r="865" spans="3:10" s="1" customFormat="1" x14ac:dyDescent="0.45">
      <c r="C865" s="134"/>
      <c r="D865" s="135"/>
      <c r="G865" s="136"/>
      <c r="H865" s="137"/>
      <c r="I865" s="137"/>
      <c r="J865" s="138"/>
    </row>
    <row r="866" spans="3:10" s="1" customFormat="1" x14ac:dyDescent="0.45">
      <c r="C866" s="134"/>
      <c r="D866" s="135"/>
      <c r="G866" s="136"/>
      <c r="H866" s="137"/>
      <c r="I866" s="137"/>
      <c r="J866" s="138"/>
    </row>
    <row r="867" spans="3:10" s="1" customFormat="1" x14ac:dyDescent="0.45">
      <c r="C867" s="134"/>
      <c r="D867" s="135"/>
      <c r="G867" s="136"/>
      <c r="H867" s="137"/>
      <c r="I867" s="137"/>
      <c r="J867" s="138"/>
    </row>
    <row r="868" spans="3:10" s="1" customFormat="1" x14ac:dyDescent="0.45">
      <c r="C868" s="134"/>
      <c r="D868" s="135"/>
      <c r="G868" s="136"/>
      <c r="H868" s="137"/>
      <c r="I868" s="137"/>
      <c r="J868" s="138"/>
    </row>
    <row r="869" spans="3:10" s="1" customFormat="1" x14ac:dyDescent="0.45">
      <c r="C869" s="134"/>
      <c r="D869" s="135"/>
      <c r="G869" s="136"/>
      <c r="H869" s="137"/>
      <c r="I869" s="137"/>
      <c r="J869" s="138"/>
    </row>
    <row r="870" spans="3:10" s="1" customFormat="1" x14ac:dyDescent="0.45">
      <c r="C870" s="134"/>
      <c r="D870" s="135"/>
      <c r="G870" s="136"/>
      <c r="H870" s="137"/>
      <c r="I870" s="137"/>
      <c r="J870" s="138"/>
    </row>
    <row r="871" spans="3:10" s="1" customFormat="1" x14ac:dyDescent="0.45">
      <c r="C871" s="134"/>
      <c r="D871" s="135"/>
      <c r="G871" s="136"/>
      <c r="H871" s="137"/>
      <c r="I871" s="137"/>
      <c r="J871" s="138"/>
    </row>
    <row r="872" spans="3:10" s="1" customFormat="1" x14ac:dyDescent="0.45">
      <c r="C872" s="134"/>
      <c r="D872" s="135"/>
      <c r="G872" s="136"/>
      <c r="H872" s="137"/>
      <c r="I872" s="137"/>
      <c r="J872" s="138"/>
    </row>
    <row r="873" spans="3:10" s="1" customFormat="1" x14ac:dyDescent="0.45">
      <c r="C873" s="134"/>
      <c r="D873" s="135"/>
      <c r="G873" s="136"/>
      <c r="H873" s="137"/>
      <c r="I873" s="137"/>
      <c r="J873" s="138"/>
    </row>
    <row r="874" spans="3:10" s="1" customFormat="1" x14ac:dyDescent="0.45">
      <c r="C874" s="134"/>
      <c r="D874" s="135"/>
      <c r="G874" s="136"/>
      <c r="H874" s="137"/>
      <c r="I874" s="137"/>
      <c r="J874" s="138"/>
    </row>
    <row r="875" spans="3:10" s="1" customFormat="1" x14ac:dyDescent="0.45">
      <c r="C875" s="134"/>
      <c r="D875" s="135"/>
      <c r="G875" s="136"/>
      <c r="H875" s="137"/>
      <c r="I875" s="137"/>
      <c r="J875" s="138"/>
    </row>
    <row r="876" spans="3:10" s="1" customFormat="1" x14ac:dyDescent="0.45">
      <c r="C876" s="134"/>
      <c r="D876" s="135"/>
      <c r="G876" s="136"/>
      <c r="H876" s="137"/>
      <c r="I876" s="137"/>
      <c r="J876" s="138"/>
    </row>
    <row r="877" spans="3:10" s="1" customFormat="1" x14ac:dyDescent="0.45">
      <c r="C877" s="134"/>
      <c r="D877" s="135"/>
      <c r="G877" s="136"/>
      <c r="H877" s="137"/>
      <c r="I877" s="137"/>
      <c r="J877" s="138"/>
    </row>
    <row r="878" spans="3:10" s="1" customFormat="1" x14ac:dyDescent="0.45">
      <c r="C878" s="134"/>
      <c r="D878" s="135"/>
      <c r="G878" s="136"/>
      <c r="H878" s="137"/>
      <c r="I878" s="137"/>
      <c r="J878" s="138"/>
    </row>
    <row r="879" spans="3:10" s="1" customFormat="1" x14ac:dyDescent="0.45">
      <c r="C879" s="134"/>
      <c r="D879" s="135"/>
      <c r="G879" s="136"/>
      <c r="H879" s="137"/>
      <c r="I879" s="137"/>
      <c r="J879" s="138"/>
    </row>
    <row r="880" spans="3:10" s="1" customFormat="1" x14ac:dyDescent="0.45">
      <c r="C880" s="134"/>
      <c r="D880" s="135"/>
      <c r="G880" s="136"/>
      <c r="H880" s="137"/>
      <c r="I880" s="137"/>
      <c r="J880" s="138"/>
    </row>
    <row r="881" spans="3:10" s="1" customFormat="1" x14ac:dyDescent="0.45">
      <c r="C881" s="134"/>
      <c r="D881" s="135"/>
      <c r="G881" s="136"/>
      <c r="H881" s="137"/>
      <c r="I881" s="137"/>
      <c r="J881" s="138"/>
    </row>
    <row r="882" spans="3:10" s="1" customFormat="1" x14ac:dyDescent="0.45">
      <c r="C882" s="134"/>
      <c r="D882" s="135"/>
      <c r="G882" s="136"/>
      <c r="H882" s="137"/>
      <c r="I882" s="137"/>
      <c r="J882" s="138"/>
    </row>
    <row r="883" spans="3:10" s="1" customFormat="1" x14ac:dyDescent="0.45">
      <c r="C883" s="134"/>
      <c r="D883" s="135"/>
      <c r="G883" s="136"/>
      <c r="H883" s="137"/>
      <c r="I883" s="137"/>
      <c r="J883" s="138"/>
    </row>
    <row r="884" spans="3:10" s="1" customFormat="1" x14ac:dyDescent="0.45">
      <c r="C884" s="134"/>
      <c r="D884" s="135"/>
      <c r="G884" s="136"/>
      <c r="H884" s="137"/>
      <c r="I884" s="137"/>
      <c r="J884" s="138"/>
    </row>
    <row r="885" spans="3:10" s="1" customFormat="1" x14ac:dyDescent="0.45">
      <c r="C885" s="134"/>
      <c r="D885" s="135"/>
      <c r="G885" s="136"/>
      <c r="H885" s="137"/>
      <c r="I885" s="137"/>
      <c r="J885" s="138"/>
    </row>
    <row r="886" spans="3:10" s="1" customFormat="1" x14ac:dyDescent="0.45">
      <c r="C886" s="134"/>
      <c r="D886" s="135"/>
      <c r="G886" s="136"/>
      <c r="H886" s="137"/>
      <c r="I886" s="137"/>
      <c r="J886" s="138"/>
    </row>
    <row r="887" spans="3:10" s="1" customFormat="1" x14ac:dyDescent="0.45">
      <c r="C887" s="134"/>
      <c r="D887" s="135"/>
      <c r="G887" s="136"/>
      <c r="H887" s="137"/>
      <c r="I887" s="137"/>
      <c r="J887" s="138"/>
    </row>
    <row r="888" spans="3:10" s="1" customFormat="1" x14ac:dyDescent="0.45">
      <c r="C888" s="134"/>
      <c r="D888" s="135"/>
      <c r="G888" s="136"/>
      <c r="H888" s="137"/>
      <c r="I888" s="137"/>
      <c r="J888" s="138"/>
    </row>
    <row r="889" spans="3:10" s="1" customFormat="1" x14ac:dyDescent="0.45">
      <c r="C889" s="134"/>
      <c r="D889" s="135"/>
      <c r="G889" s="136"/>
      <c r="H889" s="137"/>
      <c r="I889" s="137"/>
      <c r="J889" s="138"/>
    </row>
    <row r="890" spans="3:10" s="1" customFormat="1" x14ac:dyDescent="0.45">
      <c r="C890" s="134"/>
      <c r="D890" s="135"/>
      <c r="G890" s="136"/>
      <c r="H890" s="137"/>
      <c r="I890" s="137"/>
      <c r="J890" s="138"/>
    </row>
    <row r="891" spans="3:10" s="1" customFormat="1" x14ac:dyDescent="0.45">
      <c r="C891" s="134"/>
      <c r="D891" s="135"/>
      <c r="G891" s="136"/>
      <c r="H891" s="137"/>
      <c r="I891" s="137"/>
      <c r="J891" s="138"/>
    </row>
    <row r="892" spans="3:10" s="1" customFormat="1" x14ac:dyDescent="0.45">
      <c r="C892" s="134"/>
      <c r="D892" s="135"/>
      <c r="G892" s="136"/>
      <c r="H892" s="137"/>
      <c r="I892" s="137"/>
      <c r="J892" s="138"/>
    </row>
    <row r="893" spans="3:10" s="1" customFormat="1" x14ac:dyDescent="0.45">
      <c r="C893" s="134"/>
      <c r="D893" s="135"/>
      <c r="G893" s="136"/>
      <c r="H893" s="137"/>
      <c r="I893" s="137"/>
      <c r="J893" s="138"/>
    </row>
    <row r="894" spans="3:10" s="1" customFormat="1" x14ac:dyDescent="0.45">
      <c r="C894" s="134"/>
      <c r="D894" s="135"/>
      <c r="G894" s="136"/>
      <c r="H894" s="137"/>
      <c r="I894" s="137"/>
      <c r="J894" s="138"/>
    </row>
    <row r="895" spans="3:10" s="1" customFormat="1" x14ac:dyDescent="0.45">
      <c r="C895" s="134"/>
      <c r="D895" s="135"/>
      <c r="G895" s="136"/>
      <c r="H895" s="137"/>
      <c r="I895" s="137"/>
      <c r="J895" s="138"/>
    </row>
    <row r="896" spans="3:10" s="1" customFormat="1" x14ac:dyDescent="0.45">
      <c r="C896" s="134"/>
      <c r="D896" s="135"/>
      <c r="G896" s="136"/>
      <c r="H896" s="137"/>
      <c r="I896" s="137"/>
      <c r="J896" s="138"/>
    </row>
    <row r="897" spans="3:10" s="1" customFormat="1" x14ac:dyDescent="0.45">
      <c r="C897" s="134"/>
      <c r="D897" s="135"/>
      <c r="G897" s="136"/>
      <c r="H897" s="137"/>
      <c r="I897" s="137"/>
      <c r="J897" s="138"/>
    </row>
    <row r="898" spans="3:10" s="1" customFormat="1" x14ac:dyDescent="0.45">
      <c r="C898" s="134"/>
      <c r="D898" s="135"/>
      <c r="G898" s="136"/>
      <c r="H898" s="137"/>
      <c r="I898" s="137"/>
      <c r="J898" s="138"/>
    </row>
    <row r="899" spans="3:10" s="1" customFormat="1" x14ac:dyDescent="0.45">
      <c r="C899" s="134"/>
      <c r="D899" s="135"/>
      <c r="G899" s="136"/>
      <c r="H899" s="137"/>
      <c r="I899" s="137"/>
      <c r="J899" s="138"/>
    </row>
    <row r="900" spans="3:10" s="1" customFormat="1" x14ac:dyDescent="0.45">
      <c r="C900" s="134"/>
      <c r="D900" s="135"/>
      <c r="G900" s="136"/>
      <c r="H900" s="137"/>
      <c r="I900" s="137"/>
      <c r="J900" s="138"/>
    </row>
    <row r="901" spans="3:10" s="1" customFormat="1" x14ac:dyDescent="0.45">
      <c r="C901" s="134"/>
      <c r="D901" s="135"/>
      <c r="G901" s="136"/>
      <c r="H901" s="137"/>
      <c r="I901" s="137"/>
      <c r="J901" s="138"/>
    </row>
    <row r="902" spans="3:10" s="1" customFormat="1" x14ac:dyDescent="0.45">
      <c r="C902" s="134"/>
      <c r="D902" s="135"/>
      <c r="G902" s="136"/>
      <c r="H902" s="137"/>
      <c r="I902" s="137"/>
      <c r="J902" s="138"/>
    </row>
    <row r="903" spans="3:10" s="1" customFormat="1" x14ac:dyDescent="0.45">
      <c r="C903" s="134"/>
      <c r="D903" s="135"/>
      <c r="G903" s="136"/>
      <c r="H903" s="137"/>
      <c r="I903" s="137"/>
      <c r="J903" s="138"/>
    </row>
    <row r="904" spans="3:10" s="1" customFormat="1" x14ac:dyDescent="0.45">
      <c r="C904" s="134"/>
      <c r="D904" s="135"/>
      <c r="G904" s="136"/>
      <c r="H904" s="137"/>
      <c r="I904" s="137"/>
      <c r="J904" s="138"/>
    </row>
    <row r="905" spans="3:10" s="1" customFormat="1" x14ac:dyDescent="0.45">
      <c r="C905" s="134"/>
      <c r="D905" s="135"/>
      <c r="G905" s="136"/>
      <c r="H905" s="137"/>
      <c r="I905" s="137"/>
      <c r="J905" s="138"/>
    </row>
    <row r="906" spans="3:10" s="1" customFormat="1" x14ac:dyDescent="0.45">
      <c r="C906" s="134"/>
      <c r="D906" s="135"/>
      <c r="G906" s="136"/>
      <c r="H906" s="137"/>
      <c r="I906" s="137"/>
      <c r="J906" s="138"/>
    </row>
    <row r="907" spans="3:10" s="1" customFormat="1" x14ac:dyDescent="0.45">
      <c r="C907" s="134"/>
      <c r="D907" s="135"/>
      <c r="G907" s="136"/>
      <c r="H907" s="137"/>
      <c r="I907" s="137"/>
      <c r="J907" s="138"/>
    </row>
    <row r="908" spans="3:10" s="1" customFormat="1" x14ac:dyDescent="0.45">
      <c r="C908" s="134"/>
      <c r="D908" s="135"/>
      <c r="G908" s="136"/>
      <c r="H908" s="137"/>
      <c r="I908" s="137"/>
      <c r="J908" s="138"/>
    </row>
    <row r="909" spans="3:10" s="1" customFormat="1" x14ac:dyDescent="0.45">
      <c r="C909" s="134"/>
      <c r="D909" s="135"/>
      <c r="G909" s="136"/>
      <c r="H909" s="137"/>
      <c r="I909" s="137"/>
      <c r="J909" s="138"/>
    </row>
    <row r="910" spans="3:10" s="1" customFormat="1" x14ac:dyDescent="0.45">
      <c r="C910" s="134"/>
      <c r="D910" s="135"/>
      <c r="G910" s="136"/>
      <c r="H910" s="137"/>
      <c r="I910" s="137"/>
      <c r="J910" s="138"/>
    </row>
    <row r="911" spans="3:10" s="1" customFormat="1" x14ac:dyDescent="0.45">
      <c r="C911" s="134"/>
      <c r="D911" s="135"/>
      <c r="G911" s="136"/>
      <c r="H911" s="137"/>
      <c r="I911" s="137"/>
      <c r="J911" s="138"/>
    </row>
    <row r="912" spans="3:10" s="1" customFormat="1" x14ac:dyDescent="0.45">
      <c r="C912" s="134"/>
      <c r="D912" s="135"/>
      <c r="G912" s="136"/>
      <c r="H912" s="137"/>
      <c r="I912" s="137"/>
      <c r="J912" s="138"/>
    </row>
    <row r="913" spans="3:10" s="1" customFormat="1" x14ac:dyDescent="0.45">
      <c r="C913" s="134"/>
      <c r="D913" s="135"/>
      <c r="G913" s="136"/>
      <c r="H913" s="137"/>
      <c r="I913" s="137"/>
      <c r="J913" s="138"/>
    </row>
    <row r="914" spans="3:10" s="1" customFormat="1" x14ac:dyDescent="0.45">
      <c r="C914" s="134"/>
      <c r="D914" s="135"/>
      <c r="G914" s="136"/>
      <c r="H914" s="137"/>
      <c r="I914" s="137"/>
      <c r="J914" s="138"/>
    </row>
    <row r="915" spans="3:10" s="1" customFormat="1" x14ac:dyDescent="0.45">
      <c r="C915" s="134"/>
      <c r="D915" s="135"/>
      <c r="G915" s="136"/>
      <c r="H915" s="137"/>
      <c r="I915" s="137"/>
      <c r="J915" s="138"/>
    </row>
    <row r="916" spans="3:10" s="1" customFormat="1" x14ac:dyDescent="0.45">
      <c r="C916" s="134"/>
      <c r="D916" s="135"/>
      <c r="G916" s="136"/>
      <c r="H916" s="137"/>
      <c r="I916" s="137"/>
      <c r="J916" s="138"/>
    </row>
    <row r="917" spans="3:10" s="1" customFormat="1" x14ac:dyDescent="0.45">
      <c r="C917" s="134"/>
      <c r="D917" s="135"/>
      <c r="G917" s="136"/>
      <c r="H917" s="137"/>
      <c r="I917" s="137"/>
      <c r="J917" s="138"/>
    </row>
    <row r="918" spans="3:10" s="1" customFormat="1" x14ac:dyDescent="0.45">
      <c r="C918" s="134"/>
      <c r="D918" s="135"/>
      <c r="G918" s="136"/>
      <c r="H918" s="137"/>
      <c r="I918" s="137"/>
      <c r="J918" s="138"/>
    </row>
    <row r="919" spans="3:10" s="1" customFormat="1" x14ac:dyDescent="0.45">
      <c r="C919" s="134"/>
      <c r="D919" s="135"/>
      <c r="G919" s="136"/>
      <c r="H919" s="137"/>
      <c r="I919" s="137"/>
      <c r="J919" s="138"/>
    </row>
    <row r="920" spans="3:10" s="1" customFormat="1" x14ac:dyDescent="0.45">
      <c r="C920" s="134"/>
      <c r="D920" s="135"/>
      <c r="G920" s="136"/>
      <c r="H920" s="137"/>
      <c r="I920" s="137"/>
      <c r="J920" s="138"/>
    </row>
    <row r="921" spans="3:10" s="1" customFormat="1" x14ac:dyDescent="0.45">
      <c r="C921" s="134"/>
      <c r="D921" s="135"/>
      <c r="G921" s="136"/>
      <c r="H921" s="137"/>
      <c r="I921" s="137"/>
      <c r="J921" s="138"/>
    </row>
    <row r="922" spans="3:10" s="1" customFormat="1" x14ac:dyDescent="0.45">
      <c r="C922" s="134"/>
      <c r="D922" s="135"/>
      <c r="G922" s="136"/>
      <c r="H922" s="137"/>
      <c r="I922" s="137"/>
      <c r="J922" s="138"/>
    </row>
    <row r="923" spans="3:10" s="1" customFormat="1" x14ac:dyDescent="0.45">
      <c r="C923" s="134"/>
      <c r="D923" s="135"/>
      <c r="G923" s="136"/>
      <c r="H923" s="137"/>
      <c r="I923" s="137"/>
      <c r="J923" s="138"/>
    </row>
    <row r="924" spans="3:10" s="1" customFormat="1" x14ac:dyDescent="0.45">
      <c r="C924" s="134"/>
      <c r="D924" s="135"/>
      <c r="G924" s="136"/>
      <c r="H924" s="137"/>
      <c r="I924" s="137"/>
      <c r="J924" s="138"/>
    </row>
    <row r="925" spans="3:10" s="1" customFormat="1" x14ac:dyDescent="0.45">
      <c r="C925" s="134"/>
      <c r="D925" s="135"/>
      <c r="G925" s="136"/>
      <c r="H925" s="137"/>
      <c r="I925" s="137"/>
      <c r="J925" s="138"/>
    </row>
    <row r="926" spans="3:10" s="1" customFormat="1" x14ac:dyDescent="0.45">
      <c r="C926" s="134"/>
      <c r="D926" s="135"/>
      <c r="G926" s="136"/>
      <c r="H926" s="137"/>
      <c r="I926" s="137"/>
      <c r="J926" s="138"/>
    </row>
    <row r="927" spans="3:10" s="1" customFormat="1" x14ac:dyDescent="0.45">
      <c r="C927" s="134"/>
      <c r="D927" s="135"/>
      <c r="G927" s="136"/>
      <c r="H927" s="137"/>
      <c r="I927" s="137"/>
      <c r="J927" s="138"/>
    </row>
    <row r="928" spans="3:10" s="1" customFormat="1" x14ac:dyDescent="0.45">
      <c r="C928" s="134"/>
      <c r="D928" s="135"/>
      <c r="G928" s="136"/>
      <c r="H928" s="137"/>
      <c r="I928" s="137"/>
      <c r="J928" s="138"/>
    </row>
    <row r="929" spans="3:10" s="1" customFormat="1" x14ac:dyDescent="0.45">
      <c r="C929" s="134"/>
      <c r="D929" s="135"/>
      <c r="G929" s="136"/>
      <c r="H929" s="137"/>
      <c r="I929" s="137"/>
      <c r="J929" s="138"/>
    </row>
    <row r="930" spans="3:10" s="1" customFormat="1" x14ac:dyDescent="0.45">
      <c r="C930" s="134"/>
      <c r="D930" s="135"/>
      <c r="G930" s="136"/>
      <c r="H930" s="137"/>
      <c r="I930" s="137"/>
      <c r="J930" s="138"/>
    </row>
    <row r="931" spans="3:10" s="1" customFormat="1" x14ac:dyDescent="0.45">
      <c r="C931" s="134"/>
      <c r="D931" s="135"/>
      <c r="G931" s="136"/>
      <c r="H931" s="137"/>
      <c r="I931" s="137"/>
      <c r="J931" s="138"/>
    </row>
    <row r="932" spans="3:10" s="1" customFormat="1" x14ac:dyDescent="0.45">
      <c r="C932" s="134"/>
      <c r="D932" s="135"/>
      <c r="G932" s="136"/>
      <c r="H932" s="137"/>
      <c r="I932" s="137"/>
      <c r="J932" s="138"/>
    </row>
    <row r="933" spans="3:10" s="1" customFormat="1" x14ac:dyDescent="0.45">
      <c r="C933" s="134"/>
      <c r="D933" s="135"/>
      <c r="G933" s="136"/>
      <c r="H933" s="137"/>
      <c r="I933" s="137"/>
      <c r="J933" s="138"/>
    </row>
    <row r="934" spans="3:10" s="1" customFormat="1" x14ac:dyDescent="0.45">
      <c r="C934" s="134"/>
      <c r="D934" s="135"/>
      <c r="G934" s="136"/>
      <c r="H934" s="137"/>
      <c r="I934" s="137"/>
      <c r="J934" s="138"/>
    </row>
    <row r="935" spans="3:10" s="1" customFormat="1" x14ac:dyDescent="0.45">
      <c r="C935" s="134"/>
      <c r="D935" s="135"/>
      <c r="G935" s="136"/>
      <c r="H935" s="137"/>
      <c r="I935" s="137"/>
      <c r="J935" s="138"/>
    </row>
    <row r="936" spans="3:10" s="1" customFormat="1" x14ac:dyDescent="0.45">
      <c r="C936" s="134"/>
      <c r="D936" s="135"/>
      <c r="G936" s="136"/>
      <c r="H936" s="137"/>
      <c r="I936" s="137"/>
      <c r="J936" s="138"/>
    </row>
    <row r="937" spans="3:10" s="1" customFormat="1" x14ac:dyDescent="0.45">
      <c r="C937" s="134"/>
      <c r="D937" s="135"/>
      <c r="G937" s="136"/>
      <c r="H937" s="137"/>
      <c r="I937" s="137"/>
      <c r="J937" s="138"/>
    </row>
    <row r="938" spans="3:10" s="1" customFormat="1" x14ac:dyDescent="0.45">
      <c r="C938" s="134"/>
      <c r="D938" s="135"/>
      <c r="G938" s="136"/>
      <c r="H938" s="137"/>
      <c r="I938" s="137"/>
      <c r="J938" s="138"/>
    </row>
    <row r="939" spans="3:10" s="1" customFormat="1" x14ac:dyDescent="0.45">
      <c r="C939" s="134"/>
      <c r="D939" s="135"/>
      <c r="G939" s="136"/>
      <c r="H939" s="137"/>
      <c r="I939" s="137"/>
      <c r="J939" s="138"/>
    </row>
    <row r="940" spans="3:10" s="1" customFormat="1" x14ac:dyDescent="0.45">
      <c r="C940" s="134"/>
      <c r="D940" s="135"/>
      <c r="G940" s="136"/>
      <c r="H940" s="137"/>
      <c r="I940" s="137"/>
      <c r="J940" s="138"/>
    </row>
    <row r="941" spans="3:10" s="1" customFormat="1" x14ac:dyDescent="0.45">
      <c r="C941" s="134"/>
      <c r="D941" s="135"/>
      <c r="G941" s="136"/>
      <c r="H941" s="137"/>
      <c r="I941" s="137"/>
      <c r="J941" s="138"/>
    </row>
    <row r="942" spans="3:10" s="1" customFormat="1" x14ac:dyDescent="0.45">
      <c r="C942" s="134"/>
      <c r="D942" s="135"/>
      <c r="G942" s="136"/>
      <c r="H942" s="137"/>
      <c r="I942" s="137"/>
      <c r="J942" s="138"/>
    </row>
    <row r="943" spans="3:10" s="1" customFormat="1" x14ac:dyDescent="0.45">
      <c r="C943" s="134"/>
      <c r="D943" s="135"/>
      <c r="G943" s="136"/>
      <c r="H943" s="137"/>
      <c r="I943" s="137"/>
      <c r="J943" s="138"/>
    </row>
    <row r="944" spans="3:10" s="1" customFormat="1" x14ac:dyDescent="0.45">
      <c r="C944" s="134"/>
      <c r="D944" s="135"/>
      <c r="G944" s="136"/>
      <c r="H944" s="137"/>
      <c r="I944" s="137"/>
      <c r="J944" s="138"/>
    </row>
    <row r="945" spans="3:10" s="1" customFormat="1" x14ac:dyDescent="0.45">
      <c r="C945" s="134"/>
      <c r="D945" s="135"/>
      <c r="G945" s="136"/>
      <c r="H945" s="137"/>
      <c r="I945" s="137"/>
      <c r="J945" s="138"/>
    </row>
    <row r="946" spans="3:10" s="1" customFormat="1" x14ac:dyDescent="0.45">
      <c r="C946" s="134"/>
      <c r="D946" s="135"/>
      <c r="G946" s="136"/>
      <c r="H946" s="137"/>
      <c r="I946" s="137"/>
      <c r="J946" s="138"/>
    </row>
    <row r="947" spans="3:10" s="1" customFormat="1" x14ac:dyDescent="0.45">
      <c r="C947" s="134"/>
      <c r="D947" s="135"/>
      <c r="G947" s="136"/>
      <c r="H947" s="137"/>
      <c r="I947" s="137"/>
      <c r="J947" s="138"/>
    </row>
    <row r="948" spans="3:10" s="1" customFormat="1" x14ac:dyDescent="0.45">
      <c r="C948" s="134"/>
      <c r="D948" s="135"/>
      <c r="G948" s="136"/>
      <c r="H948" s="137"/>
      <c r="I948" s="137"/>
      <c r="J948" s="138"/>
    </row>
    <row r="949" spans="3:10" s="1" customFormat="1" x14ac:dyDescent="0.45">
      <c r="C949" s="134"/>
      <c r="D949" s="135"/>
      <c r="G949" s="136"/>
      <c r="H949" s="137"/>
      <c r="I949" s="137"/>
      <c r="J949" s="138"/>
    </row>
    <row r="950" spans="3:10" s="1" customFormat="1" x14ac:dyDescent="0.45">
      <c r="C950" s="134"/>
      <c r="D950" s="135"/>
      <c r="G950" s="136"/>
      <c r="H950" s="137"/>
      <c r="I950" s="137"/>
      <c r="J950" s="138"/>
    </row>
    <row r="951" spans="3:10" s="1" customFormat="1" x14ac:dyDescent="0.45">
      <c r="C951" s="134"/>
      <c r="D951" s="135"/>
      <c r="G951" s="136"/>
      <c r="H951" s="137"/>
      <c r="I951" s="137"/>
      <c r="J951" s="138"/>
    </row>
    <row r="952" spans="3:10" s="1" customFormat="1" x14ac:dyDescent="0.45">
      <c r="C952" s="134"/>
      <c r="D952" s="135"/>
      <c r="G952" s="136"/>
      <c r="H952" s="137"/>
      <c r="I952" s="137"/>
      <c r="J952" s="138"/>
    </row>
    <row r="953" spans="3:10" s="1" customFormat="1" x14ac:dyDescent="0.45">
      <c r="C953" s="134"/>
      <c r="D953" s="135"/>
      <c r="G953" s="136"/>
      <c r="H953" s="137"/>
      <c r="I953" s="137"/>
      <c r="J953" s="138"/>
    </row>
    <row r="954" spans="3:10" s="1" customFormat="1" x14ac:dyDescent="0.45">
      <c r="C954" s="134"/>
      <c r="D954" s="135"/>
      <c r="G954" s="136"/>
      <c r="H954" s="137"/>
      <c r="I954" s="137"/>
      <c r="J954" s="138"/>
    </row>
    <row r="955" spans="3:10" s="1" customFormat="1" x14ac:dyDescent="0.45">
      <c r="C955" s="134"/>
      <c r="D955" s="135"/>
      <c r="G955" s="136"/>
      <c r="H955" s="137"/>
      <c r="I955" s="137"/>
      <c r="J955" s="138"/>
    </row>
    <row r="956" spans="3:10" s="1" customFormat="1" x14ac:dyDescent="0.45">
      <c r="C956" s="134"/>
      <c r="D956" s="135"/>
      <c r="G956" s="136"/>
      <c r="H956" s="137"/>
      <c r="I956" s="137"/>
      <c r="J956" s="138"/>
    </row>
    <row r="957" spans="3:10" s="1" customFormat="1" x14ac:dyDescent="0.45">
      <c r="C957" s="134"/>
      <c r="D957" s="135"/>
      <c r="G957" s="136"/>
      <c r="H957" s="137"/>
      <c r="I957" s="137"/>
      <c r="J957" s="138"/>
    </row>
    <row r="958" spans="3:10" s="1" customFormat="1" x14ac:dyDescent="0.45">
      <c r="C958" s="134"/>
      <c r="D958" s="135"/>
      <c r="G958" s="136"/>
      <c r="H958" s="137"/>
      <c r="I958" s="137"/>
      <c r="J958" s="138"/>
    </row>
    <row r="959" spans="3:10" s="1" customFormat="1" x14ac:dyDescent="0.45">
      <c r="C959" s="134"/>
      <c r="D959" s="135"/>
      <c r="G959" s="136"/>
      <c r="H959" s="137"/>
      <c r="I959" s="137"/>
      <c r="J959" s="138"/>
    </row>
    <row r="960" spans="3:10" s="1" customFormat="1" x14ac:dyDescent="0.45">
      <c r="C960" s="134"/>
      <c r="D960" s="135"/>
      <c r="G960" s="136"/>
      <c r="H960" s="137"/>
      <c r="I960" s="137"/>
      <c r="J960" s="138"/>
    </row>
    <row r="961" spans="3:10" s="1" customFormat="1" x14ac:dyDescent="0.45">
      <c r="C961" s="134"/>
      <c r="D961" s="135"/>
      <c r="G961" s="136"/>
      <c r="H961" s="137"/>
      <c r="I961" s="137"/>
      <c r="J961" s="138"/>
    </row>
    <row r="962" spans="3:10" s="1" customFormat="1" x14ac:dyDescent="0.45">
      <c r="C962" s="134"/>
      <c r="D962" s="135"/>
      <c r="G962" s="136"/>
      <c r="H962" s="137"/>
      <c r="I962" s="137"/>
      <c r="J962" s="138"/>
    </row>
    <row r="963" spans="3:10" s="1" customFormat="1" x14ac:dyDescent="0.45">
      <c r="C963" s="134"/>
      <c r="D963" s="135"/>
      <c r="G963" s="136"/>
      <c r="H963" s="137"/>
      <c r="I963" s="137"/>
      <c r="J963" s="138"/>
    </row>
    <row r="964" spans="3:10" s="1" customFormat="1" x14ac:dyDescent="0.45">
      <c r="C964" s="134"/>
      <c r="D964" s="135"/>
      <c r="G964" s="136"/>
      <c r="H964" s="137"/>
      <c r="I964" s="137"/>
      <c r="J964" s="138"/>
    </row>
    <row r="965" spans="3:10" s="1" customFormat="1" x14ac:dyDescent="0.45">
      <c r="C965" s="134"/>
      <c r="D965" s="135"/>
      <c r="G965" s="136"/>
      <c r="H965" s="137"/>
      <c r="I965" s="137"/>
      <c r="J965" s="138"/>
    </row>
    <row r="966" spans="3:10" s="1" customFormat="1" x14ac:dyDescent="0.45">
      <c r="C966" s="134"/>
      <c r="D966" s="135"/>
      <c r="G966" s="136"/>
      <c r="H966" s="137"/>
      <c r="I966" s="137"/>
      <c r="J966" s="138"/>
    </row>
    <row r="967" spans="3:10" s="1" customFormat="1" x14ac:dyDescent="0.45">
      <c r="C967" s="134"/>
      <c r="D967" s="135"/>
      <c r="G967" s="136"/>
      <c r="H967" s="137"/>
      <c r="I967" s="137"/>
      <c r="J967" s="138"/>
    </row>
    <row r="968" spans="3:10" s="1" customFormat="1" x14ac:dyDescent="0.45">
      <c r="C968" s="134"/>
      <c r="D968" s="135"/>
      <c r="G968" s="136"/>
      <c r="H968" s="137"/>
      <c r="I968" s="137"/>
      <c r="J968" s="138"/>
    </row>
    <row r="969" spans="3:10" s="1" customFormat="1" x14ac:dyDescent="0.45">
      <c r="C969" s="134"/>
      <c r="D969" s="135"/>
      <c r="G969" s="136"/>
      <c r="H969" s="137"/>
      <c r="I969" s="137"/>
      <c r="J969" s="138"/>
    </row>
    <row r="970" spans="3:10" s="1" customFormat="1" x14ac:dyDescent="0.45">
      <c r="C970" s="134"/>
      <c r="D970" s="135"/>
      <c r="G970" s="136"/>
      <c r="H970" s="137"/>
      <c r="I970" s="137"/>
      <c r="J970" s="138"/>
    </row>
    <row r="971" spans="3:10" s="1" customFormat="1" x14ac:dyDescent="0.45">
      <c r="C971" s="134"/>
      <c r="D971" s="135"/>
      <c r="G971" s="136"/>
      <c r="H971" s="137"/>
      <c r="I971" s="137"/>
      <c r="J971" s="138"/>
    </row>
    <row r="972" spans="3:10" s="1" customFormat="1" x14ac:dyDescent="0.45">
      <c r="C972" s="134"/>
      <c r="D972" s="135"/>
      <c r="G972" s="136"/>
      <c r="H972" s="137"/>
      <c r="I972" s="137"/>
      <c r="J972" s="138"/>
    </row>
    <row r="973" spans="3:10" s="1" customFormat="1" x14ac:dyDescent="0.45">
      <c r="C973" s="134"/>
      <c r="D973" s="135"/>
      <c r="G973" s="136"/>
      <c r="H973" s="137"/>
      <c r="I973" s="137"/>
      <c r="J973" s="138"/>
    </row>
    <row r="974" spans="3:10" s="1" customFormat="1" x14ac:dyDescent="0.45">
      <c r="C974" s="134"/>
      <c r="D974" s="135"/>
      <c r="G974" s="136"/>
      <c r="H974" s="137"/>
      <c r="I974" s="137"/>
      <c r="J974" s="138"/>
    </row>
    <row r="975" spans="3:10" s="1" customFormat="1" x14ac:dyDescent="0.45">
      <c r="C975" s="134"/>
      <c r="D975" s="135"/>
      <c r="G975" s="136"/>
      <c r="H975" s="137"/>
      <c r="I975" s="137"/>
      <c r="J975" s="138"/>
    </row>
    <row r="976" spans="3:10" s="1" customFormat="1" x14ac:dyDescent="0.45">
      <c r="C976" s="134"/>
      <c r="D976" s="135"/>
      <c r="G976" s="136"/>
      <c r="H976" s="137"/>
      <c r="I976" s="137"/>
      <c r="J976" s="138"/>
    </row>
    <row r="977" spans="3:10" s="1" customFormat="1" x14ac:dyDescent="0.45">
      <c r="C977" s="134"/>
      <c r="D977" s="135"/>
      <c r="G977" s="136"/>
      <c r="H977" s="137"/>
      <c r="I977" s="137"/>
      <c r="J977" s="138"/>
    </row>
    <row r="978" spans="3:10" s="1" customFormat="1" x14ac:dyDescent="0.45">
      <c r="C978" s="134"/>
      <c r="D978" s="135"/>
      <c r="G978" s="136"/>
      <c r="H978" s="137"/>
      <c r="I978" s="137"/>
      <c r="J978" s="138"/>
    </row>
    <row r="979" spans="3:10" s="1" customFormat="1" x14ac:dyDescent="0.45">
      <c r="C979" s="134"/>
      <c r="D979" s="135"/>
      <c r="G979" s="136"/>
      <c r="H979" s="137"/>
      <c r="I979" s="137"/>
      <c r="J979" s="138"/>
    </row>
    <row r="980" spans="3:10" s="1" customFormat="1" x14ac:dyDescent="0.45">
      <c r="C980" s="134"/>
      <c r="D980" s="135"/>
      <c r="G980" s="136"/>
      <c r="H980" s="137"/>
      <c r="I980" s="137"/>
      <c r="J980" s="138"/>
    </row>
    <row r="981" spans="3:10" s="1" customFormat="1" x14ac:dyDescent="0.45">
      <c r="C981" s="134"/>
      <c r="D981" s="135"/>
      <c r="G981" s="136"/>
      <c r="H981" s="137"/>
      <c r="I981" s="137"/>
      <c r="J981" s="138"/>
    </row>
    <row r="982" spans="3:10" s="1" customFormat="1" x14ac:dyDescent="0.45">
      <c r="C982" s="134"/>
      <c r="D982" s="135"/>
      <c r="G982" s="136"/>
      <c r="H982" s="137"/>
      <c r="I982" s="137"/>
      <c r="J982" s="138"/>
    </row>
    <row r="983" spans="3:10" s="1" customFormat="1" x14ac:dyDescent="0.45">
      <c r="C983" s="134"/>
      <c r="D983" s="135"/>
      <c r="G983" s="136"/>
      <c r="H983" s="137"/>
      <c r="I983" s="137"/>
      <c r="J983" s="138"/>
    </row>
    <row r="984" spans="3:10" s="1" customFormat="1" x14ac:dyDescent="0.45">
      <c r="C984" s="134"/>
      <c r="D984" s="135"/>
      <c r="G984" s="136"/>
      <c r="H984" s="137"/>
      <c r="I984" s="137"/>
      <c r="J984" s="138"/>
    </row>
    <row r="985" spans="3:10" s="1" customFormat="1" x14ac:dyDescent="0.45">
      <c r="C985" s="134"/>
      <c r="D985" s="135"/>
      <c r="G985" s="136"/>
      <c r="H985" s="137"/>
      <c r="I985" s="137"/>
      <c r="J985" s="138"/>
    </row>
    <row r="986" spans="3:10" s="1" customFormat="1" x14ac:dyDescent="0.45">
      <c r="C986" s="134"/>
      <c r="D986" s="135"/>
      <c r="G986" s="136"/>
      <c r="H986" s="137"/>
      <c r="I986" s="137"/>
      <c r="J986" s="138"/>
    </row>
    <row r="987" spans="3:10" s="1" customFormat="1" x14ac:dyDescent="0.45">
      <c r="C987" s="134"/>
      <c r="D987" s="135"/>
      <c r="G987" s="136"/>
      <c r="H987" s="137"/>
      <c r="I987" s="137"/>
      <c r="J987" s="138"/>
    </row>
    <row r="988" spans="3:10" s="1" customFormat="1" x14ac:dyDescent="0.45">
      <c r="C988" s="134"/>
      <c r="D988" s="135"/>
      <c r="G988" s="136"/>
      <c r="H988" s="137"/>
      <c r="I988" s="137"/>
      <c r="J988" s="138"/>
    </row>
    <row r="989" spans="3:10" s="1" customFormat="1" x14ac:dyDescent="0.45">
      <c r="C989" s="134"/>
      <c r="D989" s="135"/>
      <c r="G989" s="136"/>
      <c r="H989" s="137"/>
      <c r="I989" s="137"/>
      <c r="J989" s="138"/>
    </row>
    <row r="990" spans="3:10" s="1" customFormat="1" x14ac:dyDescent="0.45">
      <c r="C990" s="134"/>
      <c r="D990" s="135"/>
      <c r="G990" s="136"/>
      <c r="H990" s="137"/>
      <c r="I990" s="137"/>
      <c r="J990" s="138"/>
    </row>
    <row r="991" spans="3:10" s="1" customFormat="1" x14ac:dyDescent="0.45">
      <c r="C991" s="134"/>
      <c r="D991" s="135"/>
      <c r="G991" s="136"/>
      <c r="H991" s="137"/>
      <c r="I991" s="137"/>
      <c r="J991" s="138"/>
    </row>
    <row r="992" spans="3:10" s="1" customFormat="1" x14ac:dyDescent="0.45">
      <c r="C992" s="134"/>
      <c r="D992" s="135"/>
      <c r="G992" s="136"/>
      <c r="H992" s="137"/>
      <c r="I992" s="137"/>
      <c r="J992" s="138"/>
    </row>
    <row r="993" spans="3:10" s="1" customFormat="1" x14ac:dyDescent="0.45">
      <c r="C993" s="134"/>
      <c r="D993" s="135"/>
      <c r="G993" s="136"/>
      <c r="H993" s="137"/>
      <c r="I993" s="137"/>
      <c r="J993" s="138"/>
    </row>
    <row r="994" spans="3:10" s="1" customFormat="1" x14ac:dyDescent="0.45">
      <c r="C994" s="134"/>
      <c r="D994" s="135"/>
      <c r="G994" s="136"/>
      <c r="H994" s="137"/>
      <c r="I994" s="137"/>
      <c r="J994" s="138"/>
    </row>
    <row r="995" spans="3:10" s="1" customFormat="1" x14ac:dyDescent="0.45">
      <c r="C995" s="134"/>
      <c r="D995" s="135"/>
      <c r="G995" s="136"/>
      <c r="H995" s="137"/>
      <c r="I995" s="137"/>
      <c r="J995" s="138"/>
    </row>
    <row r="996" spans="3:10" s="1" customFormat="1" x14ac:dyDescent="0.45">
      <c r="C996" s="134"/>
      <c r="D996" s="135"/>
      <c r="G996" s="136"/>
      <c r="H996" s="137"/>
      <c r="I996" s="137"/>
      <c r="J996" s="138"/>
    </row>
    <row r="997" spans="3:10" s="1" customFormat="1" x14ac:dyDescent="0.45">
      <c r="C997" s="134"/>
      <c r="D997" s="135"/>
      <c r="G997" s="136"/>
      <c r="H997" s="137"/>
      <c r="I997" s="137"/>
      <c r="J997" s="138"/>
    </row>
    <row r="998" spans="3:10" s="1" customFormat="1" x14ac:dyDescent="0.45">
      <c r="C998" s="134"/>
      <c r="D998" s="135"/>
      <c r="G998" s="136"/>
      <c r="H998" s="137"/>
      <c r="I998" s="137"/>
      <c r="J998" s="138"/>
    </row>
    <row r="999" spans="3:10" s="1" customFormat="1" x14ac:dyDescent="0.45">
      <c r="C999" s="134"/>
      <c r="D999" s="135"/>
      <c r="G999" s="136"/>
      <c r="H999" s="137"/>
      <c r="I999" s="137"/>
      <c r="J999" s="138"/>
    </row>
    <row r="1000" spans="3:10" s="1" customFormat="1" x14ac:dyDescent="0.45">
      <c r="C1000" s="134"/>
      <c r="D1000" s="135"/>
      <c r="G1000" s="136"/>
      <c r="H1000" s="137"/>
      <c r="I1000" s="137"/>
      <c r="J1000" s="138"/>
    </row>
    <row r="1001" spans="3:10" s="1" customFormat="1" x14ac:dyDescent="0.45">
      <c r="C1001" s="134"/>
      <c r="D1001" s="135"/>
      <c r="G1001" s="136"/>
      <c r="H1001" s="137"/>
      <c r="I1001" s="137"/>
      <c r="J1001" s="138"/>
    </row>
    <row r="1002" spans="3:10" s="1" customFormat="1" x14ac:dyDescent="0.45">
      <c r="C1002" s="134"/>
      <c r="D1002" s="135"/>
      <c r="G1002" s="136"/>
      <c r="H1002" s="137"/>
      <c r="I1002" s="137"/>
      <c r="J1002" s="138"/>
    </row>
    <row r="1003" spans="3:10" s="1" customFormat="1" x14ac:dyDescent="0.45">
      <c r="C1003" s="134"/>
      <c r="D1003" s="135"/>
      <c r="G1003" s="136"/>
      <c r="H1003" s="137"/>
      <c r="I1003" s="137"/>
      <c r="J1003" s="138"/>
    </row>
    <row r="1004" spans="3:10" s="1" customFormat="1" x14ac:dyDescent="0.45">
      <c r="C1004" s="134"/>
      <c r="D1004" s="135"/>
      <c r="G1004" s="136"/>
      <c r="H1004" s="137"/>
      <c r="I1004" s="137"/>
      <c r="J1004" s="138"/>
    </row>
    <row r="1005" spans="3:10" s="1" customFormat="1" x14ac:dyDescent="0.45">
      <c r="C1005" s="134"/>
      <c r="D1005" s="135"/>
      <c r="G1005" s="136"/>
      <c r="H1005" s="137"/>
      <c r="I1005" s="137"/>
      <c r="J1005" s="138"/>
    </row>
    <row r="1006" spans="3:10" s="1" customFormat="1" x14ac:dyDescent="0.45">
      <c r="C1006" s="134"/>
      <c r="D1006" s="135"/>
      <c r="G1006" s="136"/>
      <c r="H1006" s="137"/>
      <c r="I1006" s="137"/>
      <c r="J1006" s="138"/>
    </row>
    <row r="1007" spans="3:10" s="1" customFormat="1" x14ac:dyDescent="0.45">
      <c r="C1007" s="134"/>
      <c r="D1007" s="135"/>
      <c r="G1007" s="136"/>
      <c r="H1007" s="137"/>
      <c r="I1007" s="137"/>
      <c r="J1007" s="138"/>
    </row>
    <row r="1008" spans="3:10" s="1" customFormat="1" x14ac:dyDescent="0.45">
      <c r="C1008" s="134"/>
      <c r="D1008" s="135"/>
      <c r="G1008" s="136"/>
      <c r="H1008" s="137"/>
      <c r="I1008" s="137"/>
      <c r="J1008" s="138"/>
    </row>
    <row r="1009" spans="3:10" s="1" customFormat="1" x14ac:dyDescent="0.45">
      <c r="C1009" s="134"/>
      <c r="D1009" s="135"/>
      <c r="G1009" s="136"/>
      <c r="H1009" s="137"/>
      <c r="I1009" s="137"/>
      <c r="J1009" s="138"/>
    </row>
    <row r="1010" spans="3:10" s="1" customFormat="1" x14ac:dyDescent="0.45">
      <c r="C1010" s="134"/>
      <c r="D1010" s="135"/>
      <c r="G1010" s="136"/>
      <c r="H1010" s="137"/>
      <c r="I1010" s="137"/>
      <c r="J1010" s="138"/>
    </row>
    <row r="1011" spans="3:10" s="1" customFormat="1" x14ac:dyDescent="0.45">
      <c r="C1011" s="134"/>
      <c r="D1011" s="135"/>
      <c r="G1011" s="136"/>
      <c r="H1011" s="137"/>
      <c r="I1011" s="137"/>
      <c r="J1011" s="138"/>
    </row>
    <row r="1012" spans="3:10" s="1" customFormat="1" x14ac:dyDescent="0.45">
      <c r="C1012" s="134"/>
      <c r="D1012" s="135"/>
      <c r="G1012" s="136"/>
      <c r="H1012" s="137"/>
      <c r="I1012" s="137"/>
      <c r="J1012" s="138"/>
    </row>
    <row r="1013" spans="3:10" s="1" customFormat="1" x14ac:dyDescent="0.45">
      <c r="C1013" s="134"/>
      <c r="D1013" s="135"/>
      <c r="G1013" s="136"/>
      <c r="H1013" s="137"/>
      <c r="I1013" s="137"/>
      <c r="J1013" s="138"/>
    </row>
    <row r="1014" spans="3:10" s="1" customFormat="1" x14ac:dyDescent="0.45">
      <c r="C1014" s="134"/>
      <c r="D1014" s="135"/>
      <c r="G1014" s="136"/>
      <c r="H1014" s="137"/>
      <c r="I1014" s="137"/>
      <c r="J1014" s="138"/>
    </row>
    <row r="1015" spans="3:10" s="1" customFormat="1" x14ac:dyDescent="0.45">
      <c r="C1015" s="134"/>
      <c r="D1015" s="135"/>
      <c r="G1015" s="136"/>
      <c r="H1015" s="137"/>
      <c r="I1015" s="137"/>
      <c r="J1015" s="138"/>
    </row>
    <row r="1016" spans="3:10" s="1" customFormat="1" x14ac:dyDescent="0.45">
      <c r="C1016" s="134"/>
      <c r="D1016" s="135"/>
      <c r="G1016" s="136"/>
      <c r="H1016" s="137"/>
      <c r="I1016" s="137"/>
      <c r="J1016" s="138"/>
    </row>
    <row r="1017" spans="3:10" s="1" customFormat="1" x14ac:dyDescent="0.45">
      <c r="C1017" s="134"/>
      <c r="D1017" s="135"/>
      <c r="G1017" s="136"/>
      <c r="H1017" s="137"/>
      <c r="I1017" s="137"/>
      <c r="J1017" s="138"/>
    </row>
    <row r="1018" spans="3:10" s="1" customFormat="1" x14ac:dyDescent="0.45">
      <c r="C1018" s="134"/>
      <c r="D1018" s="135"/>
      <c r="G1018" s="136"/>
      <c r="H1018" s="137"/>
      <c r="I1018" s="137"/>
      <c r="J1018" s="138"/>
    </row>
    <row r="1019" spans="3:10" s="1" customFormat="1" x14ac:dyDescent="0.45">
      <c r="C1019" s="134"/>
      <c r="D1019" s="135"/>
      <c r="G1019" s="136"/>
      <c r="H1019" s="137"/>
      <c r="I1019" s="137"/>
      <c r="J1019" s="138"/>
    </row>
    <row r="1020" spans="3:10" s="1" customFormat="1" x14ac:dyDescent="0.45">
      <c r="C1020" s="134"/>
      <c r="D1020" s="135"/>
      <c r="G1020" s="136"/>
      <c r="H1020" s="137"/>
      <c r="I1020" s="137"/>
      <c r="J1020" s="138"/>
    </row>
    <row r="1021" spans="3:10" s="1" customFormat="1" x14ac:dyDescent="0.45">
      <c r="C1021" s="134"/>
      <c r="D1021" s="135"/>
      <c r="G1021" s="136"/>
      <c r="H1021" s="137"/>
      <c r="I1021" s="137"/>
      <c r="J1021" s="138"/>
    </row>
    <row r="1022" spans="3:10" s="1" customFormat="1" x14ac:dyDescent="0.45">
      <c r="C1022" s="134"/>
      <c r="D1022" s="135"/>
      <c r="G1022" s="136"/>
      <c r="H1022" s="137"/>
      <c r="I1022" s="137"/>
      <c r="J1022" s="138"/>
    </row>
    <row r="1023" spans="3:10" s="1" customFormat="1" x14ac:dyDescent="0.45">
      <c r="C1023" s="134"/>
      <c r="D1023" s="135"/>
      <c r="G1023" s="136"/>
      <c r="H1023" s="137"/>
      <c r="I1023" s="137"/>
      <c r="J1023" s="138"/>
    </row>
    <row r="1024" spans="3:10" s="1" customFormat="1" x14ac:dyDescent="0.45">
      <c r="C1024" s="134"/>
      <c r="D1024" s="135"/>
      <c r="G1024" s="136"/>
      <c r="H1024" s="137"/>
      <c r="I1024" s="137"/>
      <c r="J1024" s="138"/>
    </row>
    <row r="1025" spans="3:10" s="1" customFormat="1" x14ac:dyDescent="0.45">
      <c r="C1025" s="134"/>
      <c r="D1025" s="135"/>
      <c r="G1025" s="136"/>
      <c r="H1025" s="137"/>
      <c r="I1025" s="137"/>
      <c r="J1025" s="138"/>
    </row>
    <row r="1026" spans="3:10" s="1" customFormat="1" x14ac:dyDescent="0.45">
      <c r="C1026" s="134"/>
      <c r="D1026" s="135"/>
      <c r="G1026" s="136"/>
      <c r="H1026" s="137"/>
      <c r="I1026" s="137"/>
      <c r="J1026" s="138"/>
    </row>
    <row r="1027" spans="3:10" s="1" customFormat="1" x14ac:dyDescent="0.45">
      <c r="C1027" s="134"/>
      <c r="D1027" s="135"/>
      <c r="G1027" s="136"/>
      <c r="H1027" s="137"/>
      <c r="I1027" s="137"/>
      <c r="J1027" s="138"/>
    </row>
    <row r="1028" spans="3:10" s="1" customFormat="1" x14ac:dyDescent="0.45">
      <c r="C1028" s="134"/>
      <c r="D1028" s="135"/>
      <c r="G1028" s="136"/>
      <c r="H1028" s="137"/>
      <c r="I1028" s="137"/>
      <c r="J1028" s="138"/>
    </row>
    <row r="1029" spans="3:10" s="1" customFormat="1" x14ac:dyDescent="0.45">
      <c r="C1029" s="134"/>
      <c r="D1029" s="135"/>
      <c r="G1029" s="136"/>
      <c r="H1029" s="137"/>
      <c r="I1029" s="137"/>
      <c r="J1029" s="138"/>
    </row>
    <row r="1030" spans="3:10" s="1" customFormat="1" x14ac:dyDescent="0.45">
      <c r="C1030" s="134"/>
      <c r="D1030" s="135"/>
      <c r="G1030" s="136"/>
      <c r="H1030" s="137"/>
      <c r="I1030" s="137"/>
      <c r="J1030" s="138"/>
    </row>
    <row r="1031" spans="3:10" s="1" customFormat="1" x14ac:dyDescent="0.45">
      <c r="C1031" s="134"/>
      <c r="D1031" s="135"/>
      <c r="G1031" s="136"/>
      <c r="H1031" s="137"/>
      <c r="I1031" s="137"/>
      <c r="J1031" s="138"/>
    </row>
    <row r="1032" spans="3:10" s="1" customFormat="1" x14ac:dyDescent="0.45">
      <c r="C1032" s="134"/>
      <c r="D1032" s="135"/>
      <c r="G1032" s="136"/>
      <c r="H1032" s="137"/>
      <c r="I1032" s="137"/>
      <c r="J1032" s="138"/>
    </row>
    <row r="1033" spans="3:10" s="1" customFormat="1" x14ac:dyDescent="0.45">
      <c r="C1033" s="134"/>
      <c r="D1033" s="135"/>
      <c r="G1033" s="136"/>
      <c r="H1033" s="137"/>
      <c r="I1033" s="137"/>
      <c r="J1033" s="138"/>
    </row>
    <row r="1034" spans="3:10" s="1" customFormat="1" x14ac:dyDescent="0.45">
      <c r="C1034" s="134"/>
      <c r="D1034" s="135"/>
      <c r="G1034" s="136"/>
      <c r="H1034" s="137"/>
      <c r="I1034" s="137"/>
      <c r="J1034" s="138"/>
    </row>
    <row r="1035" spans="3:10" s="1" customFormat="1" x14ac:dyDescent="0.45">
      <c r="C1035" s="134"/>
      <c r="D1035" s="135"/>
      <c r="G1035" s="136"/>
      <c r="H1035" s="137"/>
      <c r="I1035" s="137"/>
      <c r="J1035" s="138"/>
    </row>
    <row r="1036" spans="3:10" s="1" customFormat="1" x14ac:dyDescent="0.45">
      <c r="C1036" s="134"/>
      <c r="D1036" s="135"/>
      <c r="G1036" s="136"/>
      <c r="H1036" s="137"/>
      <c r="I1036" s="137"/>
      <c r="J1036" s="138"/>
    </row>
    <row r="1037" spans="3:10" s="1" customFormat="1" x14ac:dyDescent="0.45">
      <c r="C1037" s="134"/>
      <c r="D1037" s="135"/>
      <c r="G1037" s="136"/>
      <c r="H1037" s="137"/>
      <c r="I1037" s="137"/>
      <c r="J1037" s="138"/>
    </row>
    <row r="1038" spans="3:10" s="1" customFormat="1" x14ac:dyDescent="0.45">
      <c r="C1038" s="134"/>
      <c r="D1038" s="135"/>
      <c r="G1038" s="136"/>
      <c r="H1038" s="137"/>
      <c r="I1038" s="137"/>
      <c r="J1038" s="138"/>
    </row>
    <row r="1039" spans="3:10" s="1" customFormat="1" x14ac:dyDescent="0.45">
      <c r="C1039" s="134"/>
      <c r="D1039" s="135"/>
      <c r="G1039" s="136"/>
      <c r="H1039" s="137"/>
      <c r="I1039" s="137"/>
      <c r="J1039" s="138"/>
    </row>
    <row r="1040" spans="3:10" s="1" customFormat="1" x14ac:dyDescent="0.45">
      <c r="C1040" s="134"/>
      <c r="D1040" s="135"/>
      <c r="G1040" s="136"/>
      <c r="H1040" s="137"/>
      <c r="I1040" s="137"/>
      <c r="J1040" s="138"/>
    </row>
    <row r="1041" spans="3:10" s="1" customFormat="1" x14ac:dyDescent="0.45">
      <c r="C1041" s="134"/>
      <c r="D1041" s="135"/>
      <c r="G1041" s="136"/>
      <c r="H1041" s="137"/>
      <c r="I1041" s="137"/>
      <c r="J1041" s="138"/>
    </row>
    <row r="1042" spans="3:10" s="1" customFormat="1" x14ac:dyDescent="0.45">
      <c r="C1042" s="134"/>
      <c r="D1042" s="135"/>
      <c r="G1042" s="136"/>
      <c r="H1042" s="137"/>
      <c r="I1042" s="137"/>
      <c r="J1042" s="138"/>
    </row>
    <row r="1043" spans="3:10" s="1" customFormat="1" x14ac:dyDescent="0.45">
      <c r="C1043" s="134"/>
      <c r="D1043" s="135"/>
      <c r="G1043" s="136"/>
      <c r="H1043" s="137"/>
      <c r="I1043" s="137"/>
      <c r="J1043" s="138"/>
    </row>
    <row r="1044" spans="3:10" s="1" customFormat="1" x14ac:dyDescent="0.45">
      <c r="C1044" s="134"/>
      <c r="D1044" s="135"/>
      <c r="G1044" s="136"/>
      <c r="H1044" s="137"/>
      <c r="I1044" s="137"/>
      <c r="J1044" s="138"/>
    </row>
    <row r="1045" spans="3:10" s="1" customFormat="1" x14ac:dyDescent="0.45">
      <c r="C1045" s="134"/>
      <c r="D1045" s="135"/>
      <c r="G1045" s="136"/>
      <c r="H1045" s="137"/>
      <c r="I1045" s="137"/>
      <c r="J1045" s="138"/>
    </row>
    <row r="1046" spans="3:10" s="1" customFormat="1" x14ac:dyDescent="0.45">
      <c r="C1046" s="134"/>
      <c r="D1046" s="135"/>
      <c r="G1046" s="136"/>
      <c r="H1046" s="137"/>
      <c r="I1046" s="137"/>
      <c r="J1046" s="138"/>
    </row>
    <row r="1047" spans="3:10" s="1" customFormat="1" x14ac:dyDescent="0.45">
      <c r="C1047" s="134"/>
      <c r="D1047" s="135"/>
      <c r="G1047" s="136"/>
      <c r="H1047" s="137"/>
      <c r="I1047" s="137"/>
      <c r="J1047" s="138"/>
    </row>
    <row r="1048" spans="3:10" s="1" customFormat="1" x14ac:dyDescent="0.45">
      <c r="C1048" s="134"/>
      <c r="D1048" s="135"/>
      <c r="G1048" s="136"/>
      <c r="H1048" s="137"/>
      <c r="I1048" s="137"/>
      <c r="J1048" s="138"/>
    </row>
    <row r="1049" spans="3:10" s="1" customFormat="1" x14ac:dyDescent="0.45">
      <c r="C1049" s="134"/>
      <c r="D1049" s="135"/>
      <c r="G1049" s="136"/>
      <c r="H1049" s="137"/>
      <c r="I1049" s="137"/>
      <c r="J1049" s="138"/>
    </row>
    <row r="1050" spans="3:10" s="1" customFormat="1" x14ac:dyDescent="0.45">
      <c r="C1050" s="134"/>
      <c r="D1050" s="135"/>
      <c r="G1050" s="136"/>
      <c r="H1050" s="137"/>
      <c r="I1050" s="137"/>
      <c r="J1050" s="138"/>
    </row>
    <row r="1051" spans="3:10" s="1" customFormat="1" x14ac:dyDescent="0.45">
      <c r="C1051" s="134"/>
      <c r="D1051" s="135"/>
      <c r="G1051" s="136"/>
      <c r="H1051" s="137"/>
      <c r="I1051" s="137"/>
      <c r="J1051" s="138"/>
    </row>
    <row r="1052" spans="3:10" s="1" customFormat="1" x14ac:dyDescent="0.45">
      <c r="C1052" s="134"/>
      <c r="D1052" s="135"/>
      <c r="G1052" s="136"/>
      <c r="H1052" s="137"/>
      <c r="I1052" s="137"/>
      <c r="J1052" s="138"/>
    </row>
    <row r="1053" spans="3:10" s="1" customFormat="1" x14ac:dyDescent="0.45">
      <c r="C1053" s="134"/>
      <c r="D1053" s="135"/>
      <c r="G1053" s="136"/>
      <c r="H1053" s="137"/>
      <c r="I1053" s="137"/>
      <c r="J1053" s="138"/>
    </row>
    <row r="1054" spans="3:10" s="1" customFormat="1" x14ac:dyDescent="0.45">
      <c r="C1054" s="134"/>
      <c r="D1054" s="135"/>
      <c r="G1054" s="136"/>
      <c r="H1054" s="137"/>
      <c r="I1054" s="137"/>
      <c r="J1054" s="138"/>
    </row>
    <row r="1055" spans="3:10" s="1" customFormat="1" x14ac:dyDescent="0.45">
      <c r="C1055" s="134"/>
      <c r="D1055" s="135"/>
      <c r="G1055" s="136"/>
      <c r="H1055" s="137"/>
      <c r="I1055" s="137"/>
      <c r="J1055" s="138"/>
    </row>
    <row r="1056" spans="3:10" s="1" customFormat="1" x14ac:dyDescent="0.45">
      <c r="C1056" s="134"/>
      <c r="D1056" s="135"/>
      <c r="G1056" s="136"/>
      <c r="H1056" s="137"/>
      <c r="I1056" s="137"/>
      <c r="J1056" s="138"/>
    </row>
    <row r="1057" spans="3:10" s="1" customFormat="1" x14ac:dyDescent="0.45">
      <c r="C1057" s="134"/>
      <c r="D1057" s="135"/>
      <c r="G1057" s="136"/>
      <c r="H1057" s="137"/>
      <c r="I1057" s="137"/>
      <c r="J1057" s="138"/>
    </row>
    <row r="1058" spans="3:10" s="1" customFormat="1" x14ac:dyDescent="0.45">
      <c r="C1058" s="134"/>
      <c r="D1058" s="135"/>
      <c r="G1058" s="136"/>
      <c r="H1058" s="137"/>
      <c r="I1058" s="137"/>
      <c r="J1058" s="138"/>
    </row>
    <row r="1059" spans="3:10" s="1" customFormat="1" x14ac:dyDescent="0.45">
      <c r="C1059" s="134"/>
      <c r="D1059" s="135"/>
      <c r="G1059" s="136"/>
      <c r="H1059" s="137"/>
      <c r="I1059" s="137"/>
      <c r="J1059" s="138"/>
    </row>
    <row r="1060" spans="3:10" s="1" customFormat="1" x14ac:dyDescent="0.45">
      <c r="C1060" s="134"/>
      <c r="D1060" s="135"/>
      <c r="G1060" s="136"/>
      <c r="H1060" s="137"/>
      <c r="I1060" s="137"/>
      <c r="J1060" s="138"/>
    </row>
    <row r="1061" spans="3:10" s="1" customFormat="1" x14ac:dyDescent="0.45">
      <c r="C1061" s="134"/>
      <c r="D1061" s="135"/>
      <c r="G1061" s="136"/>
      <c r="H1061" s="137"/>
      <c r="I1061" s="137"/>
      <c r="J1061" s="138"/>
    </row>
    <row r="1062" spans="3:10" s="1" customFormat="1" x14ac:dyDescent="0.45">
      <c r="C1062" s="134"/>
      <c r="D1062" s="135"/>
      <c r="G1062" s="136"/>
      <c r="H1062" s="137"/>
      <c r="I1062" s="137"/>
      <c r="J1062" s="138"/>
    </row>
    <row r="1063" spans="3:10" s="1" customFormat="1" x14ac:dyDescent="0.45">
      <c r="C1063" s="134"/>
      <c r="D1063" s="135"/>
      <c r="G1063" s="136"/>
      <c r="H1063" s="137"/>
      <c r="I1063" s="137"/>
      <c r="J1063" s="138"/>
    </row>
    <row r="1064" spans="3:10" s="1" customFormat="1" x14ac:dyDescent="0.45">
      <c r="C1064" s="134"/>
      <c r="D1064" s="135"/>
      <c r="G1064" s="136"/>
      <c r="H1064" s="137"/>
      <c r="I1064" s="137"/>
      <c r="J1064" s="138"/>
    </row>
    <row r="1065" spans="3:10" s="1" customFormat="1" x14ac:dyDescent="0.45">
      <c r="C1065" s="134"/>
      <c r="D1065" s="135"/>
      <c r="G1065" s="136"/>
      <c r="H1065" s="137"/>
      <c r="I1065" s="137"/>
      <c r="J1065" s="138"/>
    </row>
    <row r="1066" spans="3:10" s="1" customFormat="1" x14ac:dyDescent="0.45">
      <c r="C1066" s="134"/>
      <c r="D1066" s="135"/>
      <c r="G1066" s="136"/>
      <c r="H1066" s="137"/>
      <c r="I1066" s="137"/>
      <c r="J1066" s="138"/>
    </row>
    <row r="1067" spans="3:10" s="1" customFormat="1" x14ac:dyDescent="0.45">
      <c r="C1067" s="134"/>
      <c r="D1067" s="135"/>
      <c r="G1067" s="136"/>
      <c r="H1067" s="137"/>
      <c r="I1067" s="137"/>
      <c r="J1067" s="138"/>
    </row>
    <row r="1068" spans="3:10" s="1" customFormat="1" x14ac:dyDescent="0.45">
      <c r="C1068" s="134"/>
      <c r="D1068" s="135"/>
      <c r="G1068" s="136"/>
      <c r="H1068" s="137"/>
      <c r="I1068" s="137"/>
      <c r="J1068" s="138"/>
    </row>
    <row r="1069" spans="3:10" s="1" customFormat="1" x14ac:dyDescent="0.45">
      <c r="C1069" s="134"/>
      <c r="D1069" s="135"/>
      <c r="G1069" s="136"/>
      <c r="H1069" s="137"/>
      <c r="I1069" s="137"/>
      <c r="J1069" s="138"/>
    </row>
    <row r="1070" spans="3:10" s="1" customFormat="1" x14ac:dyDescent="0.45">
      <c r="C1070" s="134"/>
      <c r="D1070" s="135"/>
      <c r="G1070" s="136"/>
      <c r="H1070" s="137"/>
      <c r="I1070" s="137"/>
      <c r="J1070" s="138"/>
    </row>
    <row r="1071" spans="3:10" s="1" customFormat="1" x14ac:dyDescent="0.45">
      <c r="C1071" s="134"/>
      <c r="D1071" s="135"/>
      <c r="G1071" s="136"/>
      <c r="H1071" s="137"/>
      <c r="I1071" s="137"/>
      <c r="J1071" s="138"/>
    </row>
    <row r="1072" spans="3:10" s="1" customFormat="1" x14ac:dyDescent="0.45">
      <c r="C1072" s="134"/>
      <c r="D1072" s="135"/>
      <c r="G1072" s="136"/>
      <c r="H1072" s="137"/>
      <c r="I1072" s="137"/>
      <c r="J1072" s="138"/>
    </row>
    <row r="1073" spans="3:10" s="1" customFormat="1" x14ac:dyDescent="0.45">
      <c r="C1073" s="134"/>
      <c r="D1073" s="135"/>
      <c r="G1073" s="136"/>
      <c r="H1073" s="137"/>
      <c r="I1073" s="137"/>
      <c r="J1073" s="138"/>
    </row>
    <row r="1074" spans="3:10" s="1" customFormat="1" x14ac:dyDescent="0.45">
      <c r="C1074" s="134"/>
      <c r="D1074" s="135"/>
      <c r="G1074" s="136"/>
      <c r="H1074" s="137"/>
      <c r="I1074" s="137"/>
      <c r="J1074" s="138"/>
    </row>
    <row r="1075" spans="3:10" s="1" customFormat="1" x14ac:dyDescent="0.45">
      <c r="C1075" s="134"/>
      <c r="D1075" s="135"/>
      <c r="G1075" s="136"/>
      <c r="H1075" s="137"/>
      <c r="I1075" s="137"/>
      <c r="J1075" s="138"/>
    </row>
    <row r="1076" spans="3:10" s="1" customFormat="1" x14ac:dyDescent="0.45">
      <c r="C1076" s="134"/>
      <c r="D1076" s="135"/>
      <c r="G1076" s="136"/>
      <c r="H1076" s="137"/>
      <c r="I1076" s="137"/>
      <c r="J1076" s="138"/>
    </row>
    <row r="1077" spans="3:10" s="1" customFormat="1" x14ac:dyDescent="0.45">
      <c r="C1077" s="134"/>
      <c r="D1077" s="135"/>
      <c r="G1077" s="136"/>
      <c r="H1077" s="137"/>
      <c r="I1077" s="137"/>
      <c r="J1077" s="138"/>
    </row>
    <row r="1078" spans="3:10" s="1" customFormat="1" x14ac:dyDescent="0.45">
      <c r="C1078" s="134"/>
      <c r="D1078" s="135"/>
      <c r="G1078" s="136"/>
      <c r="H1078" s="137"/>
      <c r="I1078" s="137"/>
      <c r="J1078" s="138"/>
    </row>
    <row r="1079" spans="3:10" s="1" customFormat="1" x14ac:dyDescent="0.45">
      <c r="C1079" s="134"/>
      <c r="D1079" s="135"/>
      <c r="G1079" s="136"/>
      <c r="H1079" s="137"/>
      <c r="I1079" s="137"/>
      <c r="J1079" s="138"/>
    </row>
    <row r="1080" spans="3:10" s="1" customFormat="1" x14ac:dyDescent="0.45">
      <c r="C1080" s="134"/>
      <c r="D1080" s="135"/>
      <c r="G1080" s="136"/>
      <c r="H1080" s="137"/>
      <c r="I1080" s="137"/>
      <c r="J1080" s="138"/>
    </row>
    <row r="1081" spans="3:10" s="1" customFormat="1" x14ac:dyDescent="0.45">
      <c r="C1081" s="134"/>
      <c r="D1081" s="135"/>
      <c r="G1081" s="136"/>
      <c r="H1081" s="137"/>
      <c r="I1081" s="137"/>
      <c r="J1081" s="138"/>
    </row>
    <row r="1082" spans="3:10" s="1" customFormat="1" x14ac:dyDescent="0.45">
      <c r="C1082" s="134"/>
      <c r="D1082" s="135"/>
      <c r="G1082" s="136"/>
      <c r="H1082" s="137"/>
      <c r="I1082" s="137"/>
      <c r="J1082" s="138"/>
    </row>
    <row r="1083" spans="3:10" s="1" customFormat="1" x14ac:dyDescent="0.45">
      <c r="C1083" s="134"/>
      <c r="D1083" s="135"/>
      <c r="G1083" s="136"/>
      <c r="H1083" s="137"/>
      <c r="I1083" s="137"/>
      <c r="J1083" s="138"/>
    </row>
    <row r="1084" spans="3:10" s="1" customFormat="1" x14ac:dyDescent="0.45">
      <c r="C1084" s="134"/>
      <c r="D1084" s="135"/>
      <c r="G1084" s="136"/>
      <c r="H1084" s="137"/>
      <c r="I1084" s="137"/>
      <c r="J1084" s="138"/>
    </row>
    <row r="1085" spans="3:10" s="1" customFormat="1" x14ac:dyDescent="0.45">
      <c r="C1085" s="134"/>
      <c r="D1085" s="135"/>
      <c r="G1085" s="136"/>
      <c r="H1085" s="137"/>
      <c r="I1085" s="137"/>
      <c r="J1085" s="138"/>
    </row>
    <row r="1086" spans="3:10" s="1" customFormat="1" x14ac:dyDescent="0.45">
      <c r="C1086" s="134"/>
      <c r="D1086" s="135"/>
      <c r="G1086" s="136"/>
      <c r="H1086" s="137"/>
      <c r="I1086" s="137"/>
      <c r="J1086" s="138"/>
    </row>
    <row r="1087" spans="3:10" s="1" customFormat="1" x14ac:dyDescent="0.45">
      <c r="C1087" s="134"/>
      <c r="D1087" s="135"/>
      <c r="G1087" s="136"/>
      <c r="H1087" s="137"/>
      <c r="I1087" s="137"/>
      <c r="J1087" s="138"/>
    </row>
    <row r="1088" spans="3:10" s="1" customFormat="1" x14ac:dyDescent="0.45">
      <c r="C1088" s="134"/>
      <c r="D1088" s="135"/>
      <c r="G1088" s="136"/>
      <c r="H1088" s="137"/>
      <c r="I1088" s="137"/>
      <c r="J1088" s="138"/>
    </row>
    <row r="1089" spans="3:10" s="1" customFormat="1" x14ac:dyDescent="0.45">
      <c r="C1089" s="134"/>
      <c r="D1089" s="135"/>
      <c r="G1089" s="136"/>
      <c r="H1089" s="137"/>
      <c r="I1089" s="137"/>
      <c r="J1089" s="138"/>
    </row>
    <row r="1090" spans="3:10" s="1" customFormat="1" x14ac:dyDescent="0.45">
      <c r="C1090" s="134"/>
      <c r="D1090" s="135"/>
      <c r="G1090" s="136"/>
      <c r="H1090" s="137"/>
      <c r="I1090" s="137"/>
      <c r="J1090" s="138"/>
    </row>
    <row r="1091" spans="3:10" s="1" customFormat="1" x14ac:dyDescent="0.45">
      <c r="C1091" s="134"/>
      <c r="D1091" s="135"/>
      <c r="G1091" s="136"/>
      <c r="H1091" s="137"/>
      <c r="I1091" s="137"/>
      <c r="J1091" s="138"/>
    </row>
    <row r="1092" spans="3:10" s="1" customFormat="1" x14ac:dyDescent="0.45">
      <c r="C1092" s="134"/>
      <c r="D1092" s="135"/>
      <c r="G1092" s="136"/>
      <c r="H1092" s="137"/>
      <c r="I1092" s="137"/>
      <c r="J1092" s="138"/>
    </row>
    <row r="1093" spans="3:10" s="1" customFormat="1" x14ac:dyDescent="0.45">
      <c r="C1093" s="134"/>
      <c r="D1093" s="135"/>
      <c r="G1093" s="136"/>
      <c r="H1093" s="137"/>
      <c r="I1093" s="137"/>
      <c r="J1093" s="138"/>
    </row>
    <row r="1094" spans="3:10" s="1" customFormat="1" x14ac:dyDescent="0.45">
      <c r="C1094" s="134"/>
      <c r="D1094" s="135"/>
      <c r="G1094" s="136"/>
      <c r="H1094" s="137"/>
      <c r="I1094" s="137"/>
      <c r="J1094" s="138"/>
    </row>
    <row r="1095" spans="3:10" s="1" customFormat="1" x14ac:dyDescent="0.45">
      <c r="C1095" s="134"/>
      <c r="D1095" s="135"/>
      <c r="G1095" s="136"/>
      <c r="H1095" s="137"/>
      <c r="I1095" s="137"/>
      <c r="J1095" s="138"/>
    </row>
    <row r="1096" spans="3:10" s="1" customFormat="1" x14ac:dyDescent="0.45">
      <c r="C1096" s="134"/>
      <c r="D1096" s="135"/>
      <c r="G1096" s="136"/>
      <c r="H1096" s="137"/>
      <c r="I1096" s="137"/>
      <c r="J1096" s="138"/>
    </row>
    <row r="1097" spans="3:10" s="1" customFormat="1" x14ac:dyDescent="0.45">
      <c r="C1097" s="134"/>
      <c r="D1097" s="135"/>
      <c r="G1097" s="136"/>
      <c r="H1097" s="137"/>
      <c r="I1097" s="137"/>
      <c r="J1097" s="138"/>
    </row>
    <row r="1098" spans="3:10" s="1" customFormat="1" x14ac:dyDescent="0.45">
      <c r="C1098" s="134"/>
      <c r="D1098" s="135"/>
      <c r="G1098" s="136"/>
      <c r="H1098" s="137"/>
      <c r="I1098" s="137"/>
      <c r="J1098" s="138"/>
    </row>
    <row r="1099" spans="3:10" s="1" customFormat="1" x14ac:dyDescent="0.45">
      <c r="C1099" s="134"/>
      <c r="D1099" s="135"/>
      <c r="G1099" s="136"/>
      <c r="H1099" s="137"/>
      <c r="I1099" s="137"/>
      <c r="J1099" s="138"/>
    </row>
    <row r="1100" spans="3:10" s="1" customFormat="1" x14ac:dyDescent="0.45">
      <c r="C1100" s="134"/>
      <c r="D1100" s="135"/>
      <c r="G1100" s="136"/>
      <c r="H1100" s="137"/>
      <c r="I1100" s="137"/>
      <c r="J1100" s="138"/>
    </row>
    <row r="1101" spans="3:10" s="1" customFormat="1" x14ac:dyDescent="0.45">
      <c r="C1101" s="134"/>
      <c r="D1101" s="135"/>
      <c r="G1101" s="136"/>
      <c r="H1101" s="137"/>
      <c r="I1101" s="137"/>
      <c r="J1101" s="138"/>
    </row>
    <row r="1102" spans="3:10" s="1" customFormat="1" x14ac:dyDescent="0.45">
      <c r="C1102" s="134"/>
      <c r="D1102" s="135"/>
      <c r="G1102" s="136"/>
      <c r="H1102" s="137"/>
      <c r="I1102" s="137"/>
      <c r="J1102" s="138"/>
    </row>
    <row r="1103" spans="3:10" s="1" customFormat="1" x14ac:dyDescent="0.45">
      <c r="C1103" s="134"/>
      <c r="D1103" s="135"/>
      <c r="G1103" s="136"/>
      <c r="H1103" s="137"/>
      <c r="I1103" s="137"/>
      <c r="J1103" s="138"/>
    </row>
    <row r="1104" spans="3:10" s="1" customFormat="1" x14ac:dyDescent="0.45">
      <c r="C1104" s="134"/>
      <c r="D1104" s="135"/>
      <c r="G1104" s="136"/>
      <c r="H1104" s="137"/>
      <c r="I1104" s="137"/>
      <c r="J1104" s="138"/>
    </row>
    <row r="1105" spans="3:10" s="1" customFormat="1" x14ac:dyDescent="0.45">
      <c r="C1105" s="134"/>
      <c r="D1105" s="135"/>
      <c r="G1105" s="136"/>
      <c r="H1105" s="137"/>
      <c r="I1105" s="137"/>
      <c r="J1105" s="138"/>
    </row>
    <row r="1106" spans="3:10" s="1" customFormat="1" x14ac:dyDescent="0.45">
      <c r="C1106" s="134"/>
      <c r="D1106" s="135"/>
      <c r="G1106" s="136"/>
      <c r="H1106" s="137"/>
      <c r="I1106" s="137"/>
      <c r="J1106" s="138"/>
    </row>
    <row r="1107" spans="3:10" s="1" customFormat="1" x14ac:dyDescent="0.45">
      <c r="C1107" s="134"/>
      <c r="D1107" s="135"/>
      <c r="G1107" s="136"/>
      <c r="H1107" s="137"/>
      <c r="I1107" s="137"/>
      <c r="J1107" s="138"/>
    </row>
    <row r="1108" spans="3:10" s="1" customFormat="1" x14ac:dyDescent="0.45">
      <c r="C1108" s="134"/>
      <c r="D1108" s="135"/>
      <c r="G1108" s="136"/>
      <c r="H1108" s="137"/>
      <c r="I1108" s="137"/>
      <c r="J1108" s="138"/>
    </row>
    <row r="1109" spans="3:10" s="1" customFormat="1" x14ac:dyDescent="0.45">
      <c r="C1109" s="134"/>
      <c r="D1109" s="135"/>
      <c r="G1109" s="136"/>
      <c r="H1109" s="137"/>
      <c r="I1109" s="137"/>
      <c r="J1109" s="138"/>
    </row>
    <row r="1110" spans="3:10" s="1" customFormat="1" x14ac:dyDescent="0.45">
      <c r="C1110" s="134"/>
      <c r="D1110" s="135"/>
      <c r="G1110" s="136"/>
      <c r="H1110" s="137"/>
      <c r="I1110" s="137"/>
      <c r="J1110" s="138"/>
    </row>
    <row r="1111" spans="3:10" s="1" customFormat="1" x14ac:dyDescent="0.45">
      <c r="C1111" s="134"/>
      <c r="D1111" s="135"/>
      <c r="G1111" s="136"/>
      <c r="H1111" s="137"/>
      <c r="I1111" s="137"/>
      <c r="J1111" s="138"/>
    </row>
    <row r="1112" spans="3:10" s="1" customFormat="1" x14ac:dyDescent="0.45">
      <c r="C1112" s="134"/>
      <c r="D1112" s="135"/>
      <c r="G1112" s="136"/>
      <c r="H1112" s="137"/>
      <c r="I1112" s="137"/>
      <c r="J1112" s="138"/>
    </row>
    <row r="1113" spans="3:10" s="1" customFormat="1" x14ac:dyDescent="0.45">
      <c r="C1113" s="134"/>
      <c r="D1113" s="135"/>
      <c r="G1113" s="136"/>
      <c r="H1113" s="137"/>
      <c r="I1113" s="137"/>
      <c r="J1113" s="138"/>
    </row>
    <row r="1114" spans="3:10" s="1" customFormat="1" x14ac:dyDescent="0.45">
      <c r="C1114" s="134"/>
      <c r="D1114" s="135"/>
      <c r="G1114" s="136"/>
      <c r="H1114" s="137"/>
      <c r="I1114" s="137"/>
      <c r="J1114" s="138"/>
    </row>
    <row r="1115" spans="3:10" s="1" customFormat="1" x14ac:dyDescent="0.45">
      <c r="C1115" s="134"/>
      <c r="D1115" s="135"/>
      <c r="G1115" s="136"/>
      <c r="H1115" s="137"/>
      <c r="I1115" s="137"/>
      <c r="J1115" s="138"/>
    </row>
    <row r="1116" spans="3:10" s="1" customFormat="1" x14ac:dyDescent="0.45">
      <c r="C1116" s="134"/>
      <c r="D1116" s="135"/>
      <c r="G1116" s="136"/>
      <c r="H1116" s="137"/>
      <c r="I1116" s="137"/>
      <c r="J1116" s="138"/>
    </row>
    <row r="1117" spans="3:10" s="1" customFormat="1" x14ac:dyDescent="0.45">
      <c r="C1117" s="134"/>
      <c r="D1117" s="135"/>
      <c r="G1117" s="136"/>
      <c r="H1117" s="137"/>
      <c r="I1117" s="137"/>
      <c r="J1117" s="138"/>
    </row>
    <row r="1118" spans="3:10" s="1" customFormat="1" x14ac:dyDescent="0.45">
      <c r="C1118" s="134"/>
      <c r="D1118" s="135"/>
      <c r="G1118" s="136"/>
      <c r="H1118" s="137"/>
      <c r="I1118" s="137"/>
      <c r="J1118" s="138"/>
    </row>
    <row r="1119" spans="3:10" s="1" customFormat="1" x14ac:dyDescent="0.45">
      <c r="C1119" s="134"/>
      <c r="D1119" s="135"/>
      <c r="G1119" s="136"/>
      <c r="H1119" s="137"/>
      <c r="I1119" s="137"/>
      <c r="J1119" s="138"/>
    </row>
    <row r="1120" spans="3:10" s="1" customFormat="1" x14ac:dyDescent="0.45">
      <c r="C1120" s="134"/>
      <c r="D1120" s="135"/>
      <c r="G1120" s="136"/>
      <c r="H1120" s="137"/>
      <c r="I1120" s="137"/>
      <c r="J1120" s="138"/>
    </row>
    <row r="1121" spans="3:10" s="1" customFormat="1" x14ac:dyDescent="0.45">
      <c r="C1121" s="134"/>
      <c r="D1121" s="135"/>
      <c r="G1121" s="136"/>
      <c r="H1121" s="137"/>
      <c r="I1121" s="137"/>
      <c r="J1121" s="138"/>
    </row>
    <row r="1122" spans="3:10" s="1" customFormat="1" x14ac:dyDescent="0.45">
      <c r="C1122" s="134"/>
      <c r="D1122" s="135"/>
      <c r="G1122" s="136"/>
      <c r="H1122" s="137"/>
      <c r="I1122" s="137"/>
      <c r="J1122" s="138"/>
    </row>
    <row r="1123" spans="3:10" s="1" customFormat="1" x14ac:dyDescent="0.45">
      <c r="C1123" s="134"/>
      <c r="D1123" s="135"/>
      <c r="G1123" s="136"/>
      <c r="H1123" s="137"/>
      <c r="I1123" s="137"/>
      <c r="J1123" s="138"/>
    </row>
    <row r="1124" spans="3:10" s="1" customFormat="1" x14ac:dyDescent="0.45">
      <c r="C1124" s="134"/>
      <c r="D1124" s="135"/>
      <c r="G1124" s="136"/>
      <c r="H1124" s="137"/>
      <c r="I1124" s="137"/>
      <c r="J1124" s="138"/>
    </row>
    <row r="1125" spans="3:10" s="1" customFormat="1" x14ac:dyDescent="0.45">
      <c r="C1125" s="134"/>
      <c r="D1125" s="135"/>
      <c r="G1125" s="136"/>
      <c r="H1125" s="137"/>
      <c r="I1125" s="137"/>
      <c r="J1125" s="138"/>
    </row>
    <row r="1126" spans="3:10" s="1" customFormat="1" x14ac:dyDescent="0.45">
      <c r="C1126" s="134"/>
      <c r="D1126" s="135"/>
      <c r="G1126" s="136"/>
      <c r="H1126" s="137"/>
      <c r="I1126" s="137"/>
      <c r="J1126" s="138"/>
    </row>
    <row r="1127" spans="3:10" s="1" customFormat="1" x14ac:dyDescent="0.45">
      <c r="C1127" s="134"/>
      <c r="D1127" s="135"/>
      <c r="G1127" s="136"/>
      <c r="H1127" s="137"/>
      <c r="I1127" s="137"/>
      <c r="J1127" s="138"/>
    </row>
    <row r="1128" spans="3:10" s="1" customFormat="1" x14ac:dyDescent="0.45">
      <c r="C1128" s="134"/>
      <c r="D1128" s="135"/>
      <c r="G1128" s="136"/>
      <c r="H1128" s="137"/>
      <c r="I1128" s="137"/>
      <c r="J1128" s="138"/>
    </row>
    <row r="1129" spans="3:10" s="1" customFormat="1" x14ac:dyDescent="0.45">
      <c r="C1129" s="134"/>
      <c r="D1129" s="135"/>
      <c r="G1129" s="136"/>
      <c r="H1129" s="137"/>
      <c r="I1129" s="137"/>
      <c r="J1129" s="138"/>
    </row>
    <row r="1130" spans="3:10" s="1" customFormat="1" x14ac:dyDescent="0.45">
      <c r="C1130" s="134"/>
      <c r="D1130" s="135"/>
      <c r="G1130" s="136"/>
      <c r="H1130" s="137"/>
      <c r="I1130" s="137"/>
      <c r="J1130" s="138"/>
    </row>
    <row r="1131" spans="3:10" s="1" customFormat="1" x14ac:dyDescent="0.45">
      <c r="C1131" s="134"/>
      <c r="D1131" s="135"/>
      <c r="G1131" s="136"/>
      <c r="H1131" s="137"/>
      <c r="I1131" s="137"/>
      <c r="J1131" s="138"/>
    </row>
    <row r="1132" spans="3:10" s="1" customFormat="1" x14ac:dyDescent="0.45">
      <c r="C1132" s="134"/>
      <c r="D1132" s="135"/>
      <c r="G1132" s="136"/>
      <c r="H1132" s="137"/>
      <c r="I1132" s="137"/>
      <c r="J1132" s="138"/>
    </row>
    <row r="1133" spans="3:10" s="1" customFormat="1" x14ac:dyDescent="0.45">
      <c r="C1133" s="134"/>
      <c r="D1133" s="135"/>
      <c r="G1133" s="136"/>
      <c r="H1133" s="137"/>
      <c r="I1133" s="137"/>
      <c r="J1133" s="138"/>
    </row>
    <row r="1134" spans="3:10" s="1" customFormat="1" x14ac:dyDescent="0.45">
      <c r="C1134" s="134"/>
      <c r="D1134" s="135"/>
      <c r="G1134" s="136"/>
      <c r="H1134" s="137"/>
      <c r="I1134" s="137"/>
      <c r="J1134" s="138"/>
    </row>
    <row r="1135" spans="3:10" s="1" customFormat="1" x14ac:dyDescent="0.45">
      <c r="C1135" s="134"/>
      <c r="D1135" s="135"/>
      <c r="G1135" s="136"/>
      <c r="H1135" s="137"/>
      <c r="I1135" s="137"/>
      <c r="J1135" s="138"/>
    </row>
    <row r="1136" spans="3:10" s="1" customFormat="1" x14ac:dyDescent="0.45">
      <c r="C1136" s="134"/>
      <c r="D1136" s="135"/>
      <c r="G1136" s="136"/>
      <c r="H1136" s="137"/>
      <c r="I1136" s="137"/>
      <c r="J1136" s="138"/>
    </row>
    <row r="1137" spans="3:10" s="1" customFormat="1" x14ac:dyDescent="0.45">
      <c r="C1137" s="134"/>
      <c r="D1137" s="135"/>
      <c r="G1137" s="136"/>
      <c r="H1137" s="137"/>
      <c r="I1137" s="137"/>
      <c r="J1137" s="138"/>
    </row>
    <row r="1138" spans="3:10" s="1" customFormat="1" x14ac:dyDescent="0.45">
      <c r="C1138" s="134"/>
      <c r="D1138" s="135"/>
      <c r="G1138" s="136"/>
      <c r="H1138" s="137"/>
      <c r="I1138" s="137"/>
      <c r="J1138" s="138"/>
    </row>
    <row r="1139" spans="3:10" s="1" customFormat="1" x14ac:dyDescent="0.45">
      <c r="C1139" s="134"/>
      <c r="D1139" s="135"/>
      <c r="G1139" s="136"/>
      <c r="H1139" s="137"/>
      <c r="I1139" s="137"/>
      <c r="J1139" s="138"/>
    </row>
    <row r="1140" spans="3:10" s="1" customFormat="1" x14ac:dyDescent="0.45">
      <c r="C1140" s="134"/>
      <c r="D1140" s="135"/>
      <c r="G1140" s="136"/>
      <c r="H1140" s="137"/>
      <c r="I1140" s="137"/>
      <c r="J1140" s="138"/>
    </row>
    <row r="1141" spans="3:10" s="1" customFormat="1" x14ac:dyDescent="0.45">
      <c r="C1141" s="134"/>
      <c r="D1141" s="135"/>
      <c r="G1141" s="136"/>
      <c r="H1141" s="137"/>
      <c r="I1141" s="137"/>
      <c r="J1141" s="138"/>
    </row>
    <row r="1142" spans="3:10" s="1" customFormat="1" x14ac:dyDescent="0.45">
      <c r="C1142" s="134"/>
      <c r="D1142" s="135"/>
      <c r="G1142" s="136"/>
      <c r="H1142" s="137"/>
      <c r="I1142" s="137"/>
      <c r="J1142" s="138"/>
    </row>
    <row r="1143" spans="3:10" s="1" customFormat="1" x14ac:dyDescent="0.45">
      <c r="C1143" s="134"/>
      <c r="D1143" s="135"/>
      <c r="G1143" s="136"/>
      <c r="H1143" s="137"/>
      <c r="I1143" s="137"/>
      <c r="J1143" s="138"/>
    </row>
    <row r="1144" spans="3:10" s="1" customFormat="1" x14ac:dyDescent="0.45">
      <c r="C1144" s="134"/>
      <c r="D1144" s="135"/>
      <c r="G1144" s="136"/>
      <c r="H1144" s="137"/>
      <c r="I1144" s="137"/>
      <c r="J1144" s="138"/>
    </row>
    <row r="1145" spans="3:10" s="1" customFormat="1" x14ac:dyDescent="0.45">
      <c r="C1145" s="134"/>
      <c r="D1145" s="135"/>
      <c r="G1145" s="136"/>
      <c r="H1145" s="137"/>
      <c r="I1145" s="137"/>
      <c r="J1145" s="138"/>
    </row>
    <row r="1146" spans="3:10" s="1" customFormat="1" x14ac:dyDescent="0.45">
      <c r="C1146" s="134"/>
      <c r="D1146" s="135"/>
      <c r="G1146" s="136"/>
      <c r="H1146" s="137"/>
      <c r="I1146" s="137"/>
      <c r="J1146" s="138"/>
    </row>
    <row r="1147" spans="3:10" s="1" customFormat="1" x14ac:dyDescent="0.45">
      <c r="C1147" s="134"/>
      <c r="D1147" s="135"/>
      <c r="G1147" s="136"/>
      <c r="H1147" s="137"/>
      <c r="I1147" s="137"/>
      <c r="J1147" s="138"/>
    </row>
    <row r="1148" spans="3:10" s="1" customFormat="1" x14ac:dyDescent="0.45">
      <c r="C1148" s="134"/>
      <c r="D1148" s="135"/>
      <c r="G1148" s="136"/>
      <c r="H1148" s="137"/>
      <c r="I1148" s="137"/>
      <c r="J1148" s="138"/>
    </row>
    <row r="1149" spans="3:10" s="1" customFormat="1" x14ac:dyDescent="0.45">
      <c r="C1149" s="134"/>
      <c r="D1149" s="135"/>
      <c r="G1149" s="136"/>
      <c r="H1149" s="137"/>
      <c r="I1149" s="137"/>
      <c r="J1149" s="138"/>
    </row>
    <row r="1150" spans="3:10" s="1" customFormat="1" x14ac:dyDescent="0.45">
      <c r="C1150" s="134"/>
      <c r="D1150" s="135"/>
      <c r="G1150" s="136"/>
      <c r="H1150" s="137"/>
      <c r="I1150" s="137"/>
      <c r="J1150" s="138"/>
    </row>
    <row r="1151" spans="3:10" s="1" customFormat="1" x14ac:dyDescent="0.45">
      <c r="C1151" s="134"/>
      <c r="D1151" s="135"/>
      <c r="G1151" s="136"/>
      <c r="H1151" s="137"/>
      <c r="I1151" s="137"/>
      <c r="J1151" s="138"/>
    </row>
    <row r="1152" spans="3:10" s="1" customFormat="1" x14ac:dyDescent="0.45">
      <c r="C1152" s="134"/>
      <c r="D1152" s="135"/>
      <c r="G1152" s="136"/>
      <c r="H1152" s="137"/>
      <c r="I1152" s="137"/>
      <c r="J1152" s="138"/>
    </row>
    <row r="1153" spans="3:10" s="1" customFormat="1" x14ac:dyDescent="0.45">
      <c r="C1153" s="134"/>
      <c r="D1153" s="135"/>
      <c r="G1153" s="136"/>
      <c r="H1153" s="137"/>
      <c r="I1153" s="137"/>
      <c r="J1153" s="138"/>
    </row>
    <row r="1154" spans="3:10" s="1" customFormat="1" x14ac:dyDescent="0.45">
      <c r="C1154" s="134"/>
      <c r="D1154" s="135"/>
      <c r="G1154" s="136"/>
      <c r="H1154" s="137"/>
      <c r="I1154" s="137"/>
      <c r="J1154" s="138"/>
    </row>
    <row r="1155" spans="3:10" s="1" customFormat="1" x14ac:dyDescent="0.45">
      <c r="C1155" s="134"/>
      <c r="D1155" s="135"/>
      <c r="G1155" s="136"/>
      <c r="H1155" s="137"/>
      <c r="I1155" s="137"/>
      <c r="J1155" s="138"/>
    </row>
    <row r="1156" spans="3:10" s="1" customFormat="1" x14ac:dyDescent="0.45">
      <c r="C1156" s="134"/>
      <c r="D1156" s="135"/>
      <c r="G1156" s="136"/>
      <c r="H1156" s="137"/>
      <c r="I1156" s="137"/>
      <c r="J1156" s="138"/>
    </row>
    <row r="1157" spans="3:10" s="1" customFormat="1" x14ac:dyDescent="0.45">
      <c r="C1157" s="134"/>
      <c r="D1157" s="135"/>
      <c r="G1157" s="136"/>
      <c r="H1157" s="137"/>
      <c r="I1157" s="137"/>
      <c r="J1157" s="138"/>
    </row>
    <row r="1158" spans="3:10" s="1" customFormat="1" x14ac:dyDescent="0.45">
      <c r="C1158" s="134"/>
      <c r="D1158" s="135"/>
      <c r="G1158" s="136"/>
      <c r="H1158" s="137"/>
      <c r="I1158" s="137"/>
      <c r="J1158" s="138"/>
    </row>
    <row r="1159" spans="3:10" s="1" customFormat="1" x14ac:dyDescent="0.45">
      <c r="C1159" s="134"/>
      <c r="D1159" s="135"/>
      <c r="G1159" s="136"/>
      <c r="H1159" s="137"/>
      <c r="I1159" s="137"/>
      <c r="J1159" s="138"/>
    </row>
    <row r="1160" spans="3:10" s="1" customFormat="1" x14ac:dyDescent="0.45">
      <c r="C1160" s="134"/>
      <c r="D1160" s="135"/>
      <c r="G1160" s="136"/>
      <c r="H1160" s="137"/>
      <c r="I1160" s="137"/>
      <c r="J1160" s="138"/>
    </row>
    <row r="1161" spans="3:10" s="1" customFormat="1" x14ac:dyDescent="0.45">
      <c r="C1161" s="134"/>
      <c r="D1161" s="135"/>
      <c r="G1161" s="136"/>
      <c r="H1161" s="137"/>
      <c r="I1161" s="137"/>
      <c r="J1161" s="138"/>
    </row>
    <row r="1162" spans="3:10" s="1" customFormat="1" x14ac:dyDescent="0.45">
      <c r="C1162" s="134"/>
      <c r="D1162" s="135"/>
      <c r="G1162" s="136"/>
      <c r="H1162" s="137"/>
      <c r="I1162" s="137"/>
      <c r="J1162" s="138"/>
    </row>
    <row r="1163" spans="3:10" s="1" customFormat="1" x14ac:dyDescent="0.45">
      <c r="C1163" s="134"/>
      <c r="D1163" s="135"/>
      <c r="G1163" s="136"/>
      <c r="H1163" s="137"/>
      <c r="I1163" s="137"/>
      <c r="J1163" s="138"/>
    </row>
    <row r="1164" spans="3:10" s="1" customFormat="1" x14ac:dyDescent="0.45">
      <c r="C1164" s="134"/>
      <c r="D1164" s="135"/>
      <c r="G1164" s="136"/>
      <c r="H1164" s="137"/>
      <c r="I1164" s="137"/>
      <c r="J1164" s="138"/>
    </row>
    <row r="1165" spans="3:10" s="1" customFormat="1" x14ac:dyDescent="0.45">
      <c r="C1165" s="134"/>
      <c r="D1165" s="135"/>
      <c r="G1165" s="136"/>
      <c r="H1165" s="137"/>
      <c r="I1165" s="137"/>
      <c r="J1165" s="138"/>
    </row>
    <row r="1166" spans="3:10" s="1" customFormat="1" x14ac:dyDescent="0.45">
      <c r="C1166" s="134"/>
      <c r="D1166" s="135"/>
      <c r="G1166" s="136"/>
      <c r="H1166" s="137"/>
      <c r="I1166" s="137"/>
      <c r="J1166" s="138"/>
    </row>
    <row r="1167" spans="3:10" s="1" customFormat="1" x14ac:dyDescent="0.45">
      <c r="C1167" s="134"/>
      <c r="D1167" s="135"/>
      <c r="G1167" s="136"/>
      <c r="H1167" s="137"/>
      <c r="I1167" s="137"/>
      <c r="J1167" s="138"/>
    </row>
    <row r="1168" spans="3:10" s="1" customFormat="1" x14ac:dyDescent="0.45">
      <c r="C1168" s="134"/>
      <c r="D1168" s="135"/>
      <c r="G1168" s="136"/>
      <c r="H1168" s="137"/>
      <c r="I1168" s="137"/>
      <c r="J1168" s="138"/>
    </row>
    <row r="1169" spans="3:10" s="1" customFormat="1" x14ac:dyDescent="0.45">
      <c r="C1169" s="134"/>
      <c r="D1169" s="135"/>
      <c r="G1169" s="136"/>
      <c r="H1169" s="137"/>
      <c r="I1169" s="137"/>
      <c r="J1169" s="138"/>
    </row>
    <row r="1170" spans="3:10" s="1" customFormat="1" x14ac:dyDescent="0.45">
      <c r="C1170" s="134"/>
      <c r="D1170" s="135"/>
      <c r="G1170" s="136"/>
      <c r="H1170" s="137"/>
      <c r="I1170" s="137"/>
      <c r="J1170" s="138"/>
    </row>
    <row r="1171" spans="3:10" s="1" customFormat="1" x14ac:dyDescent="0.45">
      <c r="C1171" s="134"/>
      <c r="D1171" s="135"/>
      <c r="G1171" s="136"/>
      <c r="H1171" s="137"/>
      <c r="I1171" s="137"/>
      <c r="J1171" s="138"/>
    </row>
    <row r="1172" spans="3:10" s="1" customFormat="1" x14ac:dyDescent="0.45">
      <c r="C1172" s="134"/>
      <c r="D1172" s="135"/>
      <c r="G1172" s="136"/>
      <c r="H1172" s="137"/>
      <c r="I1172" s="137"/>
      <c r="J1172" s="138"/>
    </row>
    <row r="1173" spans="3:10" s="1" customFormat="1" x14ac:dyDescent="0.45">
      <c r="C1173" s="134"/>
      <c r="D1173" s="135"/>
      <c r="G1173" s="136"/>
      <c r="H1173" s="137"/>
      <c r="I1173" s="137"/>
      <c r="J1173" s="138"/>
    </row>
    <row r="1174" spans="3:10" s="1" customFormat="1" x14ac:dyDescent="0.45">
      <c r="C1174" s="134"/>
      <c r="D1174" s="135"/>
      <c r="G1174" s="136"/>
      <c r="H1174" s="137"/>
      <c r="I1174" s="137"/>
      <c r="J1174" s="138"/>
    </row>
    <row r="1175" spans="3:10" s="1" customFormat="1" x14ac:dyDescent="0.45">
      <c r="C1175" s="134"/>
      <c r="D1175" s="135"/>
      <c r="G1175" s="136"/>
      <c r="H1175" s="137"/>
      <c r="I1175" s="137"/>
      <c r="J1175" s="138"/>
    </row>
    <row r="1176" spans="3:10" s="1" customFormat="1" x14ac:dyDescent="0.45">
      <c r="C1176" s="134"/>
      <c r="D1176" s="135"/>
      <c r="G1176" s="136"/>
      <c r="H1176" s="137"/>
      <c r="I1176" s="137"/>
      <c r="J1176" s="138"/>
    </row>
    <row r="1177" spans="3:10" s="1" customFormat="1" x14ac:dyDescent="0.45">
      <c r="C1177" s="134"/>
      <c r="D1177" s="135"/>
      <c r="G1177" s="136"/>
      <c r="H1177" s="137"/>
      <c r="I1177" s="137"/>
      <c r="J1177" s="138"/>
    </row>
    <row r="1178" spans="3:10" s="1" customFormat="1" x14ac:dyDescent="0.45">
      <c r="C1178" s="134"/>
      <c r="D1178" s="135"/>
      <c r="G1178" s="136"/>
      <c r="H1178" s="137"/>
      <c r="I1178" s="137"/>
      <c r="J1178" s="138"/>
    </row>
    <row r="1179" spans="3:10" s="1" customFormat="1" x14ac:dyDescent="0.45">
      <c r="C1179" s="134"/>
      <c r="D1179" s="135"/>
      <c r="G1179" s="136"/>
      <c r="H1179" s="137"/>
      <c r="I1179" s="137"/>
      <c r="J1179" s="138"/>
    </row>
    <row r="1180" spans="3:10" s="1" customFormat="1" x14ac:dyDescent="0.45">
      <c r="C1180" s="134"/>
      <c r="D1180" s="135"/>
      <c r="G1180" s="136"/>
      <c r="H1180" s="137"/>
      <c r="I1180" s="137"/>
      <c r="J1180" s="138"/>
    </row>
    <row r="1181" spans="3:10" s="1" customFormat="1" x14ac:dyDescent="0.45">
      <c r="C1181" s="134"/>
      <c r="D1181" s="135"/>
      <c r="G1181" s="136"/>
      <c r="H1181" s="137"/>
      <c r="I1181" s="137"/>
      <c r="J1181" s="138"/>
    </row>
    <row r="1182" spans="3:10" s="1" customFormat="1" x14ac:dyDescent="0.45">
      <c r="C1182" s="134"/>
      <c r="D1182" s="135"/>
      <c r="G1182" s="136"/>
      <c r="H1182" s="137"/>
      <c r="I1182" s="137"/>
      <c r="J1182" s="138"/>
    </row>
    <row r="1183" spans="3:10" s="1" customFormat="1" x14ac:dyDescent="0.45">
      <c r="C1183" s="134"/>
      <c r="D1183" s="135"/>
      <c r="G1183" s="136"/>
      <c r="H1183" s="137"/>
      <c r="I1183" s="137"/>
      <c r="J1183" s="138"/>
    </row>
    <row r="1184" spans="3:10" s="1" customFormat="1" x14ac:dyDescent="0.45">
      <c r="C1184" s="134"/>
      <c r="D1184" s="135"/>
      <c r="G1184" s="136"/>
      <c r="H1184" s="137"/>
      <c r="I1184" s="137"/>
      <c r="J1184" s="138"/>
    </row>
    <row r="1185" spans="3:10" s="1" customFormat="1" x14ac:dyDescent="0.45">
      <c r="C1185" s="134"/>
      <c r="D1185" s="135"/>
      <c r="G1185" s="136"/>
      <c r="H1185" s="137"/>
      <c r="I1185" s="137"/>
      <c r="J1185" s="138"/>
    </row>
    <row r="1186" spans="3:10" s="1" customFormat="1" x14ac:dyDescent="0.45">
      <c r="C1186" s="134"/>
      <c r="D1186" s="135"/>
      <c r="G1186" s="136"/>
      <c r="H1186" s="137"/>
      <c r="I1186" s="137"/>
      <c r="J1186" s="138"/>
    </row>
    <row r="1187" spans="3:10" s="1" customFormat="1" x14ac:dyDescent="0.45">
      <c r="C1187" s="134"/>
      <c r="D1187" s="135"/>
      <c r="G1187" s="136"/>
      <c r="H1187" s="137"/>
      <c r="I1187" s="137"/>
      <c r="J1187" s="138"/>
    </row>
    <row r="1188" spans="3:10" s="1" customFormat="1" x14ac:dyDescent="0.45">
      <c r="C1188" s="134"/>
      <c r="D1188" s="135"/>
      <c r="G1188" s="136"/>
      <c r="H1188" s="137"/>
      <c r="I1188" s="137"/>
      <c r="J1188" s="138"/>
    </row>
    <row r="1189" spans="3:10" s="1" customFormat="1" x14ac:dyDescent="0.45">
      <c r="C1189" s="134"/>
      <c r="D1189" s="135"/>
      <c r="G1189" s="136"/>
      <c r="H1189" s="137"/>
      <c r="I1189" s="137"/>
      <c r="J1189" s="138"/>
    </row>
    <row r="1190" spans="3:10" s="1" customFormat="1" x14ac:dyDescent="0.45">
      <c r="C1190" s="134"/>
      <c r="D1190" s="135"/>
      <c r="G1190" s="136"/>
      <c r="H1190" s="137"/>
      <c r="I1190" s="137"/>
      <c r="J1190" s="138"/>
    </row>
    <row r="1191" spans="3:10" s="1" customFormat="1" x14ac:dyDescent="0.45">
      <c r="C1191" s="134"/>
      <c r="D1191" s="135"/>
      <c r="G1191" s="136"/>
      <c r="H1191" s="137"/>
      <c r="I1191" s="137"/>
      <c r="J1191" s="138"/>
    </row>
    <row r="1192" spans="3:10" s="1" customFormat="1" x14ac:dyDescent="0.45">
      <c r="C1192" s="134"/>
      <c r="D1192" s="135"/>
      <c r="G1192" s="136"/>
      <c r="H1192" s="137"/>
      <c r="I1192" s="137"/>
      <c r="J1192" s="138"/>
    </row>
    <row r="1193" spans="3:10" s="1" customFormat="1" x14ac:dyDescent="0.45">
      <c r="C1193" s="134"/>
      <c r="D1193" s="135"/>
      <c r="G1193" s="136"/>
      <c r="H1193" s="137"/>
      <c r="I1193" s="137"/>
      <c r="J1193" s="138"/>
    </row>
    <row r="1194" spans="3:10" s="1" customFormat="1" x14ac:dyDescent="0.45">
      <c r="C1194" s="134"/>
      <c r="D1194" s="135"/>
      <c r="G1194" s="136"/>
      <c r="H1194" s="137"/>
      <c r="I1194" s="137"/>
      <c r="J1194" s="138"/>
    </row>
    <row r="1195" spans="3:10" s="1" customFormat="1" x14ac:dyDescent="0.45">
      <c r="C1195" s="134"/>
      <c r="D1195" s="135"/>
      <c r="G1195" s="136"/>
      <c r="H1195" s="137"/>
      <c r="I1195" s="137"/>
      <c r="J1195" s="138"/>
    </row>
    <row r="1196" spans="3:10" s="1" customFormat="1" x14ac:dyDescent="0.45">
      <c r="C1196" s="134"/>
      <c r="D1196" s="135"/>
      <c r="G1196" s="136"/>
      <c r="H1196" s="137"/>
      <c r="I1196" s="137"/>
      <c r="J1196" s="138"/>
    </row>
    <row r="1197" spans="3:10" s="1" customFormat="1" x14ac:dyDescent="0.45">
      <c r="C1197" s="134"/>
      <c r="D1197" s="135"/>
      <c r="G1197" s="136"/>
      <c r="H1197" s="137"/>
      <c r="I1197" s="137"/>
      <c r="J1197" s="138"/>
    </row>
    <row r="1198" spans="3:10" s="1" customFormat="1" x14ac:dyDescent="0.45">
      <c r="C1198" s="134"/>
      <c r="D1198" s="135"/>
      <c r="G1198" s="136"/>
      <c r="H1198" s="137"/>
      <c r="I1198" s="137"/>
      <c r="J1198" s="138"/>
    </row>
    <row r="1199" spans="3:10" s="1" customFormat="1" x14ac:dyDescent="0.45">
      <c r="C1199" s="134"/>
      <c r="D1199" s="135"/>
      <c r="G1199" s="136"/>
      <c r="H1199" s="137"/>
      <c r="I1199" s="137"/>
      <c r="J1199" s="138"/>
    </row>
    <row r="1200" spans="3:10" s="1" customFormat="1" x14ac:dyDescent="0.45">
      <c r="C1200" s="134"/>
      <c r="D1200" s="135"/>
      <c r="G1200" s="136"/>
      <c r="H1200" s="137"/>
      <c r="I1200" s="137"/>
      <c r="J1200" s="138"/>
    </row>
    <row r="1201" spans="3:10" s="1" customFormat="1" x14ac:dyDescent="0.45">
      <c r="C1201" s="134"/>
      <c r="D1201" s="135"/>
      <c r="G1201" s="136"/>
      <c r="H1201" s="137"/>
      <c r="I1201" s="137"/>
      <c r="J1201" s="138"/>
    </row>
    <row r="1202" spans="3:10" s="1" customFormat="1" x14ac:dyDescent="0.45">
      <c r="C1202" s="134"/>
      <c r="D1202" s="135"/>
      <c r="G1202" s="136"/>
      <c r="H1202" s="137"/>
      <c r="I1202" s="137"/>
      <c r="J1202" s="138"/>
    </row>
    <row r="1203" spans="3:10" s="1" customFormat="1" x14ac:dyDescent="0.45">
      <c r="C1203" s="134"/>
      <c r="D1203" s="135"/>
      <c r="G1203" s="136"/>
      <c r="H1203" s="137"/>
      <c r="I1203" s="137"/>
      <c r="J1203" s="138"/>
    </row>
    <row r="1204" spans="3:10" s="1" customFormat="1" x14ac:dyDescent="0.45">
      <c r="C1204" s="134"/>
      <c r="D1204" s="135"/>
      <c r="G1204" s="136"/>
      <c r="H1204" s="137"/>
      <c r="I1204" s="137"/>
      <c r="J1204" s="138"/>
    </row>
    <row r="1205" spans="3:10" s="1" customFormat="1" x14ac:dyDescent="0.45">
      <c r="C1205" s="134"/>
      <c r="D1205" s="135"/>
      <c r="G1205" s="136"/>
      <c r="H1205" s="137"/>
      <c r="I1205" s="137"/>
      <c r="J1205" s="138"/>
    </row>
    <row r="1206" spans="3:10" s="1" customFormat="1" x14ac:dyDescent="0.45">
      <c r="C1206" s="134"/>
      <c r="D1206" s="135"/>
      <c r="G1206" s="136"/>
      <c r="H1206" s="137"/>
      <c r="I1206" s="137"/>
      <c r="J1206" s="138"/>
    </row>
    <row r="1207" spans="3:10" s="1" customFormat="1" x14ac:dyDescent="0.45">
      <c r="C1207" s="134"/>
      <c r="D1207" s="135"/>
      <c r="G1207" s="136"/>
      <c r="H1207" s="137"/>
      <c r="I1207" s="137"/>
      <c r="J1207" s="138"/>
    </row>
    <row r="1208" spans="3:10" s="1" customFormat="1" x14ac:dyDescent="0.45">
      <c r="C1208" s="134"/>
      <c r="D1208" s="135"/>
      <c r="G1208" s="136"/>
      <c r="H1208" s="137"/>
      <c r="I1208" s="137"/>
      <c r="J1208" s="138"/>
    </row>
    <row r="1209" spans="3:10" s="1" customFormat="1" x14ac:dyDescent="0.45">
      <c r="C1209" s="134"/>
      <c r="D1209" s="135"/>
      <c r="G1209" s="136"/>
      <c r="H1209" s="137"/>
      <c r="I1209" s="137"/>
      <c r="J1209" s="138"/>
    </row>
    <row r="1210" spans="3:10" s="1" customFormat="1" x14ac:dyDescent="0.45">
      <c r="C1210" s="134"/>
      <c r="D1210" s="135"/>
      <c r="G1210" s="136"/>
      <c r="H1210" s="137"/>
      <c r="I1210" s="137"/>
      <c r="J1210" s="138"/>
    </row>
    <row r="1211" spans="3:10" s="1" customFormat="1" x14ac:dyDescent="0.45">
      <c r="C1211" s="134"/>
      <c r="D1211" s="135"/>
      <c r="G1211" s="136"/>
      <c r="H1211" s="137"/>
      <c r="I1211" s="137"/>
      <c r="J1211" s="138"/>
    </row>
    <row r="1212" spans="3:10" s="1" customFormat="1" x14ac:dyDescent="0.45">
      <c r="C1212" s="134"/>
      <c r="D1212" s="135"/>
      <c r="G1212" s="136"/>
      <c r="H1212" s="137"/>
      <c r="I1212" s="137"/>
      <c r="J1212" s="138"/>
    </row>
    <row r="1213" spans="3:10" s="1" customFormat="1" x14ac:dyDescent="0.45">
      <c r="C1213" s="134"/>
      <c r="D1213" s="135"/>
      <c r="G1213" s="136"/>
      <c r="H1213" s="137"/>
      <c r="I1213" s="137"/>
      <c r="J1213" s="138"/>
    </row>
    <row r="1214" spans="3:10" s="1" customFormat="1" x14ac:dyDescent="0.45">
      <c r="C1214" s="134"/>
      <c r="D1214" s="135"/>
      <c r="G1214" s="136"/>
      <c r="H1214" s="137"/>
      <c r="I1214" s="137"/>
      <c r="J1214" s="138"/>
    </row>
    <row r="1215" spans="3:10" s="1" customFormat="1" x14ac:dyDescent="0.45">
      <c r="C1215" s="134"/>
      <c r="D1215" s="135"/>
      <c r="G1215" s="136"/>
      <c r="H1215" s="137"/>
      <c r="I1215" s="137"/>
      <c r="J1215" s="138"/>
    </row>
    <row r="1216" spans="3:10" s="1" customFormat="1" x14ac:dyDescent="0.45">
      <c r="C1216" s="134"/>
      <c r="D1216" s="135"/>
      <c r="G1216" s="136"/>
      <c r="H1216" s="137"/>
      <c r="I1216" s="137"/>
      <c r="J1216" s="138"/>
    </row>
    <row r="1217" spans="3:10" s="1" customFormat="1" x14ac:dyDescent="0.45">
      <c r="C1217" s="134"/>
      <c r="D1217" s="135"/>
      <c r="G1217" s="136"/>
      <c r="H1217" s="137"/>
      <c r="I1217" s="137"/>
      <c r="J1217" s="138"/>
    </row>
    <row r="1218" spans="3:10" s="1" customFormat="1" x14ac:dyDescent="0.45">
      <c r="C1218" s="134"/>
      <c r="D1218" s="135"/>
      <c r="G1218" s="136"/>
      <c r="H1218" s="137"/>
      <c r="I1218" s="137"/>
      <c r="J1218" s="138"/>
    </row>
    <row r="1219" spans="3:10" s="1" customFormat="1" x14ac:dyDescent="0.45">
      <c r="C1219" s="134"/>
      <c r="D1219" s="135"/>
      <c r="G1219" s="136"/>
      <c r="H1219" s="137"/>
      <c r="I1219" s="137"/>
      <c r="J1219" s="138"/>
    </row>
    <row r="1220" spans="3:10" s="1" customFormat="1" x14ac:dyDescent="0.45">
      <c r="C1220" s="134"/>
      <c r="D1220" s="135"/>
      <c r="G1220" s="136"/>
      <c r="H1220" s="137"/>
      <c r="I1220" s="137"/>
      <c r="J1220" s="138"/>
    </row>
    <row r="1221" spans="3:10" s="1" customFormat="1" x14ac:dyDescent="0.45">
      <c r="C1221" s="134"/>
      <c r="D1221" s="135"/>
      <c r="G1221" s="136"/>
      <c r="H1221" s="137"/>
      <c r="I1221" s="137"/>
      <c r="J1221" s="138"/>
    </row>
    <row r="1222" spans="3:10" s="1" customFormat="1" x14ac:dyDescent="0.45">
      <c r="C1222" s="134"/>
      <c r="D1222" s="135"/>
      <c r="G1222" s="136"/>
      <c r="H1222" s="137"/>
      <c r="I1222" s="137"/>
      <c r="J1222" s="138"/>
    </row>
    <row r="1223" spans="3:10" s="1" customFormat="1" x14ac:dyDescent="0.45">
      <c r="C1223" s="134"/>
      <c r="D1223" s="135"/>
      <c r="G1223" s="136"/>
      <c r="H1223" s="137"/>
      <c r="I1223" s="137"/>
      <c r="J1223" s="138"/>
    </row>
    <row r="1224" spans="3:10" s="1" customFormat="1" x14ac:dyDescent="0.45">
      <c r="C1224" s="134"/>
      <c r="D1224" s="135"/>
      <c r="G1224" s="136"/>
      <c r="H1224" s="137"/>
      <c r="I1224" s="137"/>
      <c r="J1224" s="138"/>
    </row>
    <row r="1225" spans="3:10" s="1" customFormat="1" x14ac:dyDescent="0.45">
      <c r="C1225" s="134"/>
      <c r="D1225" s="135"/>
      <c r="G1225" s="136"/>
      <c r="H1225" s="137"/>
      <c r="I1225" s="137"/>
      <c r="J1225" s="138"/>
    </row>
    <row r="1226" spans="3:10" s="1" customFormat="1" x14ac:dyDescent="0.45">
      <c r="C1226" s="134"/>
      <c r="D1226" s="135"/>
      <c r="G1226" s="136"/>
      <c r="H1226" s="137"/>
      <c r="I1226" s="137"/>
      <c r="J1226" s="138"/>
    </row>
    <row r="1227" spans="3:10" s="1" customFormat="1" x14ac:dyDescent="0.45">
      <c r="C1227" s="134"/>
      <c r="D1227" s="135"/>
      <c r="G1227" s="136"/>
      <c r="H1227" s="137"/>
      <c r="I1227" s="137"/>
      <c r="J1227" s="138"/>
    </row>
    <row r="1228" spans="3:10" s="1" customFormat="1" x14ac:dyDescent="0.45">
      <c r="C1228" s="134"/>
      <c r="D1228" s="135"/>
      <c r="G1228" s="136"/>
      <c r="H1228" s="137"/>
      <c r="I1228" s="137"/>
      <c r="J1228" s="138"/>
    </row>
    <row r="1229" spans="3:10" s="1" customFormat="1" x14ac:dyDescent="0.45">
      <c r="C1229" s="134"/>
      <c r="D1229" s="135"/>
      <c r="G1229" s="136"/>
      <c r="H1229" s="137"/>
      <c r="I1229" s="137"/>
      <c r="J1229" s="138"/>
    </row>
    <row r="1230" spans="3:10" s="1" customFormat="1" x14ac:dyDescent="0.45">
      <c r="C1230" s="134"/>
      <c r="D1230" s="135"/>
      <c r="G1230" s="136"/>
      <c r="H1230" s="137"/>
      <c r="I1230" s="137"/>
      <c r="J1230" s="138"/>
    </row>
    <row r="1231" spans="3:10" s="1" customFormat="1" x14ac:dyDescent="0.45">
      <c r="C1231" s="134"/>
      <c r="D1231" s="135"/>
      <c r="G1231" s="136"/>
      <c r="H1231" s="137"/>
      <c r="I1231" s="137"/>
      <c r="J1231" s="138"/>
    </row>
    <row r="1232" spans="3:10" s="1" customFormat="1" x14ac:dyDescent="0.45">
      <c r="C1232" s="134"/>
      <c r="D1232" s="135"/>
      <c r="G1232" s="136"/>
      <c r="H1232" s="137"/>
      <c r="I1232" s="137"/>
      <c r="J1232" s="138"/>
    </row>
    <row r="1233" spans="3:10" s="1" customFormat="1" x14ac:dyDescent="0.45">
      <c r="C1233" s="134"/>
      <c r="D1233" s="135"/>
      <c r="G1233" s="136"/>
      <c r="H1233" s="137"/>
      <c r="I1233" s="137"/>
      <c r="J1233" s="138"/>
    </row>
    <row r="1234" spans="3:10" s="1" customFormat="1" x14ac:dyDescent="0.45">
      <c r="C1234" s="134"/>
      <c r="D1234" s="135"/>
      <c r="G1234" s="136"/>
      <c r="H1234" s="137"/>
      <c r="I1234" s="137"/>
      <c r="J1234" s="138"/>
    </row>
    <row r="1235" spans="3:10" s="1" customFormat="1" x14ac:dyDescent="0.45">
      <c r="C1235" s="134"/>
      <c r="D1235" s="135"/>
      <c r="G1235" s="136"/>
      <c r="H1235" s="137"/>
      <c r="I1235" s="137"/>
      <c r="J1235" s="138"/>
    </row>
    <row r="1236" spans="3:10" s="1" customFormat="1" x14ac:dyDescent="0.45">
      <c r="C1236" s="134"/>
      <c r="D1236" s="135"/>
      <c r="G1236" s="136"/>
      <c r="H1236" s="137"/>
      <c r="I1236" s="137"/>
      <c r="J1236" s="138"/>
    </row>
    <row r="1237" spans="3:10" s="1" customFormat="1" x14ac:dyDescent="0.45">
      <c r="C1237" s="134"/>
      <c r="D1237" s="135"/>
      <c r="G1237" s="136"/>
      <c r="H1237" s="137"/>
      <c r="I1237" s="137"/>
      <c r="J1237" s="138"/>
    </row>
    <row r="1238" spans="3:10" s="1" customFormat="1" x14ac:dyDescent="0.45">
      <c r="C1238" s="134"/>
      <c r="D1238" s="135"/>
      <c r="G1238" s="136"/>
      <c r="H1238" s="137"/>
      <c r="I1238" s="137"/>
      <c r="J1238" s="138"/>
    </row>
    <row r="1239" spans="3:10" s="1" customFormat="1" x14ac:dyDescent="0.45">
      <c r="C1239" s="134"/>
      <c r="D1239" s="135"/>
      <c r="G1239" s="136"/>
      <c r="H1239" s="137"/>
      <c r="I1239" s="137"/>
      <c r="J1239" s="138"/>
    </row>
    <row r="1240" spans="3:10" s="1" customFormat="1" x14ac:dyDescent="0.45">
      <c r="C1240" s="134"/>
      <c r="D1240" s="135"/>
      <c r="G1240" s="136"/>
      <c r="H1240" s="137"/>
      <c r="I1240" s="137"/>
      <c r="J1240" s="138"/>
    </row>
    <row r="1241" spans="3:10" s="1" customFormat="1" x14ac:dyDescent="0.45">
      <c r="C1241" s="134"/>
      <c r="D1241" s="135"/>
      <c r="G1241" s="136"/>
      <c r="H1241" s="137"/>
      <c r="I1241" s="137"/>
      <c r="J1241" s="138"/>
    </row>
    <row r="1242" spans="3:10" s="1" customFormat="1" x14ac:dyDescent="0.45">
      <c r="C1242" s="134"/>
      <c r="D1242" s="135"/>
      <c r="G1242" s="136"/>
      <c r="H1242" s="137"/>
      <c r="I1242" s="137"/>
      <c r="J1242" s="138"/>
    </row>
    <row r="1243" spans="3:10" s="1" customFormat="1" x14ac:dyDescent="0.45">
      <c r="C1243" s="134"/>
      <c r="D1243" s="135"/>
      <c r="G1243" s="136"/>
      <c r="H1243" s="137"/>
      <c r="I1243" s="137"/>
      <c r="J1243" s="138"/>
    </row>
    <row r="1244" spans="3:10" s="1" customFormat="1" x14ac:dyDescent="0.45">
      <c r="C1244" s="134"/>
      <c r="D1244" s="135"/>
      <c r="G1244" s="136"/>
      <c r="H1244" s="137"/>
      <c r="I1244" s="137"/>
      <c r="J1244" s="138"/>
    </row>
    <row r="1245" spans="3:10" s="1" customFormat="1" x14ac:dyDescent="0.45">
      <c r="C1245" s="134"/>
      <c r="D1245" s="135"/>
      <c r="G1245" s="136"/>
      <c r="H1245" s="137"/>
      <c r="I1245" s="137"/>
      <c r="J1245" s="138"/>
    </row>
    <row r="1246" spans="3:10" s="1" customFormat="1" x14ac:dyDescent="0.45">
      <c r="C1246" s="134"/>
      <c r="D1246" s="135"/>
      <c r="G1246" s="136"/>
      <c r="H1246" s="137"/>
      <c r="I1246" s="137"/>
      <c r="J1246" s="138"/>
    </row>
    <row r="1247" spans="3:10" s="1" customFormat="1" x14ac:dyDescent="0.45">
      <c r="C1247" s="134"/>
      <c r="D1247" s="135"/>
      <c r="G1247" s="136"/>
      <c r="H1247" s="137"/>
      <c r="I1247" s="137"/>
      <c r="J1247" s="138"/>
    </row>
    <row r="1248" spans="3:10" s="1" customFormat="1" x14ac:dyDescent="0.45">
      <c r="C1248" s="134"/>
      <c r="D1248" s="135"/>
      <c r="G1248" s="136"/>
      <c r="H1248" s="137"/>
      <c r="I1248" s="137"/>
      <c r="J1248" s="138"/>
    </row>
    <row r="1249" spans="3:10" s="1" customFormat="1" x14ac:dyDescent="0.45">
      <c r="C1249" s="134"/>
      <c r="D1249" s="135"/>
      <c r="G1249" s="136"/>
      <c r="H1249" s="137"/>
      <c r="I1249" s="137"/>
      <c r="J1249" s="138"/>
    </row>
    <row r="1250" spans="3:10" s="1" customFormat="1" x14ac:dyDescent="0.45">
      <c r="C1250" s="134"/>
      <c r="D1250" s="135"/>
      <c r="G1250" s="136"/>
      <c r="H1250" s="137"/>
      <c r="I1250" s="137"/>
      <c r="J1250" s="138"/>
    </row>
    <row r="1251" spans="3:10" s="1" customFormat="1" x14ac:dyDescent="0.45">
      <c r="C1251" s="134"/>
      <c r="D1251" s="135"/>
      <c r="G1251" s="136"/>
      <c r="H1251" s="137"/>
      <c r="I1251" s="137"/>
      <c r="J1251" s="138"/>
    </row>
    <row r="1252" spans="3:10" s="1" customFormat="1" x14ac:dyDescent="0.45">
      <c r="C1252" s="134"/>
      <c r="D1252" s="135"/>
      <c r="G1252" s="136"/>
      <c r="H1252" s="137"/>
      <c r="I1252" s="137"/>
      <c r="J1252" s="138"/>
    </row>
    <row r="1253" spans="3:10" s="1" customFormat="1" x14ac:dyDescent="0.45">
      <c r="C1253" s="134"/>
      <c r="D1253" s="135"/>
      <c r="G1253" s="136"/>
      <c r="H1253" s="137"/>
      <c r="I1253" s="137"/>
      <c r="J1253" s="138"/>
    </row>
    <row r="1254" spans="3:10" s="1" customFormat="1" x14ac:dyDescent="0.45">
      <c r="C1254" s="134"/>
      <c r="D1254" s="135"/>
      <c r="G1254" s="136"/>
      <c r="H1254" s="137"/>
      <c r="I1254" s="137"/>
      <c r="J1254" s="138"/>
    </row>
    <row r="1255" spans="3:10" s="1" customFormat="1" x14ac:dyDescent="0.45">
      <c r="C1255" s="134"/>
      <c r="D1255" s="135"/>
      <c r="G1255" s="136"/>
      <c r="H1255" s="137"/>
      <c r="I1255" s="137"/>
      <c r="J1255" s="138"/>
    </row>
    <row r="1256" spans="3:10" s="1" customFormat="1" x14ac:dyDescent="0.45">
      <c r="C1256" s="134"/>
      <c r="D1256" s="135"/>
      <c r="G1256" s="136"/>
      <c r="H1256" s="137"/>
      <c r="I1256" s="137"/>
      <c r="J1256" s="138"/>
    </row>
    <row r="1257" spans="3:10" s="1" customFormat="1" x14ac:dyDescent="0.45">
      <c r="C1257" s="134"/>
      <c r="D1257" s="135"/>
      <c r="G1257" s="136"/>
      <c r="H1257" s="137"/>
      <c r="I1257" s="137"/>
      <c r="J1257" s="138"/>
    </row>
    <row r="1258" spans="3:10" s="1" customFormat="1" x14ac:dyDescent="0.45">
      <c r="C1258" s="134"/>
      <c r="D1258" s="135"/>
      <c r="G1258" s="136"/>
      <c r="H1258" s="137"/>
      <c r="I1258" s="137"/>
      <c r="J1258" s="138"/>
    </row>
    <row r="1259" spans="3:10" s="1" customFormat="1" x14ac:dyDescent="0.45">
      <c r="C1259" s="134"/>
      <c r="D1259" s="135"/>
      <c r="G1259" s="136"/>
      <c r="H1259" s="137"/>
      <c r="I1259" s="137"/>
      <c r="J1259" s="138"/>
    </row>
    <row r="1260" spans="3:10" s="1" customFormat="1" x14ac:dyDescent="0.45">
      <c r="C1260" s="134"/>
      <c r="D1260" s="135"/>
      <c r="G1260" s="136"/>
      <c r="H1260" s="137"/>
      <c r="I1260" s="137"/>
      <c r="J1260" s="138"/>
    </row>
    <row r="1261" spans="3:10" s="1" customFormat="1" x14ac:dyDescent="0.45">
      <c r="C1261" s="134"/>
      <c r="D1261" s="135"/>
      <c r="G1261" s="136"/>
      <c r="H1261" s="137"/>
      <c r="I1261" s="137"/>
      <c r="J1261" s="138"/>
    </row>
    <row r="1262" spans="3:10" s="1" customFormat="1" x14ac:dyDescent="0.45">
      <c r="C1262" s="134"/>
      <c r="D1262" s="135"/>
      <c r="G1262" s="136"/>
      <c r="H1262" s="137"/>
      <c r="I1262" s="137"/>
      <c r="J1262" s="138"/>
    </row>
    <row r="1263" spans="3:10" s="1" customFormat="1" x14ac:dyDescent="0.45">
      <c r="C1263" s="134"/>
      <c r="D1263" s="135"/>
      <c r="G1263" s="136"/>
      <c r="H1263" s="137"/>
      <c r="I1263" s="137"/>
      <c r="J1263" s="138"/>
    </row>
    <row r="1264" spans="3:10" s="1" customFormat="1" x14ac:dyDescent="0.45">
      <c r="C1264" s="134"/>
      <c r="D1264" s="135"/>
      <c r="G1264" s="136"/>
      <c r="H1264" s="137"/>
      <c r="I1264" s="137"/>
      <c r="J1264" s="138"/>
    </row>
    <row r="1265" spans="3:10" s="1" customFormat="1" x14ac:dyDescent="0.45">
      <c r="C1265" s="134"/>
      <c r="D1265" s="135"/>
      <c r="G1265" s="136"/>
      <c r="H1265" s="137"/>
      <c r="I1265" s="137"/>
      <c r="J1265" s="138"/>
    </row>
    <row r="1266" spans="3:10" s="1" customFormat="1" x14ac:dyDescent="0.45">
      <c r="C1266" s="134"/>
      <c r="D1266" s="135"/>
      <c r="G1266" s="136"/>
      <c r="H1266" s="137"/>
      <c r="I1266" s="137"/>
      <c r="J1266" s="138"/>
    </row>
    <row r="1267" spans="3:10" s="1" customFormat="1" x14ac:dyDescent="0.45">
      <c r="C1267" s="134"/>
      <c r="D1267" s="135"/>
      <c r="G1267" s="136"/>
      <c r="H1267" s="137"/>
      <c r="I1267" s="137"/>
      <c r="J1267" s="138"/>
    </row>
    <row r="1268" spans="3:10" s="1" customFormat="1" x14ac:dyDescent="0.45">
      <c r="C1268" s="134"/>
      <c r="D1268" s="135"/>
      <c r="G1268" s="136"/>
      <c r="H1268" s="137"/>
      <c r="I1268" s="137"/>
      <c r="J1268" s="138"/>
    </row>
    <row r="1269" spans="3:10" s="1" customFormat="1" x14ac:dyDescent="0.45">
      <c r="C1269" s="134"/>
      <c r="D1269" s="135"/>
      <c r="G1269" s="136"/>
      <c r="H1269" s="137"/>
      <c r="I1269" s="137"/>
      <c r="J1269" s="138"/>
    </row>
    <row r="1270" spans="3:10" s="1" customFormat="1" x14ac:dyDescent="0.45">
      <c r="C1270" s="134"/>
      <c r="D1270" s="135"/>
      <c r="G1270" s="136"/>
      <c r="H1270" s="137"/>
      <c r="I1270" s="137"/>
      <c r="J1270" s="138"/>
    </row>
    <row r="1271" spans="3:10" s="1" customFormat="1" x14ac:dyDescent="0.45">
      <c r="C1271" s="134"/>
      <c r="D1271" s="135"/>
      <c r="G1271" s="136"/>
      <c r="H1271" s="137"/>
      <c r="I1271" s="137"/>
      <c r="J1271" s="138"/>
    </row>
    <row r="1272" spans="3:10" s="1" customFormat="1" x14ac:dyDescent="0.45">
      <c r="C1272" s="134"/>
      <c r="D1272" s="135"/>
      <c r="G1272" s="136"/>
      <c r="H1272" s="137"/>
      <c r="I1272" s="137"/>
      <c r="J1272" s="138"/>
    </row>
    <row r="1273" spans="3:10" s="1" customFormat="1" x14ac:dyDescent="0.45">
      <c r="C1273" s="134"/>
      <c r="D1273" s="135"/>
      <c r="G1273" s="136"/>
      <c r="H1273" s="137"/>
      <c r="I1273" s="137"/>
      <c r="J1273" s="138"/>
    </row>
    <row r="1274" spans="3:10" s="1" customFormat="1" x14ac:dyDescent="0.45">
      <c r="C1274" s="134"/>
      <c r="D1274" s="135"/>
      <c r="G1274" s="136"/>
      <c r="H1274" s="137"/>
      <c r="I1274" s="137"/>
      <c r="J1274" s="138"/>
    </row>
    <row r="1275" spans="3:10" s="1" customFormat="1" x14ac:dyDescent="0.45">
      <c r="C1275" s="134"/>
      <c r="D1275" s="135"/>
      <c r="G1275" s="136"/>
      <c r="H1275" s="137"/>
      <c r="I1275" s="137"/>
      <c r="J1275" s="138"/>
    </row>
    <row r="1276" spans="3:10" s="1" customFormat="1" x14ac:dyDescent="0.45">
      <c r="C1276" s="134"/>
      <c r="D1276" s="135"/>
      <c r="G1276" s="136"/>
      <c r="H1276" s="137"/>
      <c r="I1276" s="137"/>
      <c r="J1276" s="138"/>
    </row>
    <row r="1277" spans="3:10" s="1" customFormat="1" x14ac:dyDescent="0.45">
      <c r="C1277" s="134"/>
      <c r="D1277" s="135"/>
      <c r="G1277" s="136"/>
      <c r="H1277" s="137"/>
      <c r="I1277" s="137"/>
      <c r="J1277" s="138"/>
    </row>
    <row r="1278" spans="3:10" s="1" customFormat="1" x14ac:dyDescent="0.45">
      <c r="C1278" s="134"/>
      <c r="D1278" s="135"/>
      <c r="G1278" s="136"/>
      <c r="H1278" s="137"/>
      <c r="I1278" s="137"/>
      <c r="J1278" s="138"/>
    </row>
    <row r="1279" spans="3:10" s="1" customFormat="1" x14ac:dyDescent="0.45">
      <c r="C1279" s="134"/>
      <c r="D1279" s="135"/>
      <c r="G1279" s="136"/>
      <c r="H1279" s="137"/>
      <c r="I1279" s="137"/>
      <c r="J1279" s="138"/>
    </row>
    <row r="1280" spans="3:10" s="1" customFormat="1" x14ac:dyDescent="0.45">
      <c r="C1280" s="134"/>
      <c r="D1280" s="135"/>
      <c r="G1280" s="136"/>
      <c r="H1280" s="137"/>
      <c r="I1280" s="137"/>
      <c r="J1280" s="138"/>
    </row>
    <row r="1281" spans="3:10" s="1" customFormat="1" x14ac:dyDescent="0.45">
      <c r="C1281" s="134"/>
      <c r="D1281" s="135"/>
      <c r="G1281" s="136"/>
      <c r="H1281" s="137"/>
      <c r="I1281" s="137"/>
      <c r="J1281" s="138"/>
    </row>
    <row r="1282" spans="3:10" s="1" customFormat="1" x14ac:dyDescent="0.45">
      <c r="C1282" s="134"/>
      <c r="D1282" s="135"/>
      <c r="G1282" s="136"/>
      <c r="H1282" s="137"/>
      <c r="I1282" s="137"/>
      <c r="J1282" s="138"/>
    </row>
    <row r="1283" spans="3:10" s="1" customFormat="1" x14ac:dyDescent="0.45">
      <c r="C1283" s="134"/>
      <c r="D1283" s="135"/>
      <c r="G1283" s="136"/>
      <c r="H1283" s="137"/>
      <c r="I1283" s="137"/>
      <c r="J1283" s="138"/>
    </row>
    <row r="1284" spans="3:10" s="1" customFormat="1" x14ac:dyDescent="0.45">
      <c r="C1284" s="134"/>
      <c r="D1284" s="135"/>
      <c r="G1284" s="136"/>
      <c r="H1284" s="137"/>
      <c r="I1284" s="137"/>
      <c r="J1284" s="138"/>
    </row>
    <row r="1285" spans="3:10" s="1" customFormat="1" x14ac:dyDescent="0.45">
      <c r="C1285" s="134"/>
      <c r="D1285" s="135"/>
      <c r="G1285" s="136"/>
      <c r="H1285" s="137"/>
      <c r="I1285" s="137"/>
      <c r="J1285" s="138"/>
    </row>
    <row r="1286" spans="3:10" s="1" customFormat="1" x14ac:dyDescent="0.45">
      <c r="C1286" s="134"/>
      <c r="D1286" s="135"/>
      <c r="G1286" s="136"/>
      <c r="H1286" s="137"/>
      <c r="I1286" s="137"/>
      <c r="J1286" s="138"/>
    </row>
    <row r="1287" spans="3:10" s="1" customFormat="1" x14ac:dyDescent="0.45">
      <c r="C1287" s="134"/>
      <c r="D1287" s="135"/>
      <c r="G1287" s="136"/>
      <c r="H1287" s="137"/>
      <c r="I1287" s="137"/>
      <c r="J1287" s="138"/>
    </row>
    <row r="1288" spans="3:10" s="1" customFormat="1" x14ac:dyDescent="0.45">
      <c r="C1288" s="134"/>
      <c r="D1288" s="135"/>
      <c r="G1288" s="136"/>
      <c r="H1288" s="137"/>
      <c r="I1288" s="137"/>
      <c r="J1288" s="138"/>
    </row>
    <row r="1289" spans="3:10" s="1" customFormat="1" x14ac:dyDescent="0.45">
      <c r="C1289" s="134"/>
      <c r="D1289" s="135"/>
      <c r="G1289" s="136"/>
      <c r="H1289" s="137"/>
      <c r="I1289" s="137"/>
      <c r="J1289" s="138"/>
    </row>
    <row r="1290" spans="3:10" s="1" customFormat="1" x14ac:dyDescent="0.45">
      <c r="C1290" s="134"/>
      <c r="D1290" s="135"/>
      <c r="G1290" s="136"/>
      <c r="H1290" s="137"/>
      <c r="I1290" s="137"/>
      <c r="J1290" s="138"/>
    </row>
    <row r="1291" spans="3:10" s="1" customFormat="1" x14ac:dyDescent="0.45">
      <c r="C1291" s="134"/>
      <c r="D1291" s="135"/>
      <c r="G1291" s="136"/>
      <c r="H1291" s="137"/>
      <c r="I1291" s="137"/>
      <c r="J1291" s="138"/>
    </row>
    <row r="1292" spans="3:10" s="1" customFormat="1" x14ac:dyDescent="0.45">
      <c r="C1292" s="134"/>
      <c r="D1292" s="135"/>
      <c r="G1292" s="136"/>
      <c r="H1292" s="137"/>
      <c r="I1292" s="137"/>
      <c r="J1292" s="138"/>
    </row>
    <row r="1293" spans="3:10" s="1" customFormat="1" x14ac:dyDescent="0.45">
      <c r="C1293" s="134"/>
      <c r="D1293" s="135"/>
      <c r="G1293" s="136"/>
      <c r="H1293" s="137"/>
      <c r="I1293" s="137"/>
      <c r="J1293" s="138"/>
    </row>
    <row r="1294" spans="3:10" s="1" customFormat="1" x14ac:dyDescent="0.45">
      <c r="C1294" s="134"/>
      <c r="D1294" s="135"/>
      <c r="G1294" s="136"/>
      <c r="H1294" s="137"/>
      <c r="I1294" s="137"/>
      <c r="J1294" s="138"/>
    </row>
    <row r="1295" spans="3:10" s="1" customFormat="1" x14ac:dyDescent="0.45">
      <c r="C1295" s="134"/>
      <c r="D1295" s="135"/>
      <c r="G1295" s="136"/>
      <c r="H1295" s="137"/>
      <c r="I1295" s="137"/>
      <c r="J1295" s="138"/>
    </row>
    <row r="1296" spans="3:10" s="1" customFormat="1" x14ac:dyDescent="0.45">
      <c r="C1296" s="134"/>
      <c r="D1296" s="135"/>
      <c r="G1296" s="136"/>
      <c r="H1296" s="137"/>
      <c r="I1296" s="137"/>
      <c r="J1296" s="138"/>
    </row>
    <row r="1297" spans="3:10" s="1" customFormat="1" x14ac:dyDescent="0.45">
      <c r="C1297" s="134"/>
      <c r="D1297" s="135"/>
      <c r="G1297" s="136"/>
      <c r="H1297" s="137"/>
      <c r="I1297" s="137"/>
      <c r="J1297" s="138"/>
    </row>
    <row r="1298" spans="3:10" s="1" customFormat="1" x14ac:dyDescent="0.45">
      <c r="C1298" s="134"/>
      <c r="D1298" s="135"/>
      <c r="G1298" s="136"/>
      <c r="H1298" s="137"/>
      <c r="I1298" s="137"/>
      <c r="J1298" s="138"/>
    </row>
    <row r="1299" spans="3:10" s="1" customFormat="1" x14ac:dyDescent="0.45">
      <c r="C1299" s="134"/>
      <c r="D1299" s="135"/>
      <c r="G1299" s="136"/>
      <c r="H1299" s="137"/>
      <c r="I1299" s="137"/>
      <c r="J1299" s="138"/>
    </row>
    <row r="1300" spans="3:10" s="1" customFormat="1" x14ac:dyDescent="0.45">
      <c r="C1300" s="134"/>
      <c r="D1300" s="135"/>
      <c r="G1300" s="136"/>
      <c r="H1300" s="137"/>
      <c r="I1300" s="137"/>
      <c r="J1300" s="138"/>
    </row>
    <row r="1301" spans="3:10" s="1" customFormat="1" x14ac:dyDescent="0.45">
      <c r="C1301" s="134"/>
      <c r="D1301" s="135"/>
      <c r="G1301" s="136"/>
      <c r="H1301" s="137"/>
      <c r="I1301" s="137"/>
      <c r="J1301" s="138"/>
    </row>
    <row r="1302" spans="3:10" s="1" customFormat="1" x14ac:dyDescent="0.45">
      <c r="C1302" s="134"/>
      <c r="D1302" s="135"/>
      <c r="G1302" s="136"/>
      <c r="H1302" s="137"/>
      <c r="I1302" s="137"/>
      <c r="J1302" s="138"/>
    </row>
    <row r="1303" spans="3:10" s="1" customFormat="1" x14ac:dyDescent="0.45">
      <c r="C1303" s="134"/>
      <c r="D1303" s="135"/>
      <c r="G1303" s="136"/>
      <c r="H1303" s="137"/>
      <c r="I1303" s="137"/>
      <c r="J1303" s="138"/>
    </row>
    <row r="1304" spans="3:10" s="1" customFormat="1" x14ac:dyDescent="0.45">
      <c r="C1304" s="134"/>
      <c r="D1304" s="135"/>
      <c r="G1304" s="136"/>
      <c r="H1304" s="137"/>
      <c r="I1304" s="137"/>
      <c r="J1304" s="138"/>
    </row>
    <row r="1305" spans="3:10" s="1" customFormat="1" x14ac:dyDescent="0.45">
      <c r="C1305" s="134"/>
      <c r="D1305" s="135"/>
      <c r="G1305" s="136"/>
      <c r="H1305" s="137"/>
      <c r="I1305" s="137"/>
      <c r="J1305" s="138"/>
    </row>
    <row r="1306" spans="3:10" s="1" customFormat="1" x14ac:dyDescent="0.45">
      <c r="C1306" s="134"/>
      <c r="D1306" s="135"/>
      <c r="G1306" s="136"/>
      <c r="H1306" s="137"/>
      <c r="I1306" s="137"/>
      <c r="J1306" s="138"/>
    </row>
    <row r="1307" spans="3:10" s="1" customFormat="1" x14ac:dyDescent="0.45">
      <c r="C1307" s="134"/>
      <c r="D1307" s="135"/>
      <c r="G1307" s="136"/>
      <c r="H1307" s="137"/>
      <c r="I1307" s="137"/>
      <c r="J1307" s="138"/>
    </row>
    <row r="1308" spans="3:10" s="1" customFormat="1" x14ac:dyDescent="0.45">
      <c r="C1308" s="134"/>
      <c r="D1308" s="135"/>
      <c r="G1308" s="136"/>
      <c r="H1308" s="137"/>
      <c r="I1308" s="137"/>
      <c r="J1308" s="138"/>
    </row>
    <row r="1309" spans="3:10" s="1" customFormat="1" x14ac:dyDescent="0.45">
      <c r="C1309" s="134"/>
      <c r="D1309" s="135"/>
      <c r="G1309" s="136"/>
      <c r="H1309" s="137"/>
      <c r="I1309" s="137"/>
      <c r="J1309" s="138"/>
    </row>
    <row r="1310" spans="3:10" s="1" customFormat="1" x14ac:dyDescent="0.45">
      <c r="C1310" s="134"/>
      <c r="D1310" s="135"/>
      <c r="G1310" s="136"/>
      <c r="H1310" s="137"/>
      <c r="I1310" s="137"/>
      <c r="J1310" s="138"/>
    </row>
    <row r="1311" spans="3:10" s="1" customFormat="1" x14ac:dyDescent="0.45">
      <c r="C1311" s="134"/>
      <c r="D1311" s="135"/>
      <c r="G1311" s="136"/>
      <c r="H1311" s="137"/>
      <c r="I1311" s="137"/>
      <c r="J1311" s="138"/>
    </row>
    <row r="1312" spans="3:10" s="1" customFormat="1" x14ac:dyDescent="0.45">
      <c r="C1312" s="134"/>
      <c r="D1312" s="135"/>
      <c r="G1312" s="136"/>
      <c r="H1312" s="137"/>
      <c r="I1312" s="137"/>
      <c r="J1312" s="138"/>
    </row>
    <row r="1313" spans="3:10" s="1" customFormat="1" x14ac:dyDescent="0.45">
      <c r="C1313" s="134"/>
      <c r="D1313" s="135"/>
      <c r="G1313" s="136"/>
      <c r="H1313" s="137"/>
      <c r="I1313" s="137"/>
      <c r="J1313" s="138"/>
    </row>
    <row r="1314" spans="3:10" s="1" customFormat="1" x14ac:dyDescent="0.45">
      <c r="C1314" s="134"/>
      <c r="D1314" s="135"/>
      <c r="G1314" s="136"/>
      <c r="H1314" s="137"/>
      <c r="I1314" s="137"/>
      <c r="J1314" s="138"/>
    </row>
    <row r="1315" spans="3:10" s="1" customFormat="1" x14ac:dyDescent="0.45">
      <c r="C1315" s="134"/>
      <c r="D1315" s="135"/>
      <c r="G1315" s="136"/>
      <c r="H1315" s="137"/>
      <c r="I1315" s="137"/>
      <c r="J1315" s="138"/>
    </row>
    <row r="1316" spans="3:10" s="1" customFormat="1" x14ac:dyDescent="0.45">
      <c r="C1316" s="134"/>
      <c r="D1316" s="135"/>
      <c r="G1316" s="136"/>
      <c r="H1316" s="137"/>
      <c r="I1316" s="137"/>
      <c r="J1316" s="138"/>
    </row>
    <row r="1317" spans="3:10" s="1" customFormat="1" x14ac:dyDescent="0.45">
      <c r="C1317" s="134"/>
      <c r="D1317" s="135"/>
      <c r="G1317" s="136"/>
      <c r="H1317" s="137"/>
      <c r="I1317" s="137"/>
      <c r="J1317" s="138"/>
    </row>
    <row r="1318" spans="3:10" s="1" customFormat="1" x14ac:dyDescent="0.45">
      <c r="C1318" s="134"/>
      <c r="D1318" s="135"/>
      <c r="G1318" s="136"/>
      <c r="H1318" s="137"/>
      <c r="I1318" s="137"/>
      <c r="J1318" s="138"/>
    </row>
    <row r="1319" spans="3:10" s="1" customFormat="1" x14ac:dyDescent="0.45">
      <c r="C1319" s="134"/>
      <c r="D1319" s="135"/>
      <c r="G1319" s="136"/>
      <c r="H1319" s="137"/>
      <c r="I1319" s="137"/>
      <c r="J1319" s="138"/>
    </row>
    <row r="1320" spans="3:10" s="1" customFormat="1" x14ac:dyDescent="0.45">
      <c r="C1320" s="134"/>
      <c r="D1320" s="135"/>
      <c r="G1320" s="136"/>
      <c r="H1320" s="137"/>
      <c r="I1320" s="137"/>
      <c r="J1320" s="138"/>
    </row>
    <row r="1321" spans="3:10" s="1" customFormat="1" x14ac:dyDescent="0.45">
      <c r="C1321" s="134"/>
      <c r="D1321" s="135"/>
      <c r="G1321" s="136"/>
      <c r="H1321" s="137"/>
      <c r="I1321" s="137"/>
      <c r="J1321" s="138"/>
    </row>
    <row r="1322" spans="3:10" s="1" customFormat="1" x14ac:dyDescent="0.45">
      <c r="C1322" s="134"/>
      <c r="D1322" s="135"/>
      <c r="G1322" s="136"/>
      <c r="H1322" s="137"/>
      <c r="I1322" s="137"/>
      <c r="J1322" s="138"/>
    </row>
    <row r="1323" spans="3:10" s="1" customFormat="1" x14ac:dyDescent="0.45">
      <c r="C1323" s="134"/>
      <c r="D1323" s="135"/>
      <c r="G1323" s="136"/>
      <c r="H1323" s="137"/>
      <c r="I1323" s="137"/>
      <c r="J1323" s="138"/>
    </row>
    <row r="1324" spans="3:10" s="1" customFormat="1" x14ac:dyDescent="0.45">
      <c r="C1324" s="134"/>
      <c r="D1324" s="135"/>
      <c r="G1324" s="136"/>
      <c r="H1324" s="137"/>
      <c r="I1324" s="137"/>
      <c r="J1324" s="138"/>
    </row>
    <row r="1325" spans="3:10" s="1" customFormat="1" x14ac:dyDescent="0.45">
      <c r="C1325" s="134"/>
      <c r="D1325" s="135"/>
      <c r="G1325" s="136"/>
      <c r="H1325" s="137"/>
      <c r="I1325" s="137"/>
      <c r="J1325" s="138"/>
    </row>
    <row r="1326" spans="3:10" s="1" customFormat="1" x14ac:dyDescent="0.45">
      <c r="C1326" s="134"/>
      <c r="D1326" s="135"/>
      <c r="G1326" s="136"/>
      <c r="H1326" s="137"/>
      <c r="I1326" s="137"/>
      <c r="J1326" s="138"/>
    </row>
    <row r="1327" spans="3:10" s="1" customFormat="1" x14ac:dyDescent="0.45">
      <c r="C1327" s="134"/>
      <c r="D1327" s="135"/>
      <c r="G1327" s="136"/>
      <c r="H1327" s="137"/>
      <c r="I1327" s="137"/>
      <c r="J1327" s="138"/>
    </row>
    <row r="1328" spans="3:10" s="1" customFormat="1" x14ac:dyDescent="0.45">
      <c r="C1328" s="134"/>
      <c r="D1328" s="135"/>
      <c r="G1328" s="136"/>
      <c r="H1328" s="137"/>
      <c r="I1328" s="137"/>
      <c r="J1328" s="138"/>
    </row>
    <row r="1329" spans="3:10" s="1" customFormat="1" x14ac:dyDescent="0.45">
      <c r="C1329" s="134"/>
      <c r="D1329" s="135"/>
      <c r="G1329" s="136"/>
      <c r="H1329" s="137"/>
      <c r="I1329" s="137"/>
      <c r="J1329" s="138"/>
    </row>
    <row r="1330" spans="3:10" s="1" customFormat="1" x14ac:dyDescent="0.45">
      <c r="C1330" s="134"/>
      <c r="D1330" s="135"/>
      <c r="G1330" s="136"/>
      <c r="H1330" s="137"/>
      <c r="I1330" s="137"/>
      <c r="J1330" s="138"/>
    </row>
    <row r="1331" spans="3:10" s="1" customFormat="1" x14ac:dyDescent="0.45">
      <c r="C1331" s="134"/>
      <c r="D1331" s="135"/>
      <c r="G1331" s="136"/>
      <c r="H1331" s="137"/>
      <c r="I1331" s="137"/>
      <c r="J1331" s="138"/>
    </row>
    <row r="1332" spans="3:10" s="1" customFormat="1" x14ac:dyDescent="0.45">
      <c r="C1332" s="134"/>
      <c r="D1332" s="135"/>
      <c r="G1332" s="136"/>
      <c r="H1332" s="137"/>
      <c r="I1332" s="137"/>
      <c r="J1332" s="138"/>
    </row>
    <row r="1333" spans="3:10" s="1" customFormat="1" x14ac:dyDescent="0.45">
      <c r="C1333" s="134"/>
      <c r="D1333" s="135"/>
      <c r="G1333" s="136"/>
      <c r="H1333" s="137"/>
      <c r="I1333" s="137"/>
      <c r="J1333" s="138"/>
    </row>
    <row r="1334" spans="3:10" s="1" customFormat="1" x14ac:dyDescent="0.45">
      <c r="C1334" s="134"/>
      <c r="D1334" s="135"/>
      <c r="G1334" s="136"/>
      <c r="H1334" s="137"/>
      <c r="I1334" s="137"/>
      <c r="J1334" s="138"/>
    </row>
    <row r="1335" spans="3:10" s="1" customFormat="1" x14ac:dyDescent="0.45">
      <c r="C1335" s="134"/>
      <c r="D1335" s="135"/>
      <c r="G1335" s="136"/>
      <c r="H1335" s="137"/>
      <c r="I1335" s="137"/>
      <c r="J1335" s="138"/>
    </row>
    <row r="1336" spans="3:10" s="1" customFormat="1" x14ac:dyDescent="0.45">
      <c r="C1336" s="134"/>
      <c r="D1336" s="135"/>
      <c r="G1336" s="136"/>
      <c r="H1336" s="137"/>
      <c r="I1336" s="137"/>
      <c r="J1336" s="138"/>
    </row>
    <row r="1337" spans="3:10" s="1" customFormat="1" x14ac:dyDescent="0.45">
      <c r="C1337" s="134"/>
      <c r="D1337" s="135"/>
      <c r="G1337" s="136"/>
      <c r="H1337" s="137"/>
      <c r="I1337" s="137"/>
      <c r="J1337" s="138"/>
    </row>
    <row r="1338" spans="3:10" s="1" customFormat="1" x14ac:dyDescent="0.45">
      <c r="C1338" s="134"/>
      <c r="D1338" s="135"/>
      <c r="G1338" s="136"/>
      <c r="H1338" s="137"/>
      <c r="I1338" s="137"/>
      <c r="J1338" s="138"/>
    </row>
    <row r="1339" spans="3:10" s="1" customFormat="1" x14ac:dyDescent="0.45">
      <c r="C1339" s="134"/>
      <c r="D1339" s="135"/>
      <c r="G1339" s="136"/>
      <c r="H1339" s="137"/>
      <c r="I1339" s="137"/>
      <c r="J1339" s="138"/>
    </row>
    <row r="1340" spans="3:10" s="1" customFormat="1" x14ac:dyDescent="0.45">
      <c r="C1340" s="134"/>
      <c r="D1340" s="135"/>
      <c r="G1340" s="136"/>
      <c r="H1340" s="137"/>
      <c r="I1340" s="137"/>
      <c r="J1340" s="138"/>
    </row>
    <row r="1341" spans="3:10" s="1" customFormat="1" x14ac:dyDescent="0.45">
      <c r="C1341" s="134"/>
      <c r="D1341" s="135"/>
      <c r="G1341" s="136"/>
      <c r="H1341" s="137"/>
      <c r="I1341" s="137"/>
      <c r="J1341" s="138"/>
    </row>
    <row r="1342" spans="3:10" s="1" customFormat="1" x14ac:dyDescent="0.45">
      <c r="C1342" s="134"/>
      <c r="D1342" s="135"/>
      <c r="G1342" s="136"/>
      <c r="H1342" s="137"/>
      <c r="I1342" s="137"/>
      <c r="J1342" s="138"/>
    </row>
    <row r="1343" spans="3:10" s="1" customFormat="1" x14ac:dyDescent="0.45">
      <c r="C1343" s="134"/>
      <c r="D1343" s="135"/>
      <c r="G1343" s="136"/>
      <c r="H1343" s="137"/>
      <c r="I1343" s="137"/>
      <c r="J1343" s="138"/>
    </row>
    <row r="1344" spans="3:10" s="1" customFormat="1" x14ac:dyDescent="0.45">
      <c r="C1344" s="134"/>
      <c r="D1344" s="135"/>
      <c r="G1344" s="136"/>
      <c r="H1344" s="137"/>
      <c r="I1344" s="137"/>
      <c r="J1344" s="138"/>
    </row>
    <row r="1345" spans="3:10" s="1" customFormat="1" x14ac:dyDescent="0.45">
      <c r="C1345" s="134"/>
      <c r="D1345" s="135"/>
      <c r="G1345" s="136"/>
      <c r="H1345" s="137"/>
      <c r="I1345" s="137"/>
      <c r="J1345" s="138"/>
    </row>
    <row r="1346" spans="3:10" s="1" customFormat="1" x14ac:dyDescent="0.45">
      <c r="C1346" s="134"/>
      <c r="D1346" s="135"/>
      <c r="G1346" s="136"/>
      <c r="H1346" s="137"/>
      <c r="I1346" s="137"/>
      <c r="J1346" s="138"/>
    </row>
    <row r="1347" spans="3:10" s="1" customFormat="1" x14ac:dyDescent="0.45">
      <c r="C1347" s="134"/>
      <c r="D1347" s="135"/>
      <c r="G1347" s="136"/>
      <c r="H1347" s="137"/>
      <c r="I1347" s="137"/>
      <c r="J1347" s="138"/>
    </row>
    <row r="1348" spans="3:10" s="1" customFormat="1" x14ac:dyDescent="0.45">
      <c r="C1348" s="134"/>
      <c r="D1348" s="135"/>
      <c r="G1348" s="136"/>
      <c r="H1348" s="137"/>
      <c r="I1348" s="137"/>
      <c r="J1348" s="138"/>
    </row>
    <row r="1349" spans="3:10" s="1" customFormat="1" x14ac:dyDescent="0.45">
      <c r="C1349" s="134"/>
      <c r="D1349" s="135"/>
      <c r="G1349" s="136"/>
      <c r="H1349" s="137"/>
      <c r="I1349" s="137"/>
      <c r="J1349" s="138"/>
    </row>
    <row r="1350" spans="3:10" s="1" customFormat="1" x14ac:dyDescent="0.45">
      <c r="C1350" s="134"/>
      <c r="D1350" s="135"/>
      <c r="G1350" s="136"/>
      <c r="H1350" s="137"/>
      <c r="I1350" s="137"/>
      <c r="J1350" s="138"/>
    </row>
    <row r="1351" spans="3:10" s="1" customFormat="1" x14ac:dyDescent="0.45">
      <c r="C1351" s="134"/>
      <c r="D1351" s="135"/>
      <c r="G1351" s="136"/>
      <c r="H1351" s="137"/>
      <c r="I1351" s="137"/>
      <c r="J1351" s="138"/>
    </row>
    <row r="1352" spans="3:10" s="1" customFormat="1" x14ac:dyDescent="0.45">
      <c r="C1352" s="134"/>
      <c r="D1352" s="135"/>
      <c r="G1352" s="136"/>
      <c r="H1352" s="137"/>
      <c r="I1352" s="137"/>
      <c r="J1352" s="138"/>
    </row>
    <row r="1353" spans="3:10" s="1" customFormat="1" x14ac:dyDescent="0.45">
      <c r="C1353" s="134"/>
      <c r="D1353" s="135"/>
      <c r="G1353" s="136"/>
      <c r="H1353" s="137"/>
      <c r="I1353" s="137"/>
      <c r="J1353" s="138"/>
    </row>
    <row r="1354" spans="3:10" s="1" customFormat="1" x14ac:dyDescent="0.45">
      <c r="C1354" s="134"/>
      <c r="D1354" s="135"/>
      <c r="G1354" s="136"/>
      <c r="H1354" s="137"/>
      <c r="I1354" s="137"/>
      <c r="J1354" s="138"/>
    </row>
    <row r="1355" spans="3:10" s="1" customFormat="1" x14ac:dyDescent="0.45">
      <c r="C1355" s="134"/>
      <c r="D1355" s="135"/>
      <c r="G1355" s="136"/>
      <c r="H1355" s="137"/>
      <c r="I1355" s="137"/>
      <c r="J1355" s="138"/>
    </row>
    <row r="1356" spans="3:10" s="1" customFormat="1" x14ac:dyDescent="0.45">
      <c r="C1356" s="134"/>
      <c r="D1356" s="135"/>
      <c r="G1356" s="136"/>
      <c r="H1356" s="137"/>
      <c r="I1356" s="137"/>
      <c r="J1356" s="138"/>
    </row>
    <row r="1357" spans="3:10" s="1" customFormat="1" x14ac:dyDescent="0.45">
      <c r="C1357" s="134"/>
      <c r="D1357" s="135"/>
      <c r="G1357" s="136"/>
      <c r="H1357" s="137"/>
      <c r="I1357" s="137"/>
      <c r="J1357" s="138"/>
    </row>
    <row r="1358" spans="3:10" s="1" customFormat="1" x14ac:dyDescent="0.45">
      <c r="C1358" s="134"/>
      <c r="D1358" s="135"/>
      <c r="G1358" s="136"/>
      <c r="H1358" s="137"/>
      <c r="I1358" s="137"/>
      <c r="J1358" s="138"/>
    </row>
    <row r="1359" spans="3:10" s="1" customFormat="1" x14ac:dyDescent="0.45">
      <c r="C1359" s="134"/>
      <c r="D1359" s="135"/>
      <c r="G1359" s="136"/>
      <c r="H1359" s="137"/>
      <c r="I1359" s="137"/>
      <c r="J1359" s="138"/>
    </row>
    <row r="1360" spans="3:10" s="1" customFormat="1" x14ac:dyDescent="0.45">
      <c r="C1360" s="134"/>
      <c r="D1360" s="135"/>
      <c r="G1360" s="136"/>
      <c r="H1360" s="137"/>
      <c r="I1360" s="137"/>
      <c r="J1360" s="138"/>
    </row>
    <row r="1361" spans="3:10" s="1" customFormat="1" x14ac:dyDescent="0.45">
      <c r="C1361" s="134"/>
      <c r="D1361" s="135"/>
      <c r="G1361" s="136"/>
      <c r="H1361" s="137"/>
      <c r="I1361" s="137"/>
      <c r="J1361" s="138"/>
    </row>
    <row r="1362" spans="3:10" s="1" customFormat="1" x14ac:dyDescent="0.45">
      <c r="C1362" s="134"/>
      <c r="D1362" s="135"/>
      <c r="G1362" s="136"/>
      <c r="H1362" s="137"/>
      <c r="I1362" s="137"/>
      <c r="J1362" s="138"/>
    </row>
    <row r="1363" spans="3:10" s="1" customFormat="1" x14ac:dyDescent="0.45">
      <c r="C1363" s="134"/>
      <c r="D1363" s="135"/>
      <c r="G1363" s="136"/>
      <c r="H1363" s="137"/>
      <c r="I1363" s="137"/>
      <c r="J1363" s="138"/>
    </row>
    <row r="1364" spans="3:10" s="1" customFormat="1" x14ac:dyDescent="0.45">
      <c r="C1364" s="134"/>
      <c r="D1364" s="135"/>
      <c r="G1364" s="136"/>
      <c r="H1364" s="137"/>
      <c r="I1364" s="137"/>
      <c r="J1364" s="138"/>
    </row>
    <row r="1365" spans="3:10" s="1" customFormat="1" x14ac:dyDescent="0.45">
      <c r="C1365" s="134"/>
      <c r="D1365" s="135"/>
      <c r="G1365" s="136"/>
      <c r="H1365" s="137"/>
      <c r="I1365" s="137"/>
      <c r="J1365" s="138"/>
    </row>
    <row r="1366" spans="3:10" s="1" customFormat="1" x14ac:dyDescent="0.45">
      <c r="C1366" s="134"/>
      <c r="D1366" s="135"/>
      <c r="G1366" s="136"/>
      <c r="H1366" s="137"/>
      <c r="I1366" s="137"/>
      <c r="J1366" s="138"/>
    </row>
    <row r="1367" spans="3:10" s="1" customFormat="1" x14ac:dyDescent="0.45">
      <c r="C1367" s="134"/>
      <c r="D1367" s="135"/>
      <c r="G1367" s="136"/>
      <c r="H1367" s="137"/>
      <c r="I1367" s="137"/>
      <c r="J1367" s="138"/>
    </row>
    <row r="1368" spans="3:10" s="1" customFormat="1" x14ac:dyDescent="0.45">
      <c r="C1368" s="134"/>
      <c r="D1368" s="135"/>
      <c r="G1368" s="136"/>
      <c r="H1368" s="137"/>
      <c r="I1368" s="137"/>
      <c r="J1368" s="138"/>
    </row>
    <row r="1369" spans="3:10" s="1" customFormat="1" x14ac:dyDescent="0.45">
      <c r="C1369" s="134"/>
      <c r="D1369" s="135"/>
      <c r="G1369" s="136"/>
      <c r="H1369" s="137"/>
      <c r="I1369" s="137"/>
      <c r="J1369" s="138"/>
    </row>
    <row r="1370" spans="3:10" s="1" customFormat="1" x14ac:dyDescent="0.45">
      <c r="C1370" s="134"/>
      <c r="D1370" s="135"/>
      <c r="G1370" s="136"/>
      <c r="H1370" s="137"/>
      <c r="I1370" s="137"/>
      <c r="J1370" s="138"/>
    </row>
    <row r="1371" spans="3:10" s="1" customFormat="1" x14ac:dyDescent="0.45">
      <c r="C1371" s="134"/>
      <c r="D1371" s="135"/>
      <c r="G1371" s="136"/>
      <c r="H1371" s="137"/>
      <c r="I1371" s="137"/>
      <c r="J1371" s="138"/>
    </row>
    <row r="1372" spans="3:10" s="1" customFormat="1" x14ac:dyDescent="0.45">
      <c r="C1372" s="134"/>
      <c r="D1372" s="135"/>
      <c r="G1372" s="136"/>
      <c r="H1372" s="137"/>
      <c r="I1372" s="137"/>
      <c r="J1372" s="138"/>
    </row>
    <row r="1373" spans="3:10" s="1" customFormat="1" x14ac:dyDescent="0.45">
      <c r="C1373" s="134"/>
      <c r="D1373" s="135"/>
      <c r="G1373" s="136"/>
      <c r="H1373" s="137"/>
      <c r="I1373" s="137"/>
      <c r="J1373" s="138"/>
    </row>
    <row r="1374" spans="3:10" s="1" customFormat="1" x14ac:dyDescent="0.45">
      <c r="C1374" s="134"/>
      <c r="D1374" s="135"/>
      <c r="G1374" s="136"/>
      <c r="H1374" s="137"/>
      <c r="I1374" s="137"/>
      <c r="J1374" s="138"/>
    </row>
    <row r="1375" spans="3:10" s="1" customFormat="1" x14ac:dyDescent="0.45">
      <c r="C1375" s="134"/>
      <c r="D1375" s="135"/>
      <c r="G1375" s="136"/>
      <c r="H1375" s="137"/>
      <c r="I1375" s="137"/>
      <c r="J1375" s="138"/>
    </row>
    <row r="1376" spans="3:10" s="1" customFormat="1" x14ac:dyDescent="0.45">
      <c r="C1376" s="134"/>
      <c r="D1376" s="135"/>
      <c r="G1376" s="136"/>
      <c r="H1376" s="137"/>
      <c r="I1376" s="137"/>
      <c r="J1376" s="138"/>
    </row>
    <row r="1377" spans="3:10" s="1" customFormat="1" x14ac:dyDescent="0.45">
      <c r="C1377" s="134"/>
      <c r="D1377" s="135"/>
      <c r="G1377" s="136"/>
      <c r="H1377" s="137"/>
      <c r="I1377" s="137"/>
      <c r="J1377" s="138"/>
    </row>
    <row r="1378" spans="3:10" s="1" customFormat="1" x14ac:dyDescent="0.45">
      <c r="C1378" s="134"/>
      <c r="D1378" s="135"/>
      <c r="G1378" s="136"/>
      <c r="H1378" s="137"/>
      <c r="I1378" s="137"/>
      <c r="J1378" s="138"/>
    </row>
    <row r="1379" spans="3:10" s="1" customFormat="1" x14ac:dyDescent="0.45">
      <c r="C1379" s="134"/>
      <c r="D1379" s="135"/>
      <c r="G1379" s="136"/>
      <c r="H1379" s="137"/>
      <c r="I1379" s="137"/>
      <c r="J1379" s="138"/>
    </row>
    <row r="1380" spans="3:10" s="1" customFormat="1" x14ac:dyDescent="0.45">
      <c r="C1380" s="134"/>
      <c r="D1380" s="135"/>
      <c r="G1380" s="136"/>
      <c r="H1380" s="137"/>
      <c r="I1380" s="137"/>
      <c r="J1380" s="138"/>
    </row>
    <row r="1381" spans="3:10" s="1" customFormat="1" x14ac:dyDescent="0.45">
      <c r="C1381" s="134"/>
      <c r="D1381" s="135"/>
      <c r="G1381" s="136"/>
      <c r="H1381" s="137"/>
      <c r="I1381" s="137"/>
      <c r="J1381" s="138"/>
    </row>
    <row r="1382" spans="3:10" s="1" customFormat="1" x14ac:dyDescent="0.45">
      <c r="C1382" s="134"/>
      <c r="D1382" s="135"/>
      <c r="G1382" s="136"/>
      <c r="H1382" s="137"/>
      <c r="I1382" s="137"/>
      <c r="J1382" s="138"/>
    </row>
    <row r="1383" spans="3:10" s="1" customFormat="1" x14ac:dyDescent="0.45">
      <c r="C1383" s="134"/>
      <c r="D1383" s="135"/>
      <c r="G1383" s="136"/>
      <c r="H1383" s="137"/>
      <c r="I1383" s="137"/>
      <c r="J1383" s="138"/>
    </row>
    <row r="1384" spans="3:10" s="1" customFormat="1" x14ac:dyDescent="0.45">
      <c r="C1384" s="134"/>
      <c r="D1384" s="135"/>
      <c r="G1384" s="136"/>
      <c r="H1384" s="137"/>
      <c r="I1384" s="137"/>
      <c r="J1384" s="138"/>
    </row>
    <row r="1385" spans="3:10" s="1" customFormat="1" x14ac:dyDescent="0.45">
      <c r="C1385" s="134"/>
      <c r="D1385" s="135"/>
      <c r="G1385" s="136"/>
      <c r="H1385" s="137"/>
      <c r="I1385" s="137"/>
      <c r="J1385" s="138"/>
    </row>
    <row r="1386" spans="3:10" s="1" customFormat="1" x14ac:dyDescent="0.45">
      <c r="C1386" s="134"/>
      <c r="D1386" s="135"/>
      <c r="G1386" s="136"/>
      <c r="H1386" s="137"/>
      <c r="I1386" s="137"/>
      <c r="J1386" s="138"/>
    </row>
    <row r="1387" spans="3:10" s="1" customFormat="1" x14ac:dyDescent="0.45">
      <c r="C1387" s="134"/>
      <c r="D1387" s="135"/>
      <c r="G1387" s="136"/>
      <c r="H1387" s="137"/>
      <c r="I1387" s="137"/>
      <c r="J1387" s="138"/>
    </row>
    <row r="1388" spans="3:10" s="1" customFormat="1" x14ac:dyDescent="0.45">
      <c r="C1388" s="134"/>
      <c r="D1388" s="135"/>
      <c r="G1388" s="136"/>
      <c r="H1388" s="137"/>
      <c r="I1388" s="137"/>
      <c r="J1388" s="138"/>
    </row>
    <row r="1389" spans="3:10" s="1" customFormat="1" x14ac:dyDescent="0.45">
      <c r="C1389" s="134"/>
      <c r="D1389" s="135"/>
      <c r="G1389" s="136"/>
      <c r="H1389" s="137"/>
      <c r="I1389" s="137"/>
      <c r="J1389" s="138"/>
    </row>
    <row r="1390" spans="3:10" s="1" customFormat="1" x14ac:dyDescent="0.45">
      <c r="C1390" s="134"/>
      <c r="D1390" s="135"/>
      <c r="G1390" s="136"/>
      <c r="H1390" s="137"/>
      <c r="I1390" s="137"/>
      <c r="J1390" s="138"/>
    </row>
    <row r="1391" spans="3:10" s="1" customFormat="1" x14ac:dyDescent="0.45">
      <c r="C1391" s="134"/>
      <c r="D1391" s="135"/>
      <c r="G1391" s="136"/>
      <c r="H1391" s="137"/>
      <c r="I1391" s="137"/>
      <c r="J1391" s="138"/>
    </row>
    <row r="1392" spans="3:10" s="1" customFormat="1" x14ac:dyDescent="0.45">
      <c r="C1392" s="134"/>
      <c r="D1392" s="135"/>
      <c r="G1392" s="136"/>
      <c r="H1392" s="137"/>
      <c r="I1392" s="137"/>
      <c r="J1392" s="138"/>
    </row>
    <row r="1393" spans="3:10" s="1" customFormat="1" x14ac:dyDescent="0.45">
      <c r="C1393" s="134"/>
      <c r="D1393" s="135"/>
      <c r="G1393" s="136"/>
      <c r="H1393" s="137"/>
      <c r="I1393" s="137"/>
      <c r="J1393" s="138"/>
    </row>
    <row r="1394" spans="3:10" s="1" customFormat="1" x14ac:dyDescent="0.45">
      <c r="C1394" s="134"/>
      <c r="D1394" s="135"/>
      <c r="G1394" s="136"/>
      <c r="H1394" s="137"/>
      <c r="I1394" s="137"/>
      <c r="J1394" s="138"/>
    </row>
    <row r="1395" spans="3:10" s="1" customFormat="1" x14ac:dyDescent="0.45">
      <c r="C1395" s="134"/>
      <c r="D1395" s="135"/>
      <c r="G1395" s="136"/>
      <c r="H1395" s="137"/>
      <c r="I1395" s="137"/>
      <c r="J1395" s="138"/>
    </row>
    <row r="1396" spans="3:10" s="1" customFormat="1" x14ac:dyDescent="0.45">
      <c r="C1396" s="134"/>
      <c r="D1396" s="135"/>
      <c r="G1396" s="136"/>
      <c r="H1396" s="137"/>
      <c r="I1396" s="137"/>
      <c r="J1396" s="138"/>
    </row>
    <row r="1397" spans="3:10" s="1" customFormat="1" x14ac:dyDescent="0.45">
      <c r="C1397" s="134"/>
      <c r="D1397" s="135"/>
      <c r="G1397" s="136"/>
      <c r="H1397" s="137"/>
      <c r="I1397" s="137"/>
      <c r="J1397" s="138"/>
    </row>
    <row r="1398" spans="3:10" s="1" customFormat="1" x14ac:dyDescent="0.45">
      <c r="C1398" s="134"/>
      <c r="D1398" s="135"/>
      <c r="G1398" s="136"/>
      <c r="H1398" s="137"/>
      <c r="I1398" s="137"/>
      <c r="J1398" s="138"/>
    </row>
    <row r="1399" spans="3:10" s="1" customFormat="1" x14ac:dyDescent="0.45">
      <c r="C1399" s="134"/>
      <c r="D1399" s="135"/>
      <c r="G1399" s="136"/>
      <c r="H1399" s="137"/>
      <c r="I1399" s="137"/>
      <c r="J1399" s="138"/>
    </row>
    <row r="1400" spans="3:10" s="1" customFormat="1" x14ac:dyDescent="0.45">
      <c r="C1400" s="134"/>
      <c r="D1400" s="135"/>
      <c r="G1400" s="136"/>
      <c r="H1400" s="137"/>
      <c r="I1400" s="137"/>
      <c r="J1400" s="138"/>
    </row>
    <row r="1401" spans="3:10" s="1" customFormat="1" x14ac:dyDescent="0.45">
      <c r="C1401" s="134"/>
      <c r="D1401" s="135"/>
      <c r="G1401" s="136"/>
      <c r="H1401" s="137"/>
      <c r="I1401" s="137"/>
      <c r="J1401" s="138"/>
    </row>
    <row r="1402" spans="3:10" s="1" customFormat="1" x14ac:dyDescent="0.45">
      <c r="C1402" s="134"/>
      <c r="D1402" s="135"/>
      <c r="G1402" s="136"/>
      <c r="H1402" s="137"/>
      <c r="I1402" s="137"/>
      <c r="J1402" s="138"/>
    </row>
    <row r="1403" spans="3:10" s="1" customFormat="1" x14ac:dyDescent="0.45">
      <c r="C1403" s="134"/>
      <c r="D1403" s="135"/>
      <c r="G1403" s="136"/>
      <c r="H1403" s="137"/>
      <c r="I1403" s="137"/>
      <c r="J1403" s="138"/>
    </row>
    <row r="1404" spans="3:10" s="1" customFormat="1" x14ac:dyDescent="0.45">
      <c r="C1404" s="134"/>
      <c r="D1404" s="135"/>
      <c r="G1404" s="136"/>
      <c r="H1404" s="137"/>
      <c r="I1404" s="137"/>
      <c r="J1404" s="138"/>
    </row>
    <row r="1405" spans="3:10" s="1" customFormat="1" x14ac:dyDescent="0.45">
      <c r="C1405" s="134"/>
      <c r="D1405" s="135"/>
      <c r="G1405" s="136"/>
      <c r="H1405" s="137"/>
      <c r="I1405" s="137"/>
      <c r="J1405" s="138"/>
    </row>
    <row r="1406" spans="3:10" s="1" customFormat="1" x14ac:dyDescent="0.45">
      <c r="C1406" s="134"/>
      <c r="D1406" s="135"/>
      <c r="G1406" s="136"/>
      <c r="H1406" s="137"/>
      <c r="I1406" s="137"/>
      <c r="J1406" s="138"/>
    </row>
    <row r="1407" spans="3:10" s="1" customFormat="1" x14ac:dyDescent="0.45">
      <c r="C1407" s="134"/>
      <c r="D1407" s="135"/>
      <c r="G1407" s="136"/>
      <c r="H1407" s="137"/>
      <c r="I1407" s="137"/>
      <c r="J1407" s="138"/>
    </row>
    <row r="1408" spans="3:10" s="1" customFormat="1" x14ac:dyDescent="0.45">
      <c r="C1408" s="134"/>
      <c r="D1408" s="135"/>
      <c r="G1408" s="136"/>
      <c r="H1408" s="137"/>
      <c r="I1408" s="137"/>
      <c r="J1408" s="138"/>
    </row>
    <row r="1409" spans="3:10" s="1" customFormat="1" x14ac:dyDescent="0.45">
      <c r="C1409" s="134"/>
      <c r="D1409" s="135"/>
      <c r="G1409" s="136"/>
      <c r="H1409" s="137"/>
      <c r="I1409" s="137"/>
      <c r="J1409" s="138"/>
    </row>
    <row r="1410" spans="3:10" s="1" customFormat="1" x14ac:dyDescent="0.45">
      <c r="C1410" s="134"/>
      <c r="D1410" s="135"/>
      <c r="G1410" s="136"/>
      <c r="H1410" s="137"/>
      <c r="I1410" s="137"/>
      <c r="J1410" s="138"/>
    </row>
    <row r="1411" spans="3:10" s="1" customFormat="1" x14ac:dyDescent="0.45">
      <c r="C1411" s="134"/>
      <c r="D1411" s="135"/>
      <c r="G1411" s="136"/>
      <c r="H1411" s="137"/>
      <c r="I1411" s="137"/>
      <c r="J1411" s="138"/>
    </row>
    <row r="1412" spans="3:10" s="1" customFormat="1" x14ac:dyDescent="0.45">
      <c r="C1412" s="134"/>
      <c r="D1412" s="135"/>
      <c r="G1412" s="136"/>
      <c r="H1412" s="137"/>
      <c r="I1412" s="137"/>
      <c r="J1412" s="138"/>
    </row>
    <row r="1413" spans="3:10" s="1" customFormat="1" x14ac:dyDescent="0.45">
      <c r="C1413" s="134"/>
      <c r="D1413" s="135"/>
      <c r="G1413" s="136"/>
      <c r="H1413" s="137"/>
      <c r="I1413" s="137"/>
      <c r="J1413" s="138"/>
    </row>
    <row r="1414" spans="3:10" s="1" customFormat="1" x14ac:dyDescent="0.45">
      <c r="C1414" s="134"/>
      <c r="D1414" s="135"/>
      <c r="G1414" s="136"/>
      <c r="H1414" s="137"/>
      <c r="I1414" s="137"/>
      <c r="J1414" s="138"/>
    </row>
    <row r="1415" spans="3:10" s="1" customFormat="1" x14ac:dyDescent="0.45">
      <c r="C1415" s="134"/>
      <c r="D1415" s="135"/>
      <c r="G1415" s="136"/>
      <c r="H1415" s="137"/>
      <c r="I1415" s="137"/>
      <c r="J1415" s="138"/>
    </row>
    <row r="1416" spans="3:10" s="1" customFormat="1" x14ac:dyDescent="0.45">
      <c r="C1416" s="134"/>
      <c r="D1416" s="135"/>
      <c r="G1416" s="136"/>
      <c r="H1416" s="137"/>
      <c r="I1416" s="137"/>
      <c r="J1416" s="138"/>
    </row>
    <row r="1417" spans="3:10" s="1" customFormat="1" x14ac:dyDescent="0.45">
      <c r="C1417" s="134"/>
      <c r="D1417" s="135"/>
      <c r="G1417" s="136"/>
      <c r="H1417" s="137"/>
      <c r="I1417" s="137"/>
      <c r="J1417" s="138"/>
    </row>
    <row r="1418" spans="3:10" s="1" customFormat="1" x14ac:dyDescent="0.45">
      <c r="C1418" s="134"/>
      <c r="D1418" s="135"/>
      <c r="G1418" s="136"/>
      <c r="H1418" s="137"/>
      <c r="I1418" s="137"/>
      <c r="J1418" s="138"/>
    </row>
    <row r="1419" spans="3:10" s="1" customFormat="1" x14ac:dyDescent="0.45">
      <c r="C1419" s="134"/>
      <c r="D1419" s="135"/>
      <c r="G1419" s="136"/>
      <c r="H1419" s="137"/>
      <c r="I1419" s="137"/>
      <c r="J1419" s="138"/>
    </row>
    <row r="1420" spans="3:10" s="1" customFormat="1" x14ac:dyDescent="0.45">
      <c r="C1420" s="134"/>
      <c r="D1420" s="135"/>
      <c r="G1420" s="136"/>
      <c r="H1420" s="137"/>
      <c r="I1420" s="137"/>
      <c r="J1420" s="138"/>
    </row>
    <row r="1421" spans="3:10" s="1" customFormat="1" x14ac:dyDescent="0.45">
      <c r="C1421" s="134"/>
      <c r="D1421" s="135"/>
      <c r="G1421" s="136"/>
      <c r="H1421" s="137"/>
      <c r="I1421" s="137"/>
      <c r="J1421" s="138"/>
    </row>
    <row r="1422" spans="3:10" s="1" customFormat="1" x14ac:dyDescent="0.45">
      <c r="C1422" s="134"/>
      <c r="D1422" s="135"/>
      <c r="G1422" s="136"/>
      <c r="H1422" s="137"/>
      <c r="I1422" s="137"/>
      <c r="J1422" s="138"/>
    </row>
    <row r="1423" spans="3:10" s="1" customFormat="1" x14ac:dyDescent="0.45">
      <c r="C1423" s="134"/>
      <c r="D1423" s="135"/>
      <c r="G1423" s="136"/>
      <c r="H1423" s="137"/>
      <c r="I1423" s="137"/>
      <c r="J1423" s="138"/>
    </row>
    <row r="1424" spans="3:10" s="1" customFormat="1" x14ac:dyDescent="0.45">
      <c r="C1424" s="134"/>
      <c r="D1424" s="135"/>
      <c r="G1424" s="136"/>
      <c r="H1424" s="137"/>
      <c r="I1424" s="137"/>
      <c r="J1424" s="138"/>
    </row>
    <row r="1425" spans="3:10" s="1" customFormat="1" x14ac:dyDescent="0.45">
      <c r="C1425" s="134"/>
      <c r="D1425" s="135"/>
      <c r="G1425" s="136"/>
      <c r="H1425" s="137"/>
      <c r="I1425" s="137"/>
      <c r="J1425" s="138"/>
    </row>
    <row r="1426" spans="3:10" s="1" customFormat="1" x14ac:dyDescent="0.45">
      <c r="C1426" s="134"/>
      <c r="D1426" s="135"/>
      <c r="G1426" s="136"/>
      <c r="H1426" s="137"/>
      <c r="I1426" s="137"/>
      <c r="J1426" s="138"/>
    </row>
  </sheetData>
  <sheetProtection algorithmName="SHA-512" hashValue="rqUpF9J5x0uXJykTZSGuDnvdpREoyJ/LrZx0mNhAelnCN15932ALMB/EOXzpIPQf5IhyYwcgxsCzSIf0O/lhoA==" saltValue="grfo4rnOe1iEJ1ThsVLogw==" spinCount="100000" sheet="1" objects="1" scenarios="1"/>
  <mergeCells count="48">
    <mergeCell ref="M157:N157"/>
    <mergeCell ref="D155:J155"/>
    <mergeCell ref="M156:N156"/>
    <mergeCell ref="G159:H159"/>
    <mergeCell ref="G156:H156"/>
    <mergeCell ref="C6:J6"/>
    <mergeCell ref="E152:I152"/>
    <mergeCell ref="M10:Q10"/>
    <mergeCell ref="E153:I153"/>
    <mergeCell ref="Q11:Q12"/>
    <mergeCell ref="C10:J10"/>
    <mergeCell ref="O11:O12"/>
    <mergeCell ref="C11:C12"/>
    <mergeCell ref="H11:H12"/>
    <mergeCell ref="M152:O152"/>
    <mergeCell ref="P11:P12"/>
    <mergeCell ref="M158:N158"/>
    <mergeCell ref="G11:G12"/>
    <mergeCell ref="M153:O153"/>
    <mergeCell ref="M167:O167"/>
    <mergeCell ref="B5:D5"/>
    <mergeCell ref="G160:H160"/>
    <mergeCell ref="N11:N12"/>
    <mergeCell ref="F11:F12"/>
    <mergeCell ref="C159:F159"/>
    <mergeCell ref="C157:F157"/>
    <mergeCell ref="I11:I12"/>
    <mergeCell ref="M165:O165"/>
    <mergeCell ref="C158:F158"/>
    <mergeCell ref="C160:F160"/>
    <mergeCell ref="C156:F156"/>
    <mergeCell ref="G5:K5"/>
    <mergeCell ref="C9:J9"/>
    <mergeCell ref="E5:F5"/>
    <mergeCell ref="E11:E12"/>
    <mergeCell ref="M172:N172"/>
    <mergeCell ref="M159:N159"/>
    <mergeCell ref="C7:J8"/>
    <mergeCell ref="G158:H158"/>
    <mergeCell ref="M164:O164"/>
    <mergeCell ref="G157:H157"/>
    <mergeCell ref="M160:N160"/>
    <mergeCell ref="J11:J12"/>
    <mergeCell ref="M163:N163"/>
    <mergeCell ref="M11:M12"/>
    <mergeCell ref="D11:D12"/>
    <mergeCell ref="M170:N170"/>
    <mergeCell ref="M171:N171"/>
  </mergeCells>
  <phoneticPr fontId="9" type="noConversion"/>
  <conditionalFormatting sqref="P167">
    <cfRule type="containsText" dxfId="15" priority="151" operator="containsText" text="NO HABILITADO">
      <formula>NOT(ISERROR(SEARCH("NO HABILITADO",P167)))</formula>
    </cfRule>
    <cfRule type="containsText" dxfId="14" priority="152" operator="containsText" text="HABILITADO">
      <formula>NOT(ISERROR(SEARCH("HABILITADO",P167)))</formula>
    </cfRule>
  </conditionalFormatting>
  <conditionalFormatting sqref="Q14:Q40">
    <cfRule type="containsText" dxfId="13" priority="149" operator="containsText" text="NO CUMPLE">
      <formula>NOT(ISERROR(SEARCH("NO CUMPLE",Q14)))</formula>
    </cfRule>
    <cfRule type="containsText" dxfId="12" priority="150" operator="containsText" text="CUMPLE">
      <formula>NOT(ISERROR(SEARCH("CUMPLE",Q14)))</formula>
    </cfRule>
  </conditionalFormatting>
  <conditionalFormatting sqref="Q43:Q82">
    <cfRule type="containsText" dxfId="11" priority="83" operator="containsText" text="NO CUMPLE">
      <formula>NOT(ISERROR(SEARCH("NO CUMPLE",Q43)))</formula>
    </cfRule>
    <cfRule type="containsText" dxfId="10" priority="84" operator="containsText" text="CUMPLE">
      <formula>NOT(ISERROR(SEARCH("CUMPLE",Q43)))</formula>
    </cfRule>
  </conditionalFormatting>
  <conditionalFormatting sqref="Q85:Q120">
    <cfRule type="containsText" dxfId="9" priority="5" operator="containsText" text="NO CUMPLE">
      <formula>NOT(ISERROR(SEARCH("NO CUMPLE",Q85)))</formula>
    </cfRule>
    <cfRule type="containsText" dxfId="8" priority="6" operator="containsText" text="CUMPLE">
      <formula>NOT(ISERROR(SEARCH("CUMPLE",Q85)))</formula>
    </cfRule>
  </conditionalFormatting>
  <conditionalFormatting sqref="Q123:Q148">
    <cfRule type="containsText" dxfId="7" priority="3" operator="containsText" text="NO CUMPLE">
      <formula>NOT(ISERROR(SEARCH("NO CUMPLE",Q123)))</formula>
    </cfRule>
    <cfRule type="containsText" dxfId="6" priority="4" operator="containsText" text="CUMPLE">
      <formula>NOT(ISERROR(SEARCH("CUMPLE",Q123)))</formula>
    </cfRule>
  </conditionalFormatting>
  <conditionalFormatting sqref="Q150">
    <cfRule type="containsText" dxfId="5" priority="29" operator="containsText" text="NO CUMPLE">
      <formula>NOT(ISERROR(SEARCH("NO CUMPLE",Q150)))</formula>
    </cfRule>
    <cfRule type="containsText" dxfId="4" priority="30" operator="containsText" text="CUMPLE">
      <formula>NOT(ISERROR(SEARCH("CUMPLE",Q150)))</formula>
    </cfRule>
  </conditionalFormatting>
  <conditionalFormatting sqref="Q162:Q164 P162:P165">
    <cfRule type="containsText" dxfId="3" priority="153" operator="containsText" text="NO CUMPLE">
      <formula>NOT(ISERROR(SEARCH("NO CUMPLE",P162)))</formula>
    </cfRule>
    <cfRule type="containsText" dxfId="2" priority="154" operator="containsText" text="CUMPLE">
      <formula>NOT(ISERROR(SEARCH("CUMPLE",P162)))</formula>
    </cfRule>
  </conditionalFormatting>
  <conditionalFormatting sqref="Q166">
    <cfRule type="containsText" dxfId="1" priority="159" operator="containsText" text="NO HABILITADO">
      <formula>NOT(ISERROR(SEARCH("NO HABILITADO",Q166)))</formula>
    </cfRule>
    <cfRule type="containsText" dxfId="0" priority="160" operator="containsText" text="HABILITADO">
      <formula>NOT(ISERROR(SEARCH("HABILITADO",Q166)))</formula>
    </cfRule>
  </conditionalFormatting>
  <pageMargins left="0.70866141732283472" right="0.70866141732283472" top="0.74803149606299213" bottom="0.74803149606299213" header="0.31496062992125978" footer="0.31496062992125978"/>
  <pageSetup paperSize="145" scale="2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cp:lastPrinted>2026-09-14T14:46:30Z</cp:lastPrinted>
  <dcterms:created xsi:type="dcterms:W3CDTF">2026-08-06T22:48:29Z</dcterms:created>
  <dcterms:modified xsi:type="dcterms:W3CDTF">2026-10-05T15:54:43Z</dcterms:modified>
</cp:coreProperties>
</file>