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codeName="ThisWorkbook"/>
  <mc:AlternateContent xmlns:mc="http://schemas.openxmlformats.org/markup-compatibility/2006">
    <mc:Choice Requires="x15">
      <x15ac:absPath xmlns:x15ac="http://schemas.microsoft.com/office/spreadsheetml/2010/11/ac" url="/Users/yessicacastanedajaramillo/Desktop/MEJORA DE OFERTAS/Contrato 3 CARDOTAL SOLUCIONES SAS/"/>
    </mc:Choice>
  </mc:AlternateContent>
  <xr:revisionPtr revIDLastSave="0" documentId="8_{4B41A535-6E84-F249-9B47-F20FBC21D98E}" xr6:coauthVersionLast="47" xr6:coauthVersionMax="47" xr10:uidLastSave="{00000000-0000-0000-0000-000000000000}"/>
  <bookViews>
    <workbookView xWindow="0" yWindow="600" windowWidth="28800" windowHeight="15720" tabRatio="901" firstSheet="1" activeTab="2" xr2:uid="{00000000-000D-0000-FFFF-FFFF00000000}"/>
  </bookViews>
  <sheets>
    <sheet name="0. PRECIOS BAJOS" sheetId="186" r:id="rId1"/>
    <sheet name="ORDEN DE OFERTAS" sheetId="188" state="hidden" r:id="rId2"/>
    <sheet name="CARDOTAL SOLUCIONES SAS" sheetId="126" r:id="rId3"/>
    <sheet name="PRECIOS ARTIF BAJOS (2)" sheetId="198" state="hidden" r:id="rId4"/>
  </sheets>
  <definedNames>
    <definedName name="_xlnm._FilterDatabase" localSheetId="0" hidden="1">'0. PRECIOS BAJOS'!$B$7:$H$18</definedName>
    <definedName name="_xlnm._FilterDatabase" localSheetId="2" hidden="1">'CARDOTAL SOLUCIONES SAS'!$B$10:$I$308</definedName>
    <definedName name="_xlnm.Print_Area" localSheetId="0">'0. PRECIOS BAJOS'!$B$1:$G$28</definedName>
    <definedName name="_xlnm.Print_Area" localSheetId="2">'CARDOTAL SOLUCIONES SAS'!$B$2:$H$318</definedName>
    <definedName name="Print_Area" localSheetId="3">'PRECIOS ARTIF BAJOS (2)'!$A$1:$C$26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8" i="126" l="1"/>
  <c r="H307" i="126"/>
  <c r="C2" i="188"/>
  <c r="B2" i="188"/>
  <c r="C9" i="198"/>
  <c r="B9" i="198"/>
  <c r="C7" i="198"/>
  <c r="B14" i="198" s="1"/>
  <c r="I305" i="126" l="1"/>
  <c r="I304" i="126"/>
  <c r="I303" i="126"/>
  <c r="I302" i="126"/>
  <c r="I301" i="126"/>
  <c r="I300" i="126"/>
  <c r="I299" i="126"/>
  <c r="I298" i="126"/>
  <c r="I297" i="126"/>
  <c r="I296" i="126"/>
  <c r="I295" i="126"/>
  <c r="I294" i="126"/>
  <c r="I293" i="126"/>
  <c r="I292" i="126"/>
  <c r="I291" i="126"/>
  <c r="I290" i="126"/>
  <c r="I289" i="126"/>
  <c r="I288" i="126"/>
  <c r="I287" i="126"/>
  <c r="I286" i="126"/>
  <c r="I285" i="126"/>
  <c r="I284" i="126"/>
  <c r="I283" i="126"/>
  <c r="I282" i="126"/>
  <c r="I281" i="126"/>
  <c r="I280" i="126"/>
  <c r="I279" i="126"/>
  <c r="I278" i="126"/>
  <c r="I277" i="126"/>
  <c r="I276" i="126"/>
  <c r="I275" i="126"/>
  <c r="I274" i="126"/>
  <c r="I273" i="126"/>
  <c r="I272" i="126"/>
  <c r="I271" i="126"/>
  <c r="I270" i="126"/>
  <c r="I269" i="126"/>
  <c r="I268" i="126"/>
  <c r="I267" i="126"/>
  <c r="I266" i="126"/>
  <c r="I265" i="126"/>
  <c r="I264" i="126"/>
  <c r="I263" i="126"/>
  <c r="I262" i="126"/>
  <c r="I261" i="126"/>
  <c r="I260" i="126"/>
  <c r="I259" i="126"/>
  <c r="I258" i="126"/>
  <c r="I257" i="126"/>
  <c r="I256" i="126"/>
  <c r="I255" i="126"/>
  <c r="I254" i="126"/>
  <c r="I253" i="126"/>
  <c r="I252" i="126"/>
  <c r="I251" i="126"/>
  <c r="I250" i="126"/>
  <c r="I249" i="126"/>
  <c r="I248" i="126"/>
  <c r="I247" i="126"/>
  <c r="I246" i="126"/>
  <c r="I245" i="126"/>
  <c r="I244" i="126"/>
  <c r="I243" i="126"/>
  <c r="I242" i="126"/>
  <c r="I241" i="126"/>
  <c r="I240" i="126"/>
  <c r="I239" i="126"/>
  <c r="I238" i="126"/>
  <c r="I237" i="126"/>
  <c r="I236" i="126"/>
  <c r="I235" i="126"/>
  <c r="I234" i="126"/>
  <c r="I233" i="126"/>
  <c r="I232" i="126"/>
  <c r="I231" i="126"/>
  <c r="I230" i="126"/>
  <c r="I229" i="126"/>
  <c r="I228" i="126"/>
  <c r="I227" i="126"/>
  <c r="I226" i="126"/>
  <c r="I225" i="126"/>
  <c r="I224" i="126"/>
  <c r="I223" i="126"/>
  <c r="I222" i="126"/>
  <c r="I221" i="126"/>
  <c r="I220" i="126"/>
  <c r="I219" i="126"/>
  <c r="I218" i="126"/>
  <c r="I217" i="126"/>
  <c r="I216" i="126"/>
  <c r="I215" i="126"/>
  <c r="I214" i="126"/>
  <c r="I213" i="126"/>
  <c r="I212" i="126"/>
  <c r="I211" i="126"/>
  <c r="I210" i="126"/>
  <c r="I209" i="126"/>
  <c r="I208" i="126"/>
  <c r="I207" i="126"/>
  <c r="I206" i="126"/>
  <c r="I205" i="126"/>
  <c r="I204" i="126"/>
  <c r="I203" i="126"/>
  <c r="I202" i="126"/>
  <c r="I201" i="126"/>
  <c r="I200" i="126"/>
  <c r="I199" i="126"/>
  <c r="I198" i="126"/>
  <c r="I197" i="126"/>
  <c r="I196" i="126"/>
  <c r="I195" i="126"/>
  <c r="I194" i="126"/>
  <c r="I193" i="126"/>
  <c r="I192" i="126"/>
  <c r="I191" i="126"/>
  <c r="I190" i="126"/>
  <c r="I189" i="126"/>
  <c r="I188" i="126"/>
  <c r="I187" i="126"/>
  <c r="I186" i="126"/>
  <c r="I185" i="126"/>
  <c r="I184" i="126"/>
  <c r="I183" i="126"/>
  <c r="I182" i="126"/>
  <c r="I181" i="126"/>
  <c r="I180" i="126"/>
  <c r="I179" i="126"/>
  <c r="I178" i="126"/>
  <c r="I177" i="126"/>
  <c r="I176" i="126"/>
  <c r="I175" i="126"/>
  <c r="I174" i="126"/>
  <c r="I173" i="126"/>
  <c r="I172" i="126"/>
  <c r="I171" i="126"/>
  <c r="I170" i="126"/>
  <c r="I169" i="126"/>
  <c r="I168" i="126"/>
  <c r="I167" i="126"/>
  <c r="I166" i="126"/>
  <c r="I165" i="126"/>
  <c r="I164" i="126"/>
  <c r="I163" i="126"/>
  <c r="I162" i="126"/>
  <c r="I161" i="126"/>
  <c r="I160" i="126"/>
  <c r="I159" i="126"/>
  <c r="I158" i="126"/>
  <c r="I157" i="126"/>
  <c r="I156" i="126"/>
  <c r="I155" i="126"/>
  <c r="I154" i="126"/>
  <c r="I153" i="126"/>
  <c r="I152" i="126"/>
  <c r="I151" i="126"/>
  <c r="I150" i="126"/>
  <c r="I149" i="126"/>
  <c r="I148" i="126"/>
  <c r="I147" i="126"/>
  <c r="I146" i="126"/>
  <c r="I145" i="126"/>
  <c r="I144" i="126"/>
  <c r="I143" i="126"/>
  <c r="I142" i="126"/>
  <c r="I141" i="126"/>
  <c r="I140" i="126"/>
  <c r="I139" i="126"/>
  <c r="I138" i="126"/>
  <c r="I137" i="126"/>
  <c r="I136" i="126"/>
  <c r="I135" i="126"/>
  <c r="I134" i="126"/>
  <c r="I133" i="126"/>
  <c r="I132" i="126"/>
  <c r="I131" i="126"/>
  <c r="I130" i="126"/>
  <c r="I129" i="126"/>
  <c r="I128" i="126"/>
  <c r="I127" i="126"/>
  <c r="I126" i="126"/>
  <c r="I125" i="126"/>
  <c r="I124" i="126"/>
  <c r="I123" i="126"/>
  <c r="I122" i="126"/>
  <c r="I121" i="126"/>
  <c r="I120" i="126"/>
  <c r="I119" i="126"/>
  <c r="I118" i="126"/>
  <c r="I117" i="126"/>
  <c r="I116" i="126"/>
  <c r="I115" i="126"/>
  <c r="I114" i="126"/>
  <c r="I113" i="126"/>
  <c r="I112" i="126"/>
  <c r="I111" i="126"/>
  <c r="I110" i="126"/>
  <c r="I109" i="126"/>
  <c r="I108" i="126"/>
  <c r="I107" i="126"/>
  <c r="I106" i="126"/>
  <c r="I105" i="126"/>
  <c r="I104" i="126"/>
  <c r="I103" i="126"/>
  <c r="I102" i="126"/>
  <c r="I101" i="126"/>
  <c r="I100" i="126"/>
  <c r="I99" i="126"/>
  <c r="I98" i="126"/>
  <c r="I97" i="126"/>
  <c r="I96" i="126"/>
  <c r="I95" i="126"/>
  <c r="I94" i="126"/>
  <c r="I93" i="126"/>
  <c r="I92" i="126"/>
  <c r="I91" i="126"/>
  <c r="I90" i="126"/>
  <c r="I89" i="126"/>
  <c r="I88" i="126"/>
  <c r="I87" i="126"/>
  <c r="I86" i="126"/>
  <c r="I85" i="126"/>
  <c r="I84" i="126"/>
  <c r="I83" i="126"/>
  <c r="I82" i="126"/>
  <c r="I81" i="126"/>
  <c r="I80" i="126"/>
  <c r="I79" i="126"/>
  <c r="I78" i="126"/>
  <c r="I77" i="126"/>
  <c r="I76" i="126"/>
  <c r="I75" i="126"/>
  <c r="I74" i="126"/>
  <c r="I73" i="126"/>
  <c r="I72" i="126"/>
  <c r="I71" i="126"/>
  <c r="I70" i="126"/>
  <c r="I69" i="126"/>
  <c r="I68" i="126"/>
  <c r="I67" i="126"/>
  <c r="I66" i="126"/>
  <c r="I65" i="126"/>
  <c r="I64" i="126"/>
  <c r="I63" i="126"/>
  <c r="I62" i="126"/>
  <c r="I61" i="126"/>
  <c r="I60" i="126"/>
  <c r="I59" i="126"/>
  <c r="I58" i="126"/>
  <c r="I57" i="126"/>
  <c r="I56" i="126"/>
  <c r="I55" i="126"/>
  <c r="I54" i="126"/>
  <c r="I53" i="126"/>
  <c r="I52" i="126"/>
  <c r="I51" i="126"/>
  <c r="I50" i="126"/>
  <c r="I49" i="126"/>
  <c r="I48" i="126"/>
  <c r="I47" i="126"/>
  <c r="I46" i="126"/>
  <c r="I45" i="126"/>
  <c r="I44" i="126"/>
  <c r="I43" i="126"/>
  <c r="I42" i="126"/>
  <c r="I41" i="126"/>
  <c r="I40" i="126"/>
  <c r="I39" i="126"/>
  <c r="I38" i="126"/>
  <c r="I37" i="126"/>
  <c r="I36" i="126"/>
  <c r="I35" i="126"/>
  <c r="I34" i="126"/>
  <c r="I33" i="126"/>
  <c r="I32" i="126"/>
  <c r="I31" i="126"/>
  <c r="I30" i="126"/>
  <c r="I29" i="126"/>
  <c r="I28" i="126"/>
  <c r="I27" i="126"/>
  <c r="I26" i="126"/>
  <c r="I25" i="126"/>
  <c r="I24" i="126"/>
  <c r="I23" i="126"/>
  <c r="I22" i="126"/>
  <c r="I21" i="126"/>
  <c r="I20" i="126"/>
  <c r="I19" i="126"/>
  <c r="I18" i="126"/>
  <c r="I17" i="126"/>
  <c r="I16" i="126"/>
  <c r="I15" i="126"/>
  <c r="I14" i="126"/>
  <c r="I13" i="126"/>
  <c r="I12" i="126"/>
  <c r="I11" i="126"/>
  <c r="G306" i="126"/>
  <c r="F306" i="126"/>
  <c r="H305" i="126"/>
  <c r="H304" i="126"/>
  <c r="H303" i="126"/>
  <c r="H302" i="126"/>
  <c r="H301" i="126"/>
  <c r="H300" i="126"/>
  <c r="H299" i="126"/>
  <c r="H298" i="126"/>
  <c r="H297" i="126"/>
  <c r="H296" i="126"/>
  <c r="H295" i="126"/>
  <c r="H294" i="126"/>
  <c r="H293" i="126"/>
  <c r="H292" i="126"/>
  <c r="H291" i="126"/>
  <c r="H290" i="126"/>
  <c r="H289" i="126"/>
  <c r="H288" i="126"/>
  <c r="H287" i="126"/>
  <c r="H286" i="126"/>
  <c r="H285" i="126"/>
  <c r="H284" i="126"/>
  <c r="H283" i="126"/>
  <c r="H282" i="126"/>
  <c r="H281" i="126"/>
  <c r="H280" i="126"/>
  <c r="H279" i="126"/>
  <c r="H278" i="126"/>
  <c r="H277" i="126"/>
  <c r="H276" i="126"/>
  <c r="H275" i="126"/>
  <c r="H274" i="126"/>
  <c r="H273" i="126"/>
  <c r="H272" i="126"/>
  <c r="H271" i="126"/>
  <c r="H270" i="126"/>
  <c r="H269" i="126"/>
  <c r="H268" i="126"/>
  <c r="H267" i="126"/>
  <c r="H266" i="126"/>
  <c r="H265" i="126"/>
  <c r="H264" i="126"/>
  <c r="H263" i="126"/>
  <c r="H262" i="126"/>
  <c r="H261" i="126"/>
  <c r="H260" i="126"/>
  <c r="H259" i="126"/>
  <c r="H258" i="126"/>
  <c r="H257" i="126"/>
  <c r="H256" i="126"/>
  <c r="H255" i="126"/>
  <c r="H254" i="126"/>
  <c r="H253" i="126"/>
  <c r="H252" i="126"/>
  <c r="H251" i="126"/>
  <c r="H250" i="126"/>
  <c r="H249" i="126"/>
  <c r="H248" i="126"/>
  <c r="H247" i="126"/>
  <c r="H246" i="126"/>
  <c r="H245" i="126"/>
  <c r="H244" i="126"/>
  <c r="H243" i="126"/>
  <c r="H242" i="126"/>
  <c r="H241" i="126"/>
  <c r="H240" i="126"/>
  <c r="H239" i="126"/>
  <c r="H238" i="126"/>
  <c r="H237" i="126"/>
  <c r="H236" i="126"/>
  <c r="H235" i="126"/>
  <c r="H234" i="126"/>
  <c r="H233" i="126"/>
  <c r="H232" i="126"/>
  <c r="H231" i="126"/>
  <c r="H230" i="126"/>
  <c r="H229" i="126"/>
  <c r="H228" i="126"/>
  <c r="H227" i="126"/>
  <c r="H226" i="126"/>
  <c r="H225" i="126"/>
  <c r="H224" i="126"/>
  <c r="H223" i="126"/>
  <c r="H222" i="126"/>
  <c r="H221" i="126"/>
  <c r="H220" i="126"/>
  <c r="H219" i="126"/>
  <c r="H218" i="126"/>
  <c r="H217" i="126"/>
  <c r="H216" i="126"/>
  <c r="H215" i="126"/>
  <c r="H214" i="126"/>
  <c r="H213" i="126"/>
  <c r="H212" i="126"/>
  <c r="H211" i="126"/>
  <c r="H210" i="126"/>
  <c r="H209" i="126"/>
  <c r="H208" i="126"/>
  <c r="H207" i="126"/>
  <c r="H206" i="126"/>
  <c r="H205" i="126"/>
  <c r="H204" i="126"/>
  <c r="H203" i="126"/>
  <c r="H202" i="126"/>
  <c r="H201" i="126"/>
  <c r="H200" i="126"/>
  <c r="H199" i="126"/>
  <c r="H198" i="126"/>
  <c r="H197" i="126"/>
  <c r="H196" i="126"/>
  <c r="H195" i="126"/>
  <c r="H194" i="126"/>
  <c r="H193" i="126"/>
  <c r="H192" i="126"/>
  <c r="H191" i="126"/>
  <c r="H190" i="126"/>
  <c r="H189" i="126"/>
  <c r="H188" i="126"/>
  <c r="H187" i="126"/>
  <c r="H186" i="126"/>
  <c r="H185" i="126"/>
  <c r="H184" i="126"/>
  <c r="H183" i="126"/>
  <c r="H182" i="126"/>
  <c r="H181" i="126"/>
  <c r="H180" i="126"/>
  <c r="H179" i="126"/>
  <c r="H178" i="126"/>
  <c r="H177" i="126"/>
  <c r="H176" i="126"/>
  <c r="H175" i="126"/>
  <c r="H174" i="126"/>
  <c r="H173" i="126"/>
  <c r="H172" i="126"/>
  <c r="H171" i="126"/>
  <c r="H170" i="126"/>
  <c r="H169" i="126"/>
  <c r="H168" i="126"/>
  <c r="H167" i="126"/>
  <c r="H166" i="126"/>
  <c r="H165" i="126"/>
  <c r="H164" i="126"/>
  <c r="H163" i="126"/>
  <c r="H162" i="126"/>
  <c r="H161" i="126"/>
  <c r="H160" i="126"/>
  <c r="H159" i="126"/>
  <c r="H158" i="126"/>
  <c r="H157" i="126"/>
  <c r="H156" i="126"/>
  <c r="H155" i="126"/>
  <c r="H154" i="126"/>
  <c r="H153" i="126"/>
  <c r="H152" i="126"/>
  <c r="H151" i="126"/>
  <c r="H150" i="126"/>
  <c r="H149" i="126"/>
  <c r="H148" i="126"/>
  <c r="H147" i="126"/>
  <c r="H146" i="126"/>
  <c r="H145" i="126"/>
  <c r="H144" i="126"/>
  <c r="H143" i="126"/>
  <c r="H142" i="126"/>
  <c r="H141" i="126"/>
  <c r="H140" i="126"/>
  <c r="H139" i="126"/>
  <c r="H138" i="126"/>
  <c r="H137" i="126"/>
  <c r="H136" i="126"/>
  <c r="H135" i="126"/>
  <c r="H134" i="126"/>
  <c r="H133" i="126"/>
  <c r="H132" i="126"/>
  <c r="H131" i="126"/>
  <c r="H130" i="126"/>
  <c r="H129" i="126"/>
  <c r="H128" i="126"/>
  <c r="H127" i="126"/>
  <c r="H126" i="126"/>
  <c r="H125" i="126"/>
  <c r="H124" i="126"/>
  <c r="H123" i="126"/>
  <c r="H122" i="126"/>
  <c r="H121" i="126"/>
  <c r="H120" i="126"/>
  <c r="H119" i="126"/>
  <c r="H118" i="126"/>
  <c r="H117" i="126"/>
  <c r="H116" i="126"/>
  <c r="H115" i="126"/>
  <c r="H114" i="126"/>
  <c r="H113" i="126"/>
  <c r="H112" i="126"/>
  <c r="H111" i="126"/>
  <c r="H110" i="126"/>
  <c r="H109" i="126"/>
  <c r="H108" i="126"/>
  <c r="H107" i="126"/>
  <c r="H106" i="126"/>
  <c r="H105" i="126"/>
  <c r="H104" i="126"/>
  <c r="H103" i="126"/>
  <c r="H102" i="126"/>
  <c r="H101" i="126"/>
  <c r="H100" i="126"/>
  <c r="H99" i="126"/>
  <c r="H98" i="126"/>
  <c r="H97" i="126"/>
  <c r="H96" i="126"/>
  <c r="H95" i="126"/>
  <c r="H94" i="126"/>
  <c r="H93" i="126"/>
  <c r="H92" i="126"/>
  <c r="H91" i="126"/>
  <c r="H90" i="126"/>
  <c r="H89" i="126"/>
  <c r="H88" i="126"/>
  <c r="H87" i="126"/>
  <c r="H86" i="126"/>
  <c r="H85" i="126"/>
  <c r="H84" i="126"/>
  <c r="H83" i="126"/>
  <c r="H82" i="126"/>
  <c r="H81" i="126"/>
  <c r="H80" i="126"/>
  <c r="H79" i="126"/>
  <c r="H78" i="126"/>
  <c r="H77" i="126"/>
  <c r="H76" i="126"/>
  <c r="H75" i="126"/>
  <c r="H74" i="126"/>
  <c r="H73" i="126"/>
  <c r="H72" i="126"/>
  <c r="H71" i="126"/>
  <c r="H70" i="126"/>
  <c r="H69" i="126"/>
  <c r="H68" i="126"/>
  <c r="H67" i="126"/>
  <c r="H66" i="126"/>
  <c r="H65" i="126"/>
  <c r="H64" i="126"/>
  <c r="H63" i="126"/>
  <c r="H62" i="126"/>
  <c r="H61" i="126"/>
  <c r="H60" i="126"/>
  <c r="H59" i="126"/>
  <c r="H58" i="126"/>
  <c r="H57" i="126"/>
  <c r="H56" i="126"/>
  <c r="H55" i="126"/>
  <c r="H54" i="126"/>
  <c r="H53" i="126"/>
  <c r="H52" i="126"/>
  <c r="H51" i="126"/>
  <c r="H50" i="126"/>
  <c r="H49" i="126"/>
  <c r="H48" i="126"/>
  <c r="H47" i="126"/>
  <c r="H46" i="126"/>
  <c r="H45" i="126"/>
  <c r="H44" i="126"/>
  <c r="H43" i="126"/>
  <c r="H42" i="126"/>
  <c r="H41" i="126"/>
  <c r="H40" i="126"/>
  <c r="H39" i="126"/>
  <c r="H38" i="126"/>
  <c r="H37" i="126"/>
  <c r="H36" i="126"/>
  <c r="H35" i="126"/>
  <c r="H34" i="126"/>
  <c r="H33" i="126"/>
  <c r="H32" i="126"/>
  <c r="H31" i="126"/>
  <c r="H30" i="126"/>
  <c r="H29" i="126"/>
  <c r="H28" i="126"/>
  <c r="H27" i="126"/>
  <c r="H26" i="126"/>
  <c r="H25" i="126"/>
  <c r="H24" i="126"/>
  <c r="H23" i="126"/>
  <c r="H22" i="126"/>
  <c r="H21" i="126"/>
  <c r="H20" i="126"/>
  <c r="H19" i="126"/>
  <c r="H18" i="126"/>
  <c r="H17" i="126"/>
  <c r="H16" i="126"/>
  <c r="H15" i="126"/>
  <c r="H14" i="126"/>
  <c r="H13" i="126"/>
  <c r="H12" i="126"/>
  <c r="B13" i="126"/>
  <c r="B14" i="126" s="1"/>
  <c r="B15" i="126" s="1"/>
  <c r="B16" i="126" s="1"/>
  <c r="B17" i="126" s="1"/>
  <c r="B18" i="126" s="1"/>
  <c r="B19" i="126" s="1"/>
  <c r="B20" i="126" s="1"/>
  <c r="B21" i="126" s="1"/>
  <c r="B22" i="126" s="1"/>
  <c r="B23" i="126" s="1"/>
  <c r="B24" i="126" s="1"/>
  <c r="B25" i="126" s="1"/>
  <c r="B26" i="126" s="1"/>
  <c r="B27" i="126" s="1"/>
  <c r="B28" i="126" s="1"/>
  <c r="B29" i="126" s="1"/>
  <c r="B30" i="126" s="1"/>
  <c r="B31" i="126" s="1"/>
  <c r="B32" i="126" s="1"/>
  <c r="B33" i="126" s="1"/>
  <c r="B34" i="126" s="1"/>
  <c r="B35" i="126" s="1"/>
  <c r="B36" i="126" s="1"/>
  <c r="B37" i="126" s="1"/>
  <c r="B38" i="126" s="1"/>
  <c r="B39" i="126" s="1"/>
  <c r="B40" i="126" s="1"/>
  <c r="B41" i="126" s="1"/>
  <c r="B42" i="126" s="1"/>
  <c r="B43" i="126" s="1"/>
  <c r="B44" i="126" s="1"/>
  <c r="B45" i="126" s="1"/>
  <c r="B46" i="126" s="1"/>
  <c r="B47" i="126" s="1"/>
  <c r="B48" i="126" s="1"/>
  <c r="B49" i="126" s="1"/>
  <c r="B50" i="126" s="1"/>
  <c r="B51" i="126" s="1"/>
  <c r="B52" i="126" s="1"/>
  <c r="B53" i="126" s="1"/>
  <c r="B54" i="126" s="1"/>
  <c r="B55" i="126" s="1"/>
  <c r="B56" i="126" s="1"/>
  <c r="B57" i="126" s="1"/>
  <c r="B58" i="126" s="1"/>
  <c r="B59" i="126" s="1"/>
  <c r="B60" i="126" s="1"/>
  <c r="B61" i="126" s="1"/>
  <c r="B62" i="126" s="1"/>
  <c r="B63" i="126" s="1"/>
  <c r="B64" i="126" s="1"/>
  <c r="B65" i="126" s="1"/>
  <c r="B66" i="126" s="1"/>
  <c r="B67" i="126" s="1"/>
  <c r="B68" i="126" s="1"/>
  <c r="B69" i="126" s="1"/>
  <c r="B70" i="126" s="1"/>
  <c r="B71" i="126" s="1"/>
  <c r="B72" i="126" s="1"/>
  <c r="B73" i="126" s="1"/>
  <c r="B74" i="126" s="1"/>
  <c r="B75" i="126" s="1"/>
  <c r="B76" i="126" s="1"/>
  <c r="B77" i="126" s="1"/>
  <c r="B78" i="126" s="1"/>
  <c r="B79" i="126" s="1"/>
  <c r="B80" i="126" s="1"/>
  <c r="B81" i="126" s="1"/>
  <c r="B82" i="126" s="1"/>
  <c r="B83" i="126" s="1"/>
  <c r="B84" i="126" s="1"/>
  <c r="B85" i="126" s="1"/>
  <c r="B86" i="126" s="1"/>
  <c r="B87" i="126" s="1"/>
  <c r="B88" i="126" s="1"/>
  <c r="B89" i="126" s="1"/>
  <c r="B90" i="126" s="1"/>
  <c r="B91" i="126" s="1"/>
  <c r="B92" i="126" s="1"/>
  <c r="B93" i="126" s="1"/>
  <c r="B94" i="126" s="1"/>
  <c r="B95" i="126" s="1"/>
  <c r="B96" i="126" s="1"/>
  <c r="B97" i="126" s="1"/>
  <c r="B98" i="126" s="1"/>
  <c r="B99" i="126" s="1"/>
  <c r="B100" i="126" s="1"/>
  <c r="B101" i="126" s="1"/>
  <c r="B102" i="126" s="1"/>
  <c r="B103" i="126" s="1"/>
  <c r="B104" i="126" s="1"/>
  <c r="B105" i="126" s="1"/>
  <c r="B106" i="126" s="1"/>
  <c r="B107" i="126" s="1"/>
  <c r="B108" i="126" s="1"/>
  <c r="B109" i="126" s="1"/>
  <c r="B110" i="126" s="1"/>
  <c r="B111" i="126" s="1"/>
  <c r="B112" i="126" s="1"/>
  <c r="B113" i="126" s="1"/>
  <c r="B114" i="126" s="1"/>
  <c r="B115" i="126" s="1"/>
  <c r="B116" i="126" s="1"/>
  <c r="B117" i="126" s="1"/>
  <c r="B118" i="126" s="1"/>
  <c r="B119" i="126" s="1"/>
  <c r="B120" i="126" s="1"/>
  <c r="B121" i="126" s="1"/>
  <c r="B122" i="126" s="1"/>
  <c r="B123" i="126" s="1"/>
  <c r="B124" i="126" s="1"/>
  <c r="B125" i="126" s="1"/>
  <c r="B126" i="126" s="1"/>
  <c r="B127" i="126" s="1"/>
  <c r="B128" i="126" s="1"/>
  <c r="B129" i="126" s="1"/>
  <c r="B130" i="126" s="1"/>
  <c r="B131" i="126" s="1"/>
  <c r="B132" i="126" s="1"/>
  <c r="B133" i="126" s="1"/>
  <c r="B134" i="126" s="1"/>
  <c r="B135" i="126" s="1"/>
  <c r="B136" i="126" s="1"/>
  <c r="B137" i="126" s="1"/>
  <c r="B138" i="126" s="1"/>
  <c r="B139" i="126" s="1"/>
  <c r="B140" i="126" s="1"/>
  <c r="B141" i="126" s="1"/>
  <c r="B142" i="126" s="1"/>
  <c r="B143" i="126" s="1"/>
  <c r="B144" i="126" s="1"/>
  <c r="B145" i="126" s="1"/>
  <c r="B146" i="126" s="1"/>
  <c r="B147" i="126" s="1"/>
  <c r="B148" i="126" s="1"/>
  <c r="B149" i="126" s="1"/>
  <c r="B150" i="126" s="1"/>
  <c r="B151" i="126" s="1"/>
  <c r="B152" i="126" s="1"/>
  <c r="B153" i="126" s="1"/>
  <c r="B154" i="126" s="1"/>
  <c r="B155" i="126" s="1"/>
  <c r="B156" i="126" s="1"/>
  <c r="B157" i="126" s="1"/>
  <c r="B158" i="126" s="1"/>
  <c r="B159" i="126" s="1"/>
  <c r="B160" i="126" s="1"/>
  <c r="B161" i="126" s="1"/>
  <c r="B162" i="126" s="1"/>
  <c r="B163" i="126" s="1"/>
  <c r="B164" i="126" s="1"/>
  <c r="B165" i="126" s="1"/>
  <c r="B166" i="126" s="1"/>
  <c r="B167" i="126" s="1"/>
  <c r="B168" i="126" s="1"/>
  <c r="B169" i="126" s="1"/>
  <c r="B170" i="126" s="1"/>
  <c r="B171" i="126" s="1"/>
  <c r="B172" i="126" s="1"/>
  <c r="B173" i="126" s="1"/>
  <c r="B174" i="126" s="1"/>
  <c r="B175" i="126" s="1"/>
  <c r="B176" i="126" s="1"/>
  <c r="B177" i="126" s="1"/>
  <c r="B178" i="126" s="1"/>
  <c r="B179" i="126" s="1"/>
  <c r="B180" i="126" s="1"/>
  <c r="B181" i="126" s="1"/>
  <c r="B182" i="126" s="1"/>
  <c r="B183" i="126" s="1"/>
  <c r="B184" i="126" s="1"/>
  <c r="B185" i="126" s="1"/>
  <c r="B186" i="126" s="1"/>
  <c r="B187" i="126" s="1"/>
  <c r="B188" i="126" s="1"/>
  <c r="B189" i="126" s="1"/>
  <c r="B190" i="126" s="1"/>
  <c r="B191" i="126" s="1"/>
  <c r="B192" i="126" s="1"/>
  <c r="B193" i="126" s="1"/>
  <c r="B194" i="126" s="1"/>
  <c r="B195" i="126" s="1"/>
  <c r="B196" i="126" s="1"/>
  <c r="B197" i="126" s="1"/>
  <c r="B198" i="126" s="1"/>
  <c r="B199" i="126" s="1"/>
  <c r="B200" i="126" s="1"/>
  <c r="B201" i="126" s="1"/>
  <c r="B202" i="126" s="1"/>
  <c r="B203" i="126" s="1"/>
  <c r="B204" i="126" s="1"/>
  <c r="B205" i="126" s="1"/>
  <c r="B206" i="126" s="1"/>
  <c r="B207" i="126" s="1"/>
  <c r="B208" i="126" s="1"/>
  <c r="B209" i="126" s="1"/>
  <c r="B210" i="126" s="1"/>
  <c r="B211" i="126" s="1"/>
  <c r="B212" i="126" s="1"/>
  <c r="B213" i="126" s="1"/>
  <c r="B214" i="126" s="1"/>
  <c r="B215" i="126" s="1"/>
  <c r="B216" i="126" s="1"/>
  <c r="B217" i="126" s="1"/>
  <c r="B218" i="126" s="1"/>
  <c r="B219" i="126" s="1"/>
  <c r="B220" i="126" s="1"/>
  <c r="B221" i="126" s="1"/>
  <c r="B222" i="126" s="1"/>
  <c r="B223" i="126" s="1"/>
  <c r="B224" i="126" s="1"/>
  <c r="B225" i="126" s="1"/>
  <c r="B226" i="126" s="1"/>
  <c r="B227" i="126" s="1"/>
  <c r="B228" i="126" s="1"/>
  <c r="B229" i="126" s="1"/>
  <c r="B230" i="126" s="1"/>
  <c r="B231" i="126" s="1"/>
  <c r="B232" i="126" s="1"/>
  <c r="B233" i="126" s="1"/>
  <c r="B234" i="126" s="1"/>
  <c r="B235" i="126" s="1"/>
  <c r="B236" i="126" s="1"/>
  <c r="B237" i="126" s="1"/>
  <c r="B238" i="126" s="1"/>
  <c r="B239" i="126" s="1"/>
  <c r="B240" i="126" s="1"/>
  <c r="B241" i="126" s="1"/>
  <c r="B242" i="126" s="1"/>
  <c r="B243" i="126" s="1"/>
  <c r="B244" i="126" s="1"/>
  <c r="B245" i="126" s="1"/>
  <c r="B246" i="126" s="1"/>
  <c r="B247" i="126" s="1"/>
  <c r="B248" i="126" s="1"/>
  <c r="B249" i="126" s="1"/>
  <c r="B250" i="126" s="1"/>
  <c r="B251" i="126" s="1"/>
  <c r="B252" i="126" s="1"/>
  <c r="B253" i="126" s="1"/>
  <c r="B254" i="126" s="1"/>
  <c r="B255" i="126" s="1"/>
  <c r="B256" i="126" s="1"/>
  <c r="B257" i="126" s="1"/>
  <c r="B258" i="126" s="1"/>
  <c r="B259" i="126" s="1"/>
  <c r="B260" i="126" s="1"/>
  <c r="B261" i="126" s="1"/>
  <c r="B262" i="126" s="1"/>
  <c r="B263" i="126" s="1"/>
  <c r="B264" i="126" s="1"/>
  <c r="B265" i="126" s="1"/>
  <c r="B266" i="126" s="1"/>
  <c r="B267" i="126" s="1"/>
  <c r="B268" i="126" s="1"/>
  <c r="B269" i="126" s="1"/>
  <c r="B270" i="126" s="1"/>
  <c r="B271" i="126" s="1"/>
  <c r="B272" i="126" s="1"/>
  <c r="B273" i="126" s="1"/>
  <c r="B274" i="126" s="1"/>
  <c r="B275" i="126" s="1"/>
  <c r="B276" i="126" s="1"/>
  <c r="B277" i="126" s="1"/>
  <c r="B278" i="126" s="1"/>
  <c r="B279" i="126" s="1"/>
  <c r="B280" i="126" s="1"/>
  <c r="B281" i="126" s="1"/>
  <c r="B282" i="126" s="1"/>
  <c r="B283" i="126" s="1"/>
  <c r="B284" i="126" s="1"/>
  <c r="B285" i="126" s="1"/>
  <c r="B286" i="126" s="1"/>
  <c r="B287" i="126" s="1"/>
  <c r="B288" i="126" s="1"/>
  <c r="B289" i="126" s="1"/>
  <c r="B290" i="126" s="1"/>
  <c r="B291" i="126" s="1"/>
  <c r="B292" i="126" s="1"/>
  <c r="B293" i="126" s="1"/>
  <c r="B294" i="126" s="1"/>
  <c r="B295" i="126" s="1"/>
  <c r="B296" i="126" s="1"/>
  <c r="B297" i="126" s="1"/>
  <c r="B298" i="126" s="1"/>
  <c r="B299" i="126" s="1"/>
  <c r="B300" i="126" s="1"/>
  <c r="B301" i="126" s="1"/>
  <c r="B302" i="126" s="1"/>
  <c r="B303" i="126" s="1"/>
  <c r="B304" i="126" s="1"/>
  <c r="B305" i="126" s="1"/>
  <c r="G8" i="186"/>
  <c r="G11" i="186"/>
  <c r="J24" i="186"/>
  <c r="G18" i="186" l="1"/>
  <c r="H11" i="126"/>
  <c r="I308" i="126" l="1"/>
  <c r="E306" i="126"/>
</calcChain>
</file>

<file path=xl/sharedStrings.xml><?xml version="1.0" encoding="utf-8"?>
<sst xmlns="http://schemas.openxmlformats.org/spreadsheetml/2006/main" count="659" uniqueCount="363">
  <si>
    <t>OFERENTE:</t>
  </si>
  <si>
    <t>ITEM</t>
  </si>
  <si>
    <t>PRODUCTO</t>
  </si>
  <si>
    <t>UNIDAD DE MEDIDA</t>
  </si>
  <si>
    <t>CANT</t>
  </si>
  <si>
    <t>DIFERENCIA</t>
  </si>
  <si>
    <t xml:space="preserve">Elaboró: </t>
  </si>
  <si>
    <t>Evaluador Económico</t>
  </si>
  <si>
    <t>Grupo de Apoyo Administrativo</t>
  </si>
  <si>
    <t xml:space="preserve">Centro de Desarrollo Agroindustrial y Empresarial </t>
  </si>
  <si>
    <t>Regional Cundinamarca</t>
  </si>
  <si>
    <t>Karen Lorena Figueredo Rojas</t>
  </si>
  <si>
    <t>PRESUPUESTO OFICIAL:</t>
  </si>
  <si>
    <t>VALOR UNITARIO DETERMINADO POR LA ENTIDAD EN EL ESTUDIO DE MERCADO</t>
  </si>
  <si>
    <t>VALOR UNITARIO PRESENTADO POR EL OFERENTE</t>
  </si>
  <si>
    <t>CENTRO DE DESARROLLO AGROINDUSTRIAL Y EMPRESARIAL
REGIONAL CUNDINAMARCA</t>
  </si>
  <si>
    <t xml:space="preserve">PRESUPUESTO OFICIAL </t>
  </si>
  <si>
    <t>Evaluó:</t>
  </si>
  <si>
    <t>Evaluador económico y financiero</t>
  </si>
  <si>
    <t>VERIFICACION DE OFERTAS ARTIFICIALMENTE BAJAS -MÁS DE 5 OFERTAS</t>
  </si>
  <si>
    <t>ÍTEM</t>
  </si>
  <si>
    <t>OFERTA</t>
  </si>
  <si>
    <t>NIT/CC</t>
  </si>
  <si>
    <t>VALOR OFERTA</t>
  </si>
  <si>
    <t>VERIFICACIÓN OFERTA</t>
  </si>
  <si>
    <t xml:space="preserve">VALOR MINIMO ACEPTADO </t>
  </si>
  <si>
    <t>UN</t>
  </si>
  <si>
    <t>OBJETO: Contratar servicio de poda y/o tala de árboles, mantenimiento de zonas verdes, mantenimiento de trampas de grasa y lavado y desinfección de tanques de agua potable para el Centro de Desarrollo Agroindustrial y Empresarial Villeta y subsedes asociados</t>
  </si>
  <si>
    <t>AMBICOL SERVICES S A S</t>
  </si>
  <si>
    <t>MC-RC-CDAE-0019-2026</t>
  </si>
  <si>
    <t>Posición</t>
  </si>
  <si>
    <t>Proponente</t>
  </si>
  <si>
    <t>FUMI ESPRAY SAS</t>
  </si>
  <si>
    <t>AMBIENTE VIABLE SAS</t>
  </si>
  <si>
    <t>ECOFLORA S.A.S</t>
  </si>
  <si>
    <t>AGROVET MEDICAL SAS</t>
  </si>
  <si>
    <t>GRUPO GESTION EMPRESARIAL COLOMBIA SAS</t>
  </si>
  <si>
    <t>SERVICIOS Y CONSTRUCCIONES GABRIEL CASTRO S.A.S.</t>
  </si>
  <si>
    <t>INGENIERÍA Y GESTIÓN PARA EL DESARROLLO SOSTENIBLE SAS</t>
  </si>
  <si>
    <t xml:space="preserve">BIOTA CONSULTING GROUP SAS </t>
  </si>
  <si>
    <t>MOVAL AMBIENTE E INGENIERIA S.A.S.</t>
  </si>
  <si>
    <t xml:space="preserve">CUMPLE </t>
  </si>
  <si>
    <r>
      <rPr>
        <b/>
        <sz val="10"/>
        <color theme="1"/>
        <rFont val="Arial"/>
        <family val="2"/>
      </rPr>
      <t>Conclusión:</t>
    </r>
    <r>
      <rPr>
        <sz val="10"/>
        <color theme="1"/>
        <rFont val="Arial"/>
        <family val="2"/>
      </rPr>
      <t xml:space="preserve"> De acuerdo con las ofertas económicas presentadas para el proceso  MC-RC-CDAE-0019-2026, se evidencia que la oferta presentada por los proponentes FUMI ESPRAY SAS, AMBIENTE VIABLE SAS y SERVICIOS Y CONSTRUCCIONES GABRIEL CASTRO S.A.S.</t>
    </r>
    <r>
      <rPr>
        <b/>
        <sz val="10"/>
        <color theme="1"/>
        <rFont val="Arial"/>
        <family val="2"/>
      </rPr>
      <t>.</t>
    </r>
    <r>
      <rPr>
        <sz val="10"/>
        <color theme="1"/>
        <rFont val="Arial"/>
        <family val="2"/>
      </rPr>
      <t xml:space="preserve"> deben presentar explicación de los valores ofertados, los cuales se encuentran por debajo del valor minimo aceptado por la entidad correspondiente a </t>
    </r>
    <r>
      <rPr>
        <b/>
        <sz val="10"/>
        <color theme="1"/>
        <rFont val="Arial"/>
        <family val="2"/>
      </rPr>
      <t>$6.106.063</t>
    </r>
    <r>
      <rPr>
        <sz val="10"/>
        <color theme="1"/>
        <rFont val="Arial"/>
        <family val="2"/>
      </rPr>
      <t xml:space="preserve"> teniendo en cuenta que el presupuesto oficial estimado por la entidad es de </t>
    </r>
    <r>
      <rPr>
        <b/>
        <sz val="10"/>
        <color theme="1"/>
        <rFont val="Arial"/>
        <family val="2"/>
      </rPr>
      <t>$8.323.333</t>
    </r>
    <r>
      <rPr>
        <sz val="10"/>
        <color theme="1"/>
        <rFont val="Arial"/>
        <family val="2"/>
      </rPr>
      <t xml:space="preserve">, de acuerdo con la guía de colombia compra eficiente "Guía para el manejo de ofertas artificialmente bajas en procesos de contratación".
Por favor enviar explicación de precios artificialmente bajos, de acuerdo con los siguientes aspectos:
-Enviar desagregación de precios teniendo en cuenta la siguiente fórmula de Colombia Compra Eficiente:
-Indicar técnicas diferenciadas de producción del bien o provisión del servicio.
-Indicar si la entidad cuenta con vehículos propios para la entrega de los productos.
-Indicar si la entidad cuenta con mayor diversificación de productos o servicios relacionados.
-Indicar si las instalaciones son propias o en arrendamiento.
-Indicar estructura de precios unitarios detallada. 
-Indicar si la entidad cuenta con equipos tecnológicos propios.
-Indicar si subcontratan personal o manejan una nómina propia.
-Indicar si los productos son comprados directamente al fabricante.
</t>
    </r>
    <r>
      <rPr>
        <b/>
        <sz val="10"/>
        <color theme="1"/>
        <rFont val="Arial"/>
        <family val="2"/>
      </rPr>
      <t xml:space="preserve">NOTA: </t>
    </r>
    <r>
      <rPr>
        <sz val="10"/>
        <color theme="1"/>
        <rFont val="Arial"/>
        <family val="2"/>
      </rPr>
      <t xml:space="preserve">Anexar los soportes respectivos que respalden cada uno de los ítems anteriormente mencionados.
</t>
    </r>
  </si>
  <si>
    <t>AJO FRESCO X LIBRA</t>
  </si>
  <si>
    <t>ACEITE REFINADO DE GIRASOL X 1000 ML</t>
  </si>
  <si>
    <t>ACEITE REFINADO DE OLIVA X 1000 ML</t>
  </si>
  <si>
    <t>ACEITUNAS NEGRA (500 GRS)</t>
  </si>
  <si>
    <t>ACEITUNAS VERDES (500 GRS)</t>
  </si>
  <si>
    <t>ACELGA FRESCA BOLSA X LIBRA</t>
  </si>
  <si>
    <t>AGUACATE COMÚN VERDE X KILO</t>
  </si>
  <si>
    <t>AHUYAMA BOLSA X KILO</t>
  </si>
  <si>
    <t>AJI AMARILLO FCO X 200 GR</t>
  </si>
  <si>
    <t>AJINO MOTO (GLUTAMATO MONOSÓDICO (GMS)</t>
  </si>
  <si>
    <t>AJONJOLI X LIBRA</t>
  </si>
  <si>
    <t>AJONJOLI NEGRO X LIBRA</t>
  </si>
  <si>
    <t>ALITAS DE POLLO SIN COSTILLA BLANCA X KILO</t>
  </si>
  <si>
    <t>ALCAPARRA FRASCO X 500 GR.</t>
  </si>
  <si>
    <t>ALGA NORI PAQ X 10 UND.</t>
  </si>
  <si>
    <t>ALMEJAS CON CONCHA</t>
  </si>
  <si>
    <t>MEJILLONES</t>
  </si>
  <si>
    <t>ALMENDRAS BOLSA X LIBRA</t>
  </si>
  <si>
    <t>ANCHOA LATA X 48 GR</t>
  </si>
  <si>
    <t>ANILLOS DE CALAMAR CONGELADO X KILO</t>
  </si>
  <si>
    <t>APIO FRESCO X KILO</t>
  </si>
  <si>
    <t>ARRACACHA FRESCA X KILO</t>
  </si>
  <si>
    <t>ARROZ ARBORIO RISSOTO CAJA X 454 GR</t>
  </si>
  <si>
    <t>ARROZ DE SUSHI</t>
  </si>
  <si>
    <t>ARROZ BLANCO BOLSA LIBRA</t>
  </si>
  <si>
    <t>ARROZ PARBOLIZADO BOLSA X 1000 GR</t>
  </si>
  <si>
    <t>ARVEJA VERDE FRESCA BOLSA X KILO</t>
  </si>
  <si>
    <t>ATUN ENLATADO X 160 GR</t>
  </si>
  <si>
    <t>AZUCAR REFINADA BOLSA X LIBRA</t>
  </si>
  <si>
    <t>BANANO</t>
  </si>
  <si>
    <t>BERENJENA</t>
  </si>
  <si>
    <t>BOLA DE RES ENTERA</t>
  </si>
  <si>
    <t>BOTA DE RES ENTERA</t>
  </si>
  <si>
    <t>BRANDY BOTELLA X 750 ML</t>
  </si>
  <si>
    <t>BRÓCOLI FRESCO BOLSA X KILO</t>
  </si>
  <si>
    <t>PESCADO CABEZA DE BAGRE X KILO</t>
  </si>
  <si>
    <t>CADERA DE RES</t>
  </si>
  <si>
    <t>CALABACÍN AMARILLO</t>
  </si>
  <si>
    <t>CALABACIN VERDE</t>
  </si>
  <si>
    <t>CALAMAR BLANCO CONGELADO X KILO</t>
  </si>
  <si>
    <t>CALAMAR MORADO SIN ARREGLAR</t>
  </si>
  <si>
    <t>CALLO VICERA DE RES</t>
  </si>
  <si>
    <t>CAMARON CRUDO 21 -25</t>
  </si>
  <si>
    <t>CAMARON TIGRE PRECOCIDO</t>
  </si>
  <si>
    <t>CAMARON TITI</t>
  </si>
  <si>
    <t>CAMOTE O BATATA</t>
  </si>
  <si>
    <t>CANELA MOLIDA PAQUETE X 50 GRAMOS</t>
  </si>
  <si>
    <t>CARNE MOLIDA DE RES X 1 KILO</t>
  </si>
  <si>
    <t>CARNE DE TERNERA MOLIDA X KILO</t>
  </si>
  <si>
    <t>CAVIAR FCO X 25 GR</t>
  </si>
  <si>
    <t>CEBOLLA CABEZONA BLANCA LIMPIA, BOLSA X KILO</t>
  </si>
  <si>
    <t>CEBOLLA MORADA LIMPIA, BOLSA X KILO</t>
  </si>
  <si>
    <t>CEBOLLA JUNCA X KILO</t>
  </si>
  <si>
    <t>CEBOLLA PUERRO</t>
  </si>
  <si>
    <t>CEBOLLIN X GR</t>
  </si>
  <si>
    <t>CHAMPIÑÓN PARIS PAREJO MEDIANO</t>
  </si>
  <si>
    <t>CHILE JALAPEÑO AL GRANEL X GRAMOS</t>
  </si>
  <si>
    <t>CHILES DE ARBOL SECOS PAQ X 100 GR</t>
  </si>
  <si>
    <t>CHORIZO TIPO ANTIOQUEÑO</t>
  </si>
  <si>
    <t>CHUGUAS</t>
  </si>
  <si>
    <t>CHULETA DE CERDO</t>
  </si>
  <si>
    <t>CILANTRO FRESCO AL GRANEL X GRAMOS</t>
  </si>
  <si>
    <t>CILANTRO CIMARRON AL GRANEL X GRAMOS</t>
  </si>
  <si>
    <t>CIRUELA SIN SEMILLA</t>
  </si>
  <si>
    <t>CLAVO PAQ X 10 GR</t>
  </si>
  <si>
    <t>COCO FRESCO ENTERO</t>
  </si>
  <si>
    <t>COLIFLOR</t>
  </si>
  <si>
    <t>COLOR X 50 GR</t>
  </si>
  <si>
    <t>COMINO PAQ X 25 GR</t>
  </si>
  <si>
    <t>CORVINA</t>
  </si>
  <si>
    <t>COSTILLA DE CERDO</t>
  </si>
  <si>
    <t>CREMA DE LECHE UTH 1-1LT</t>
  </si>
  <si>
    <t>CUBIOS</t>
  </si>
  <si>
    <t>CUSCUS</t>
  </si>
  <si>
    <t>DURAZNOS EN ALMIBAR LATA X 820 GR</t>
  </si>
  <si>
    <t>ENELDO AL GRANEL X GRAMOS</t>
  </si>
  <si>
    <t>ESPINACA</t>
  </si>
  <si>
    <t>ESPINAZO DE CERDO CARNOSO</t>
  </si>
  <si>
    <t>ESTRAGÓN PAQ X 50 GR</t>
  </si>
  <si>
    <t>ESTRELLA DE ANIS PAQ X 25 GR</t>
  </si>
  <si>
    <t>FECULA</t>
  </si>
  <si>
    <t>FIDEOS DE ARROZ PAQ X 200 GR</t>
  </si>
  <si>
    <t>FILETE DE ROBALO CONGELADO</t>
  </si>
  <si>
    <t>FINAS HIERBAS PAQ X 250 GR</t>
  </si>
  <si>
    <t>FRESA</t>
  </si>
  <si>
    <t>FRIJOL BLANCO</t>
  </si>
  <si>
    <t>FRIJOL BOLA ROJA</t>
  </si>
  <si>
    <t>FRIJOL NEGRO</t>
  </si>
  <si>
    <t>FRIJOL VERDE</t>
  </si>
  <si>
    <t>GALLETA DE SODA PAQ X 300 GR</t>
  </si>
  <si>
    <t>GARBANZO BOLSA</t>
  </si>
  <si>
    <t>GUASCA AL GRANEL X GR</t>
  </si>
  <si>
    <t>HABAS VERDES</t>
  </si>
  <si>
    <t>HABICHUELA BOLSA</t>
  </si>
  <si>
    <t>HARINA DE MAIZ PRECOCIDA BOLSA X LIBRA</t>
  </si>
  <si>
    <t>HARINA DE TRIGO (EMPAQUE FIBRA) BULTO POR 25 LIBRAS</t>
  </si>
  <si>
    <t>HIBIAS</t>
  </si>
  <si>
    <t>HIERBABUENA AL GRANEL X GRAMOS</t>
  </si>
  <si>
    <t>HOJAS DE PAPEL DE ARROZ PAQ X 25 UND</t>
  </si>
  <si>
    <t>HUESO DE TERNERA O DE RES</t>
  </si>
  <si>
    <t>HUEVOS TIPO AA EN BANDEJA X 30 UNIDADES</t>
  </si>
  <si>
    <t>HUMO LIQUIDO X 500 ML</t>
  </si>
  <si>
    <t>JAMON DE POLLO X LB</t>
  </si>
  <si>
    <t>JAMON SERRANO PAQ X 200 GR</t>
  </si>
  <si>
    <t>JAMON TAJADO YORK</t>
  </si>
  <si>
    <t>KIWI FRESCO X KILO</t>
  </si>
  <si>
    <t>LANGOSTINO U 12 SIN ARREGLAR</t>
  </si>
  <si>
    <t>LANGOSTINO U 11 SIN ARREGLAR</t>
  </si>
  <si>
    <t>LANGOSTINO U 15</t>
  </si>
  <si>
    <t>LAUREL AL GRANEL X GRAMOS</t>
  </si>
  <si>
    <t>LECHE ENTERA UTH BOLSA X 1000 ML</t>
  </si>
  <si>
    <t>LECHUGA BATAVIA FRESCA UNIDAD</t>
  </si>
  <si>
    <t>LECHUGA CRESPA VERDE FRESCA X UNIDAD</t>
  </si>
  <si>
    <t>LENGUADO FILETE</t>
  </si>
  <si>
    <t>LEVADURA SECA X LB</t>
  </si>
  <si>
    <t>LIMÓN TAHITÍ</t>
  </si>
  <si>
    <t>LOMO DE RES X UNIDAD PESO PROMEDIO DE 1500 A 1750 GR</t>
  </si>
  <si>
    <t>LOMO ANCHO DE RES (CHATAS)</t>
  </si>
  <si>
    <t>LOMO DE CERDO X KL</t>
  </si>
  <si>
    <t>LONGANIZA DE CERDO</t>
  </si>
  <si>
    <t>LULO</t>
  </si>
  <si>
    <t>MANDARINAS VERDES</t>
  </si>
  <si>
    <t>MANGO TOMY FRESCO</t>
  </si>
  <si>
    <t>MANI</t>
  </si>
  <si>
    <t>MANTEQUILLA SIN SAL</t>
  </si>
  <si>
    <t>MANZANA ROJA X LIBRA</t>
  </si>
  <si>
    <t>MANZANA VERDE X LIBRA</t>
  </si>
  <si>
    <t>MARGARINA PARA REPOSTERÍA CAJA X 15 KILOS</t>
  </si>
  <si>
    <t>MAYONESA</t>
  </si>
  <si>
    <t>MAZORCA TIERNA</t>
  </si>
  <si>
    <t>MEJILLONES NEGROS</t>
  </si>
  <si>
    <t>MELÓN FRESCO X KILO</t>
  </si>
  <si>
    <t>MIGA DE PAN PAQ X 250 GR</t>
  </si>
  <si>
    <t>MILANESA DE TERNERA X KILO</t>
  </si>
  <si>
    <t>MIRIN (VINAGRE DE ARROZ) FCO X 500 ML</t>
  </si>
  <si>
    <t>MOJARRA ROJA CONGELADA X KILO</t>
  </si>
  <si>
    <t>MORICILLA</t>
  </si>
  <si>
    <t>MOSTAZA SOBRE X 200 GR</t>
  </si>
  <si>
    <t>MUCHACHO ENTERO UNID DE 1400 A 1600 GR</t>
  </si>
  <si>
    <t>MUTE COCIDO</t>
  </si>
  <si>
    <t>NARANJA TANGELO X LIBRAS</t>
  </si>
  <si>
    <t>NARANJA VALENCIA X LIBRAS</t>
  </si>
  <si>
    <t>NUECES DEL BRASIL</t>
  </si>
  <si>
    <t>NUEZ MOSCADA PAQ X 10 GR</t>
  </si>
  <si>
    <t>OREGANO SECO FCO X 155 GR</t>
  </si>
  <si>
    <t>PALMITOS DE CANGREJO</t>
  </si>
  <si>
    <t>PANELA</t>
  </si>
  <si>
    <t>PEPINO COHOMBRO</t>
  </si>
  <si>
    <t>PAPA CRIOLLA BOLSA X 1 KL</t>
  </si>
  <si>
    <t>PAPA PASTUSA</t>
  </si>
  <si>
    <t>PAPA R 12 SABANERA X KL</t>
  </si>
  <si>
    <t>PAPAYA VERDE PINTONA X KILO</t>
  </si>
  <si>
    <t>PAPRIKA FCO X 453 GR</t>
  </si>
  <si>
    <t>PARGO ROJO</t>
  </si>
  <si>
    <t>PASTAS FIDEOS X 250 GR</t>
  </si>
  <si>
    <t>PASTA DE TOMATE PAQ X 400 GR</t>
  </si>
  <si>
    <t>PASTRAMI DE PAVO LB US</t>
  </si>
  <si>
    <t>PATILLA BABY</t>
  </si>
  <si>
    <t>PECHUGA DE POLLO</t>
  </si>
  <si>
    <t>PEPINILLOS PAQ X 250 GR</t>
  </si>
  <si>
    <t>PERA</t>
  </si>
  <si>
    <t>PEREJIL (CRESPO), FRESCO X ATADO</t>
  </si>
  <si>
    <t>PEREJIL LISO AL GRANEL X GRAMOS</t>
  </si>
  <si>
    <t>PIERNA PERNIL DE POLLO BLANCA</t>
  </si>
  <si>
    <t>PIMENTON VERDE FRESCO X KL</t>
  </si>
  <si>
    <t>PIMENTON ROJO FRESCO X KL</t>
  </si>
  <si>
    <t>PIMENTÓN AMARILLO X KL</t>
  </si>
  <si>
    <t>PIMENTA BLANCA FCO X 453 GR</t>
  </si>
  <si>
    <t>PIMIENTA NEGRA FCO X 453 GR</t>
  </si>
  <si>
    <t>PIMIENTA ROJA FCO X 340 GR</t>
  </si>
  <si>
    <t>PIMIENTA VERDE FCO X 255 GR</t>
  </si>
  <si>
    <t>PIÑA</t>
  </si>
  <si>
    <t>PISCO</t>
  </si>
  <si>
    <t>PLATANO MADURO BOLSA X KL</t>
  </si>
  <si>
    <t>PLATANO VERDE BOLSA X KL</t>
  </si>
  <si>
    <t>POLLO ENTERO UN DE 1300 A 1600 GR</t>
  </si>
  <si>
    <t>CEBOLLA OCAÑERA X LB</t>
  </si>
  <si>
    <t>PULPA DE CERDO</t>
  </si>
  <si>
    <t>PULPA DE RES</t>
  </si>
  <si>
    <t>PULPO</t>
  </si>
  <si>
    <t>QUESO AZUL PAQ X 125 GR</t>
  </si>
  <si>
    <t>QUESO BRIE PAQ X 125 GR</t>
  </si>
  <si>
    <t>QUESO CAMPESINO PAQ X 250 GR</t>
  </si>
  <si>
    <t>QUESO COSTEÑO</t>
  </si>
  <si>
    <t>QUESO PARA UNTAR, ESPARCIBLE TARRO X 400 GR</t>
  </si>
  <si>
    <t>QUESO DOBLE CREMA UNID BLOQUE X 2500 GR</t>
  </si>
  <si>
    <t>QUESO EMMENTAL PAQ X 180 GR</t>
  </si>
  <si>
    <t>QUESO GRUYERE X 250 GRAMOS</t>
  </si>
  <si>
    <t>QUESO HOLANDES X 250 GR</t>
  </si>
  <si>
    <t>QUESO MANCHEGO X 150 GR</t>
  </si>
  <si>
    <t>QUESO MOZARELLA SIN TAJAR</t>
  </si>
  <si>
    <t>QUESO PARMESANO X 250 GR</t>
  </si>
  <si>
    <t>QUESO TILSIT PAQ X 125 GR</t>
  </si>
  <si>
    <t>RAIZ CHINA UN X BANDEJA</t>
  </si>
  <si>
    <t>REMOLACHA</t>
  </si>
  <si>
    <t>REPOLLO BLANCO</t>
  </si>
  <si>
    <t>REPOLLO MORADO</t>
  </si>
  <si>
    <t>ROMERO (CONDIMENTO ELABORADO) PAQ X 20 GR</t>
  </si>
  <si>
    <t>SAL</t>
  </si>
  <si>
    <t>SAL GRUESA</t>
  </si>
  <si>
    <t>SALAMI PAQ X 80 GR</t>
  </si>
  <si>
    <t>SALCHICHA X 6 UND, 250 GR</t>
  </si>
  <si>
    <t>SALMON</t>
  </si>
  <si>
    <t>SALSA DE OSTRAS FCO X 250 GR</t>
  </si>
  <si>
    <t>SALSA DE TOMATE GALON</t>
  </si>
  <si>
    <t>SALSA INGLESA X LITRO</t>
  </si>
  <si>
    <t>SALSA NEGRA X LITRO</t>
  </si>
  <si>
    <t>SALSA DE SOYA X LITRO</t>
  </si>
  <si>
    <t>SALSA DE TABASCO FCO X 60 ML</t>
  </si>
  <si>
    <t>SIERRA</t>
  </si>
  <si>
    <t>SOBREBARRIGA</t>
  </si>
  <si>
    <t>TOCINETA AHUMADA X 400 GR</t>
  </si>
  <si>
    <t>TOCINO CARNUDO</t>
  </si>
  <si>
    <t>TOMATE PINTON BOLSA X KILO</t>
  </si>
  <si>
    <t>TOMATES VERDES BOLSA X KILO</t>
  </si>
  <si>
    <t>TOMILLO (CONDIMENTO ELABORADO) PAQ X 20 GR</t>
  </si>
  <si>
    <t>TRIPLE SEC</t>
  </si>
  <si>
    <t>TRUCHA ENTERA</t>
  </si>
  <si>
    <t>UCHUVA</t>
  </si>
  <si>
    <t>UVAS PASAS EN BOLSA</t>
  </si>
  <si>
    <t>UVAS ROJAS BOLSA</t>
  </si>
  <si>
    <t>UVAS VERDES BOLSA</t>
  </si>
  <si>
    <t>VINAGRE BLANCO X 500 ML</t>
  </si>
  <si>
    <t>MIRIN (VINAGRE DE ARROZ) X 400 ML</t>
  </si>
  <si>
    <t>VINO BLANCO PARA COCINA</t>
  </si>
  <si>
    <t>VINO TINTO PARA COCINA</t>
  </si>
  <si>
    <t>YUCA BOLSA X KILO</t>
  </si>
  <si>
    <t>ZANAHORIA FRESCA X KILO</t>
  </si>
  <si>
    <t>ZUCHINNI AMARILLO</t>
  </si>
  <si>
    <t>ZUCHINNI VERDE</t>
  </si>
  <si>
    <t>BICARBONATO DE SODIO</t>
  </si>
  <si>
    <t>BOCADILLO DE GUAYABA LONJA X 300GR</t>
  </si>
  <si>
    <t>CAFÉ INSTANTÁNEO EN PRESENTACIÓN DE 50 GRAMOS</t>
  </si>
  <si>
    <t>CANELA EN ASTILLA PAQ X 20 GR</t>
  </si>
  <si>
    <t>CHIPS DE CHOCOLATE, DECORACIÓN ALIMENTOS BOLSA X LIBRA</t>
  </si>
  <si>
    <t>CHOCOLATE COBERTURA NEGRA AL 70%</t>
  </si>
  <si>
    <t>CMC PAQ X 100 GR</t>
  </si>
  <si>
    <t>COCO RAYADO DESHIDRATADO</t>
  </si>
  <si>
    <t>COCOA PAQ X 230 GR</t>
  </si>
  <si>
    <t>COLORANTES PARA ALIMENTOS UN X 12 ML</t>
  </si>
  <si>
    <t>COLORANTES PARA COMIDA EN POLVO UND X 6 GR</t>
  </si>
  <si>
    <t>COLORANTES LIPOSOLUBLES PARA CHOCOLATES UND X 13 ML</t>
  </si>
  <si>
    <t>CUAJADA</t>
  </si>
  <si>
    <t>ESCENCIA DE HINOJO X 500 CC</t>
  </si>
  <si>
    <t>ESCENCIA MANTEQUILLA X 500 CC</t>
  </si>
  <si>
    <t>ESCENCIA DE VAINILLA X 500 CC</t>
  </si>
  <si>
    <t>FRUTA CONFITADA</t>
  </si>
  <si>
    <t>GLASEADO NEUTRO</t>
  </si>
  <si>
    <t>GUAYABA PERA X KILO</t>
  </si>
  <si>
    <t>HARINA DE ALMENDRA</t>
  </si>
  <si>
    <t>HARINA DE CENTENO</t>
  </si>
  <si>
    <t>HELADO DE VAINILLA X LITRO</t>
  </si>
  <si>
    <t>KIWI FRESCO</t>
  </si>
  <si>
    <t>LECHE CONDENSADA X GALON</t>
  </si>
  <si>
    <t>MANTEQUILLA DE EMPASTE HOJALDRE (VITINA)</t>
  </si>
  <si>
    <t>MIEL DE ABEJAS</t>
  </si>
  <si>
    <t>MORA</t>
  </si>
  <si>
    <t>PECTINA</t>
  </si>
  <si>
    <t>POLVO DE HORNEAR</t>
  </si>
  <si>
    <t>PRE MEZCLA ALMOJABANA</t>
  </si>
  <si>
    <t>PRE-MEZCLA PAN DE BONO</t>
  </si>
  <si>
    <t>PRE MEZCLA PANDEYUCA</t>
  </si>
  <si>
    <t>PULPA DE MANGO</t>
  </si>
  <si>
    <t>PULPA DE MARACUYA</t>
  </si>
  <si>
    <t>SEMILLAS DE CHIA</t>
  </si>
  <si>
    <t>SEMILLAS DE GIRASOL</t>
  </si>
  <si>
    <t>TINTURA COLOR CARAMELO X 500 ML</t>
  </si>
  <si>
    <t>AZUCAR REFINADA MORENA</t>
  </si>
  <si>
    <t>AZUCAR PULVERIZADA</t>
  </si>
  <si>
    <t>TOMATE CHERRY</t>
  </si>
  <si>
    <t>VINO TIPO CHILENO, ARGENTINO, ESPAÑOL O FRANCES, DE CEPAS DE MERLOT, BALBEC, CABERNET SAUVIGNON, BOTELLA X 750 ML</t>
  </si>
  <si>
    <t>AREQUIPE</t>
  </si>
  <si>
    <t>AGAR-AGAR X 125 GR</t>
  </si>
  <si>
    <t>ALGINATO X 250 GR</t>
  </si>
  <si>
    <t>PIMIENTA JAMAICA O DULCE FCO X 56 GR</t>
  </si>
  <si>
    <t>SOUR CREAM</t>
  </si>
  <si>
    <t>HÍGADO</t>
  </si>
  <si>
    <t>RIÑÓN</t>
  </si>
  <si>
    <t>BREVAS VERDONA FCO X 560 GR</t>
  </si>
  <si>
    <t>CARAMBOLO</t>
  </si>
  <si>
    <t>ARAZA</t>
  </si>
  <si>
    <t>COPOAZU</t>
  </si>
  <si>
    <t>CHIVO PIERNA TRASERA DE 1500 A 1700 GR</t>
  </si>
  <si>
    <t>TEQUILA</t>
  </si>
  <si>
    <t>LENGUA DE RES X UNIDAD</t>
  </si>
  <si>
    <t>FILTRO DE PAPEL (CAPACILLOS # 5) BOLSA PLÁSTICA X 1000 UNIDADES</t>
  </si>
  <si>
    <t>LECHE EN POLVO AZUCARADA X 380 GR</t>
  </si>
  <si>
    <t>CHAMPIÑONES FRASCO DE VIDRIO X 460 GRAMOS</t>
  </si>
  <si>
    <t>VINO (DULCE MARSALA) X 750 ML</t>
  </si>
  <si>
    <t>CREMA CHANTILLY EN POLVO BOLSA METALIZADA X KILO</t>
  </si>
  <si>
    <t>BALANZA GRAMERA DIGITAL PARA COCINA</t>
  </si>
  <si>
    <t>UTENSILIOS DE COCINA</t>
  </si>
  <si>
    <t>PAPEL VINIPEL ROLLO X 300 MTS</t>
  </si>
  <si>
    <t>PAPEL ALUMINIO ROLLO X 300 MTS</t>
  </si>
  <si>
    <t>RETANQUEO PATRA TANQUE O CILINDRO DE GAS LICUADO</t>
  </si>
  <si>
    <t>L</t>
  </si>
  <si>
    <t>LB</t>
  </si>
  <si>
    <t>KG</t>
  </si>
  <si>
    <t>PAC</t>
  </si>
  <si>
    <t>GAR</t>
  </si>
  <si>
    <t>G</t>
  </si>
  <si>
    <t>ARR</t>
  </si>
  <si>
    <t>CX</t>
  </si>
  <si>
    <t>GPM</t>
  </si>
  <si>
    <t>JG</t>
  </si>
  <si>
    <t>ROL</t>
  </si>
  <si>
    <t>Adriana Patricia Rubiano Ossa</t>
  </si>
  <si>
    <t>CARDOTAL SOLUCIONES SAS NIT: 901006319-1</t>
  </si>
  <si>
    <t>OBJETO: Contratar el suministro de Materiales de formación y Elementos de Protección Personal para Aprendices de las diferentes formaciones del Centro de Desarrollo Agroindustrial y empresarial del SENA Regional Cundinamarca</t>
  </si>
  <si>
    <r>
      <rPr>
        <b/>
        <sz val="11"/>
        <color theme="1"/>
        <rFont val="Arial"/>
        <family val="2"/>
      </rPr>
      <t>Conclusión</t>
    </r>
    <r>
      <rPr>
        <sz val="11"/>
        <color theme="1"/>
        <rFont val="Arial"/>
        <family val="2"/>
      </rPr>
      <t>:  La oferta económica presentada cumple con los requisitos establecidos.</t>
    </r>
  </si>
  <si>
    <r>
      <rPr>
        <b/>
        <sz val="10"/>
        <color theme="1"/>
        <rFont val="Arial"/>
        <family val="2"/>
      </rPr>
      <t>Conclusión:</t>
    </r>
    <r>
      <rPr>
        <sz val="10"/>
        <color theme="1"/>
        <rFont val="Arial"/>
        <family val="2"/>
      </rPr>
      <t xml:space="preserve"> De acuerdo con las ofertas económicas presentadas para el proceso   MC-RC-CDAE-0003-2026, , se evidencia que la oferta presentada por el proponente DMF MEDICS SAS se encuentra por debajo del 80% del presupuesto oficial estimado por la entidad ($37.192.960), ubicándose por debajo del valor de referencia de $29.754.368. En consecuencia, se requiere al proponente para que presente explicación del precio ofertado, conforme a la Guía de Colombia Compra Eficiente para el manejo de ofertas artificialmente bajas.
Por favor enviar explicación de precios artificialmente bajos, de acuerdo con los siguientes aspectos:
-Enviar desagregación de precios teniendo en cuenta la siguiente fórmula de Colombia Compra Eficiente:
-Indicar técnicas diferenciadas de producción del bien o provisión del servicio.
-Indicar si la entidad cuenta con vehículos propios para la entrega de los productos.
-Indicar si la entidad cuenta con mayor diversificación de productos o servicios relacionados.
-Indicar si las instalaciones son propias o en arrendamiento.
-Indicar estructura de precios unitarios detallada. 
-Indicar si la entidad cuenta con equipos tecnológicos propios.
-Indicar si subcontratan personal o manejan una nómina propia.
-Indicar si los productos son comprados directamente al fabricante.
NOTA: Anexar los soportes respectivos que respalden cada uno de los ítems anteriormente mencionados.</t>
    </r>
  </si>
  <si>
    <t>PRESUPUESTO OFICIAL *80 % /100</t>
  </si>
  <si>
    <t xml:space="preserve">PROPONENTE </t>
  </si>
  <si>
    <t xml:space="preserve">VALOR DE LAS OFERTAS </t>
  </si>
  <si>
    <t xml:space="preserve">VERIFICACION DE OFERTAS ARTIFICIALMENTE BAJAS </t>
  </si>
  <si>
    <t>EVALUACIÓN ECONÓMICA PROCESO SASI-RC-CDAE-001-2026</t>
  </si>
  <si>
    <t>LOTE 4 - PROCESO SASI-RC-CDAE-001-2026</t>
  </si>
  <si>
    <t xml:space="preserve">VALOR TOTAL DE LA OFERTA </t>
  </si>
  <si>
    <t xml:space="preserve"> TOTAL DE LA OFERTA INCLUIDO IVA PRESENTADO POR EL OFERENTE </t>
  </si>
  <si>
    <t>DIFERENCIA PRESUPUESTO DE LA ENTIDAD VS OFERTA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</si>
</sst>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8" formatCode="&quot;$&quot;\ #,##0.00;[Red]\-&quot;$&quot;\ #,##0.00"/>
    <numFmt numFmtId="44" formatCode="_-&quot;$&quot;\ * #,##0.00_-;\-&quot;$&quot;\ * #,##0.00_-;_-&quot;$&quot;\ * &quot;-&quot;??_-;_-@_-"/>
    <numFmt numFmtId="43" formatCode="_-* #,##0.00_-;\-* #,##0.00_-;_-* &quot;-&quot;??_-;_-@_-"/>
    <numFmt numFmtId="164" formatCode="_(&quot;$&quot;\ * #,##0.00_);_(&quot;$&quot;\ * \(#,##0.00\);_(&quot;$&quot;\ * &quot;-&quot;??_);_(@_)"/>
    <numFmt numFmtId="165" formatCode="_(&quot;$&quot;\ * #,##0_);_(&quot;$&quot;\ * \(#,##0\);_(&quot;$&quot;\ * &quot;-&quot;??_);_(@_)"/>
    <numFmt numFmtId="166" formatCode="_-[$$-240A]\ * #,##0.00_-;\-[$$-240A]\ * #,##0.00_-;_-[$$-240A]\ * &quot;-&quot;??_-;_-@_-"/>
    <numFmt numFmtId="167" formatCode="_-&quot;$&quot;* #,##0.00_-;\-&quot;$&quot;* #,##0.00_-;_-&quot;$&quot;* &quot;-&quot;??_-;_-@_-"/>
    <numFmt numFmtId="168" formatCode="_(* #,##0.00_);_(* \(#,##0.00\);_(* &quot;-&quot;??_);_(@_)"/>
    <numFmt numFmtId="169" formatCode="_-&quot;$&quot;* #,##0_-;\-&quot;$&quot;* #,##0_-;_-&quot;$&quot;* &quot;-&quot;??_-;_-@_-"/>
    <numFmt numFmtId="170" formatCode="_(* #,##0_);_(* \(#,##0\);_(* &quot;-&quot;??_);_(@_)"/>
    <numFmt numFmtId="171" formatCode="&quot;$&quot;\ #,##0"/>
    <numFmt numFmtId="172" formatCode="\$\ #,##0.00"/>
    <numFmt numFmtId="173" formatCode="\$\ 0.00"/>
  </numFmts>
  <fonts count="30">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Calibri"/>
      <family val="2"/>
      <scheme val="minor"/>
    </font>
    <font>
      <sz val="10"/>
      <color theme="1"/>
      <name val="Calibri"/>
      <family val="2"/>
      <scheme val="minor"/>
    </font>
    <font>
      <b/>
      <sz val="10"/>
      <color theme="1"/>
      <name val="Calibri"/>
      <family val="2"/>
      <scheme val="minor"/>
    </font>
    <font>
      <sz val="13"/>
      <color theme="1"/>
      <name val="Arial"/>
      <family val="2"/>
    </font>
    <font>
      <b/>
      <u/>
      <sz val="12"/>
      <color theme="1"/>
      <name val="Arial"/>
      <family val="2"/>
    </font>
    <font>
      <b/>
      <sz val="13"/>
      <color theme="3"/>
      <name val="Calibri"/>
      <family val="2"/>
      <scheme val="minor"/>
    </font>
    <font>
      <b/>
      <sz val="11"/>
      <name val="Arial"/>
      <family val="2"/>
    </font>
    <font>
      <b/>
      <sz val="11"/>
      <color theme="1"/>
      <name val="Arial"/>
      <family val="2"/>
    </font>
    <font>
      <sz val="10"/>
      <color theme="1"/>
      <name val="Verdana"/>
      <family val="2"/>
    </font>
    <font>
      <b/>
      <sz val="11"/>
      <color theme="1"/>
      <name val="Calibri"/>
      <family val="2"/>
      <scheme val="minor"/>
    </font>
    <font>
      <sz val="11"/>
      <color theme="1"/>
      <name val="Arial"/>
      <family val="2"/>
    </font>
    <font>
      <b/>
      <sz val="7"/>
      <color theme="1"/>
      <name val="Calibri"/>
      <family val="2"/>
      <scheme val="minor"/>
    </font>
    <font>
      <sz val="11"/>
      <color theme="1"/>
      <name val="Arial Narrow"/>
      <family val="2"/>
    </font>
    <font>
      <b/>
      <u/>
      <sz val="9"/>
      <color theme="1"/>
      <name val="Arial"/>
      <family val="2"/>
    </font>
    <font>
      <sz val="9"/>
      <color theme="1"/>
      <name val="Arial"/>
      <family val="2"/>
    </font>
    <font>
      <b/>
      <u/>
      <sz val="11"/>
      <color theme="1"/>
      <name val="Calibri"/>
      <family val="2"/>
      <scheme val="minor"/>
    </font>
    <font>
      <b/>
      <sz val="9"/>
      <name val="Arial"/>
      <family val="2"/>
    </font>
    <font>
      <b/>
      <sz val="11"/>
      <color theme="1"/>
      <name val="Arial Narrow"/>
      <family val="2"/>
    </font>
    <font>
      <b/>
      <sz val="10"/>
      <color theme="1"/>
      <name val="Arial Narrow"/>
      <family val="2"/>
    </font>
    <font>
      <sz val="11"/>
      <color theme="1"/>
      <name val="Segoe UI"/>
      <family val="2"/>
    </font>
    <font>
      <b/>
      <sz val="11"/>
      <color theme="0"/>
      <name val="Segoe UI"/>
      <family val="2"/>
    </font>
    <font>
      <sz val="10"/>
      <color rgb="FFFF0000"/>
      <name val="Calibri"/>
      <family val="2"/>
      <scheme val="minor"/>
    </font>
    <font>
      <sz val="11"/>
      <color rgb="FF0F1115"/>
      <name val="Segoe UI"/>
      <family val="2"/>
    </font>
    <font>
      <sz val="8"/>
      <color rgb="FF0F1115"/>
      <name val="Arial MT"/>
      <family val="2"/>
    </font>
    <font>
      <sz val="9"/>
      <name val="Arial"/>
      <family val="2"/>
    </font>
    <font>
      <b/>
      <u/>
      <sz val="11"/>
      <color theme="1"/>
      <name val="Arial"/>
      <family val="2"/>
    </font>
  </fonts>
  <fills count="10">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theme="8" tint="0.59996337778862885"/>
        <bgColor indexed="64"/>
      </patternFill>
    </fill>
    <fill>
      <patternFill patternType="solid">
        <fgColor theme="4" tint="0.59999389629810485"/>
        <bgColor indexed="64"/>
      </patternFill>
    </fill>
    <fill>
      <patternFill patternType="solid">
        <fgColor rgb="FF002060"/>
        <bgColor indexed="64"/>
      </patternFill>
    </fill>
    <fill>
      <patternFill patternType="solid">
        <fgColor theme="8" tint="0.59999389629810485"/>
        <bgColor indexed="64"/>
      </patternFill>
    </fill>
    <fill>
      <patternFill patternType="solid">
        <fgColor rgb="FFFFFFFF"/>
        <bgColor indexed="64"/>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right/>
      <top/>
      <bottom style="thick">
        <color theme="4" tint="0.499984740745262"/>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s>
  <cellStyleXfs count="15">
    <xf numFmtId="0" fontId="0" fillId="0" borderId="0"/>
    <xf numFmtId="164" fontId="1" fillId="0" borderId="0" applyFont="0" applyFill="0" applyBorder="0" applyAlignment="0" applyProtection="0"/>
    <xf numFmtId="0" fontId="9" fillId="0" borderId="5" applyNumberFormat="0" applyFill="0" applyAlignment="0" applyProtection="0"/>
    <xf numFmtId="167" fontId="3" fillId="0" borderId="0" applyFont="0" applyFill="0" applyBorder="0" applyAlignment="0" applyProtection="0"/>
    <xf numFmtId="49" fontId="12" fillId="0" borderId="0" applyFill="0" applyBorder="0" applyProtection="0">
      <alignment horizontal="left" vertical="center"/>
    </xf>
    <xf numFmtId="0" fontId="14" fillId="0" borderId="0"/>
    <xf numFmtId="164" fontId="1" fillId="0" borderId="0" applyFont="0" applyFill="0" applyBorder="0" applyAlignment="0" applyProtection="0"/>
    <xf numFmtId="0" fontId="16" fillId="0" borderId="0"/>
    <xf numFmtId="168" fontId="16" fillId="0" borderId="0" applyFont="0" applyFill="0" applyBorder="0" applyAlignment="0" applyProtection="0"/>
    <xf numFmtId="167" fontId="16" fillId="0" borderId="0" applyFont="0" applyFill="0" applyBorder="0" applyAlignment="0" applyProtection="0"/>
    <xf numFmtId="3" fontId="12" fillId="0" borderId="0" applyFill="0" applyBorder="0" applyProtection="0">
      <alignment horizontal="right" vertical="center"/>
    </xf>
    <xf numFmtId="9" fontId="1" fillId="0" borderId="0" applyFont="0" applyFill="0" applyBorder="0" applyAlignment="0" applyProtection="0"/>
    <xf numFmtId="43" fontId="16"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cellStyleXfs>
  <cellXfs count="157">
    <xf numFmtId="0" fontId="0" fillId="0" borderId="0" xfId="0"/>
    <xf numFmtId="0" fontId="3" fillId="0" borderId="0" xfId="0" applyFont="1" applyAlignment="1">
      <alignment vertical="center" wrapText="1"/>
    </xf>
    <xf numFmtId="0" fontId="3" fillId="0" borderId="0" xfId="0" applyFont="1"/>
    <xf numFmtId="0" fontId="3" fillId="0" borderId="0" xfId="0" applyFont="1" applyAlignment="1">
      <alignment vertical="center"/>
    </xf>
    <xf numFmtId="0" fontId="2"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center" wrapText="1"/>
    </xf>
    <xf numFmtId="0" fontId="2" fillId="0" borderId="0" xfId="0" applyFont="1" applyAlignment="1">
      <alignment horizontal="center"/>
    </xf>
    <xf numFmtId="0" fontId="3" fillId="0" borderId="0" xfId="0" applyFont="1" applyAlignment="1">
      <alignment wrapText="1"/>
    </xf>
    <xf numFmtId="0" fontId="3" fillId="0" borderId="0" xfId="0" applyFont="1" applyAlignment="1">
      <alignment horizontal="center"/>
    </xf>
    <xf numFmtId="0" fontId="3" fillId="0" borderId="0" xfId="0" applyFont="1" applyAlignment="1">
      <alignment horizontal="center" wrapText="1"/>
    </xf>
    <xf numFmtId="165" fontId="3" fillId="0" borderId="0" xfId="1" applyNumberFormat="1" applyFont="1" applyFill="1" applyAlignment="1">
      <alignment wrapText="1"/>
    </xf>
    <xf numFmtId="0" fontId="2" fillId="0" borderId="0" xfId="0" applyFont="1" applyAlignment="1">
      <alignment horizontal="right"/>
    </xf>
    <xf numFmtId="0" fontId="2" fillId="0" borderId="0" xfId="0" applyFont="1"/>
    <xf numFmtId="165" fontId="3" fillId="0" borderId="0" xfId="1" applyNumberFormat="1" applyFont="1"/>
    <xf numFmtId="164" fontId="2" fillId="0" borderId="0" xfId="1" applyFont="1" applyBorder="1" applyAlignment="1">
      <alignment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4" fillId="0" borderId="2" xfId="0" applyFont="1" applyBorder="1" applyAlignment="1">
      <alignment horizontal="center" vertical="center" wrapText="1"/>
    </xf>
    <xf numFmtId="44" fontId="2" fillId="0" borderId="0" xfId="0" applyNumberFormat="1" applyFont="1"/>
    <xf numFmtId="0" fontId="10" fillId="3" borderId="0" xfId="2" applyFont="1" applyFill="1" applyBorder="1" applyAlignment="1">
      <alignment horizontal="center" vertical="center" wrapText="1"/>
    </xf>
    <xf numFmtId="0" fontId="10" fillId="4" borderId="0" xfId="2" applyFont="1" applyFill="1" applyBorder="1" applyAlignment="1">
      <alignment horizontal="center" vertical="center" wrapText="1"/>
    </xf>
    <xf numFmtId="3" fontId="3" fillId="0" borderId="0" xfId="0" applyNumberFormat="1" applyFont="1" applyAlignment="1">
      <alignment vertical="center"/>
    </xf>
    <xf numFmtId="44" fontId="3" fillId="0" borderId="0" xfId="0" applyNumberFormat="1" applyFont="1" applyAlignment="1">
      <alignment vertical="center" wrapText="1"/>
    </xf>
    <xf numFmtId="44" fontId="3" fillId="0" borderId="0" xfId="0" applyNumberFormat="1" applyFont="1"/>
    <xf numFmtId="44" fontId="2" fillId="0" borderId="0" xfId="1" applyNumberFormat="1" applyFont="1" applyBorder="1" applyAlignment="1">
      <alignment vertical="center"/>
    </xf>
    <xf numFmtId="44" fontId="2" fillId="0" borderId="0" xfId="0" applyNumberFormat="1" applyFont="1" applyAlignment="1">
      <alignment horizontal="center"/>
    </xf>
    <xf numFmtId="44" fontId="2" fillId="0" borderId="0" xfId="0" applyNumberFormat="1" applyFont="1" applyAlignment="1">
      <alignment horizontal="center" vertical="center"/>
    </xf>
    <xf numFmtId="44" fontId="2" fillId="0" borderId="0" xfId="0" applyNumberFormat="1" applyFont="1" applyAlignment="1">
      <alignment horizontal="right"/>
    </xf>
    <xf numFmtId="164" fontId="3" fillId="0" borderId="0" xfId="0" applyNumberFormat="1" applyFont="1"/>
    <xf numFmtId="164" fontId="3" fillId="0" borderId="0" xfId="0" applyNumberFormat="1" applyFont="1" applyAlignment="1">
      <alignment vertical="center"/>
    </xf>
    <xf numFmtId="164" fontId="0" fillId="0" borderId="0" xfId="0" applyNumberFormat="1"/>
    <xf numFmtId="44" fontId="5" fillId="0" borderId="1" xfId="1" applyNumberFormat="1" applyFont="1" applyFill="1" applyBorder="1" applyAlignment="1">
      <alignment horizontal="center" vertical="center" wrapText="1"/>
    </xf>
    <xf numFmtId="0" fontId="6" fillId="3" borderId="1" xfId="0" applyFont="1" applyFill="1" applyBorder="1" applyAlignment="1">
      <alignment vertical="center"/>
    </xf>
    <xf numFmtId="9" fontId="3" fillId="0" borderId="0" xfId="11" applyFont="1"/>
    <xf numFmtId="164" fontId="3" fillId="0" borderId="0" xfId="1" applyFont="1"/>
    <xf numFmtId="164" fontId="3" fillId="0" borderId="0" xfId="1" applyFont="1" applyAlignment="1">
      <alignment vertical="center"/>
    </xf>
    <xf numFmtId="164" fontId="3" fillId="0" borderId="0" xfId="1" applyFont="1" applyAlignment="1">
      <alignment horizontal="center"/>
    </xf>
    <xf numFmtId="166" fontId="11" fillId="3" borderId="0" xfId="1" applyNumberFormat="1" applyFont="1" applyFill="1" applyBorder="1" applyAlignment="1">
      <alignment horizontal="center" vertical="center"/>
    </xf>
    <xf numFmtId="164" fontId="6" fillId="3" borderId="1" xfId="0" applyNumberFormat="1" applyFont="1" applyFill="1" applyBorder="1" applyAlignment="1">
      <alignment vertical="center"/>
    </xf>
    <xf numFmtId="44" fontId="6" fillId="2" borderId="1" xfId="1" applyNumberFormat="1" applyFont="1" applyFill="1" applyBorder="1" applyAlignment="1">
      <alignment horizontal="center" vertical="center" wrapText="1"/>
    </xf>
    <xf numFmtId="0" fontId="10" fillId="4" borderId="0" xfId="2" applyFont="1" applyFill="1" applyBorder="1" applyAlignment="1">
      <alignment vertical="center" wrapText="1"/>
    </xf>
    <xf numFmtId="8" fontId="3" fillId="0" borderId="0" xfId="0" applyNumberFormat="1" applyFont="1"/>
    <xf numFmtId="8" fontId="3" fillId="0" borderId="0" xfId="0" applyNumberFormat="1" applyFont="1" applyAlignment="1">
      <alignment vertical="center"/>
    </xf>
    <xf numFmtId="8" fontId="5" fillId="0" borderId="1" xfId="1" applyNumberFormat="1" applyFont="1" applyBorder="1" applyAlignment="1">
      <alignment horizontal="center" vertical="center" wrapText="1"/>
    </xf>
    <xf numFmtId="8" fontId="5" fillId="3" borderId="1" xfId="1" applyNumberFormat="1" applyFont="1" applyFill="1" applyBorder="1" applyAlignment="1">
      <alignment horizontal="center" vertical="center" wrapText="1"/>
    </xf>
    <xf numFmtId="8" fontId="15" fillId="2" borderId="1" xfId="0" applyNumberFormat="1" applyFont="1" applyFill="1" applyBorder="1" applyAlignment="1">
      <alignment horizontal="center" vertical="center"/>
    </xf>
    <xf numFmtId="8" fontId="3" fillId="0" borderId="0" xfId="0" applyNumberFormat="1" applyFont="1" applyAlignment="1">
      <alignment horizontal="center"/>
    </xf>
    <xf numFmtId="44" fontId="5" fillId="3" borderId="2" xfId="0" applyNumberFormat="1" applyFont="1" applyFill="1" applyBorder="1" applyAlignment="1">
      <alignment horizontal="center" vertical="center" wrapText="1"/>
    </xf>
    <xf numFmtId="0" fontId="3" fillId="0" borderId="0" xfId="7" applyFont="1" applyAlignment="1">
      <alignment vertical="center" wrapText="1"/>
    </xf>
    <xf numFmtId="0" fontId="14" fillId="0" borderId="0" xfId="7" applyFont="1"/>
    <xf numFmtId="0" fontId="16" fillId="0" borderId="0" xfId="7"/>
    <xf numFmtId="169" fontId="16" fillId="0" borderId="0" xfId="7" applyNumberFormat="1"/>
    <xf numFmtId="0" fontId="16" fillId="0" borderId="0" xfId="7" applyAlignment="1">
      <alignment horizontal="center" vertical="center" wrapText="1"/>
    </xf>
    <xf numFmtId="169" fontId="16" fillId="0" borderId="0" xfId="7" applyNumberFormat="1" applyAlignment="1">
      <alignment horizontal="center" vertical="center" wrapText="1"/>
    </xf>
    <xf numFmtId="0" fontId="21" fillId="0" borderId="1" xfId="7" applyFont="1" applyBorder="1" applyAlignment="1">
      <alignment horizontal="center" vertical="center"/>
    </xf>
    <xf numFmtId="0" fontId="21" fillId="0" borderId="1" xfId="7" applyFont="1" applyBorder="1" applyAlignment="1">
      <alignment horizontal="center" vertical="center" wrapText="1"/>
    </xf>
    <xf numFmtId="169" fontId="21" fillId="0" borderId="1" xfId="7" applyNumberFormat="1" applyFont="1" applyBorder="1" applyAlignment="1">
      <alignment horizontal="center" vertical="center" wrapText="1"/>
    </xf>
    <xf numFmtId="170" fontId="0" fillId="0" borderId="1" xfId="8" applyNumberFormat="1" applyFont="1" applyFill="1" applyBorder="1" applyAlignment="1">
      <alignment horizontal="right" vertical="center"/>
    </xf>
    <xf numFmtId="170" fontId="0" fillId="0" borderId="0" xfId="8" applyNumberFormat="1" applyFont="1"/>
    <xf numFmtId="170" fontId="21" fillId="0" borderId="1" xfId="8" applyNumberFormat="1" applyFont="1" applyFill="1" applyBorder="1"/>
    <xf numFmtId="170" fontId="0" fillId="0" borderId="1" xfId="8" applyNumberFormat="1" applyFont="1" applyFill="1" applyBorder="1"/>
    <xf numFmtId="169" fontId="0" fillId="0" borderId="1" xfId="9" applyNumberFormat="1" applyFont="1" applyFill="1" applyBorder="1"/>
    <xf numFmtId="169" fontId="21" fillId="5" borderId="9" xfId="9" applyNumberFormat="1" applyFont="1" applyFill="1" applyBorder="1"/>
    <xf numFmtId="169" fontId="0" fillId="0" borderId="0" xfId="8" applyNumberFormat="1" applyFont="1"/>
    <xf numFmtId="0" fontId="3" fillId="0" borderId="0" xfId="7" applyFont="1" applyAlignment="1">
      <alignment horizontal="left" vertical="center" wrapText="1"/>
    </xf>
    <xf numFmtId="169" fontId="3" fillId="0" borderId="0" xfId="7" applyNumberFormat="1" applyFont="1" applyAlignment="1">
      <alignment horizontal="left" vertical="center" wrapText="1"/>
    </xf>
    <xf numFmtId="0" fontId="20" fillId="0" borderId="0" xfId="7" applyFont="1"/>
    <xf numFmtId="0" fontId="3" fillId="0" borderId="0" xfId="7" applyFont="1"/>
    <xf numFmtId="0" fontId="18" fillId="0" borderId="0" xfId="7" applyFont="1"/>
    <xf numFmtId="40" fontId="14" fillId="0" borderId="0" xfId="7" applyNumberFormat="1" applyFont="1"/>
    <xf numFmtId="40" fontId="16" fillId="0" borderId="0" xfId="7" applyNumberFormat="1"/>
    <xf numFmtId="170" fontId="5" fillId="0" borderId="1" xfId="8" applyNumberFormat="1" applyFont="1" applyFill="1" applyBorder="1" applyAlignment="1">
      <alignment horizontal="right" vertical="center"/>
    </xf>
    <xf numFmtId="167" fontId="5" fillId="0" borderId="1" xfId="9" applyFont="1" applyFill="1" applyBorder="1"/>
    <xf numFmtId="40" fontId="0" fillId="0" borderId="0" xfId="8" applyNumberFormat="1" applyFont="1"/>
    <xf numFmtId="170" fontId="5" fillId="0" borderId="1" xfId="8" applyNumberFormat="1" applyFont="1" applyFill="1" applyBorder="1" applyAlignment="1">
      <alignment horizontal="center" vertical="center"/>
    </xf>
    <xf numFmtId="170" fontId="22" fillId="0" borderId="1" xfId="8" applyNumberFormat="1" applyFont="1" applyFill="1" applyBorder="1"/>
    <xf numFmtId="170" fontId="5" fillId="0" borderId="1" xfId="8" applyNumberFormat="1" applyFont="1" applyFill="1" applyBorder="1"/>
    <xf numFmtId="165" fontId="5" fillId="0" borderId="1" xfId="6" applyNumberFormat="1" applyFont="1" applyFill="1" applyBorder="1" applyAlignment="1">
      <alignment horizontal="right"/>
    </xf>
    <xf numFmtId="167" fontId="5" fillId="0" borderId="9" xfId="9" applyFont="1" applyFill="1" applyBorder="1"/>
    <xf numFmtId="165" fontId="5" fillId="0" borderId="1" xfId="6" applyNumberFormat="1" applyFont="1" applyFill="1" applyBorder="1"/>
    <xf numFmtId="170" fontId="0" fillId="0" borderId="0" xfId="8" applyNumberFormat="1" applyFont="1" applyFill="1"/>
    <xf numFmtId="40" fontId="0" fillId="0" borderId="0" xfId="8" applyNumberFormat="1" applyFont="1" applyFill="1"/>
    <xf numFmtId="167" fontId="22" fillId="0" borderId="1" xfId="9" applyFont="1" applyFill="1" applyBorder="1"/>
    <xf numFmtId="0" fontId="24" fillId="6" borderId="1" xfId="0" applyFont="1" applyFill="1" applyBorder="1" applyAlignment="1">
      <alignment horizontal="center" vertical="center" wrapText="1"/>
    </xf>
    <xf numFmtId="165" fontId="5" fillId="0" borderId="1" xfId="6" applyNumberFormat="1" applyFont="1" applyFill="1" applyBorder="1" applyAlignment="1">
      <alignment horizontal="left"/>
    </xf>
    <xf numFmtId="170" fontId="5" fillId="7" borderId="1" xfId="8" applyNumberFormat="1" applyFont="1" applyFill="1" applyBorder="1" applyAlignment="1">
      <alignment horizontal="right" vertical="center"/>
    </xf>
    <xf numFmtId="165" fontId="5" fillId="7" borderId="1" xfId="6" applyNumberFormat="1" applyFont="1" applyFill="1" applyBorder="1" applyAlignment="1">
      <alignment horizontal="left"/>
    </xf>
    <xf numFmtId="165" fontId="5" fillId="7" borderId="1" xfId="6" applyNumberFormat="1" applyFont="1" applyFill="1" applyBorder="1" applyAlignment="1">
      <alignment horizontal="right"/>
    </xf>
    <xf numFmtId="170" fontId="5" fillId="7" borderId="1" xfId="8" applyNumberFormat="1" applyFont="1" applyFill="1" applyBorder="1" applyAlignment="1">
      <alignment horizontal="center" vertical="center"/>
    </xf>
    <xf numFmtId="0" fontId="23" fillId="7" borderId="1" xfId="0" applyFont="1" applyFill="1" applyBorder="1" applyAlignment="1">
      <alignment vertical="center" wrapText="1"/>
    </xf>
    <xf numFmtId="164" fontId="23" fillId="7" borderId="1" xfId="1" applyFont="1" applyFill="1" applyBorder="1" applyAlignment="1">
      <alignment vertical="center" wrapText="1"/>
    </xf>
    <xf numFmtId="0" fontId="0" fillId="7" borderId="0" xfId="0" applyFill="1"/>
    <xf numFmtId="170" fontId="25" fillId="0" borderId="1" xfId="8" applyNumberFormat="1" applyFont="1" applyFill="1" applyBorder="1" applyAlignment="1">
      <alignment horizontal="right" vertical="center"/>
    </xf>
    <xf numFmtId="165" fontId="25" fillId="0" borderId="1" xfId="6" applyNumberFormat="1" applyFont="1" applyFill="1" applyBorder="1" applyAlignment="1">
      <alignment horizontal="left"/>
    </xf>
    <xf numFmtId="165" fontId="25" fillId="0" borderId="1" xfId="6" applyNumberFormat="1" applyFont="1" applyFill="1" applyBorder="1" applyAlignment="1">
      <alignment horizontal="right"/>
    </xf>
    <xf numFmtId="0" fontId="26" fillId="8" borderId="1" xfId="0" applyFont="1" applyFill="1" applyBorder="1" applyAlignment="1">
      <alignment horizontal="center" vertical="center" wrapText="1"/>
    </xf>
    <xf numFmtId="0" fontId="26" fillId="8" borderId="1" xfId="0" applyFont="1" applyFill="1" applyBorder="1" applyAlignment="1">
      <alignment horizontal="left" vertical="center" wrapText="1" indent="1"/>
    </xf>
    <xf numFmtId="171" fontId="0" fillId="9" borderId="1" xfId="0" applyNumberFormat="1" applyFill="1" applyBorder="1" applyAlignment="1">
      <alignment horizontal="center" vertical="center"/>
    </xf>
    <xf numFmtId="172" fontId="27" fillId="0" borderId="10" xfId="0" applyNumberFormat="1" applyFont="1" applyBorder="1" applyAlignment="1">
      <alignment horizontal="right" vertical="top" shrinkToFit="1"/>
    </xf>
    <xf numFmtId="173" fontId="27" fillId="0" borderId="10" xfId="0" applyNumberFormat="1" applyFont="1" applyBorder="1" applyAlignment="1">
      <alignment horizontal="right" vertical="top" shrinkToFit="1"/>
    </xf>
    <xf numFmtId="172" fontId="27" fillId="0" borderId="10" xfId="0" applyNumberFormat="1" applyFont="1" applyBorder="1" applyAlignment="1">
      <alignment horizontal="right" vertical="center" shrinkToFit="1"/>
    </xf>
    <xf numFmtId="0" fontId="18" fillId="0" borderId="0" xfId="0" applyFont="1"/>
    <xf numFmtId="0" fontId="28" fillId="0" borderId="0" xfId="0" applyFont="1"/>
    <xf numFmtId="0" fontId="20" fillId="0" borderId="0" xfId="0" applyFont="1"/>
    <xf numFmtId="169" fontId="0" fillId="0" borderId="0" xfId="0" applyNumberFormat="1"/>
    <xf numFmtId="169" fontId="13" fillId="5" borderId="1" xfId="13" applyNumberFormat="1" applyFont="1" applyFill="1" applyBorder="1"/>
    <xf numFmtId="0" fontId="0" fillId="0" borderId="1" xfId="0" applyBorder="1"/>
    <xf numFmtId="0" fontId="5" fillId="0" borderId="0" xfId="0" applyFont="1" applyAlignment="1">
      <alignment vertical="center"/>
    </xf>
    <xf numFmtId="169" fontId="5" fillId="0" borderId="0" xfId="13" applyNumberFormat="1" applyFont="1" applyBorder="1" applyAlignment="1">
      <alignment vertical="center"/>
    </xf>
    <xf numFmtId="164" fontId="5" fillId="0" borderId="1" xfId="6" applyFont="1" applyFill="1" applyBorder="1" applyAlignment="1">
      <alignment horizontal="left" vertical="center"/>
    </xf>
    <xf numFmtId="169" fontId="0" fillId="0" borderId="1" xfId="14" applyNumberFormat="1" applyFont="1" applyBorder="1"/>
    <xf numFmtId="167" fontId="5" fillId="0" borderId="1" xfId="13" applyFont="1" applyFill="1" applyBorder="1" applyAlignment="1">
      <alignment horizontal="left" vertical="center"/>
    </xf>
    <xf numFmtId="167" fontId="5" fillId="0" borderId="1" xfId="13" applyFont="1" applyFill="1" applyBorder="1" applyAlignment="1">
      <alignment horizontal="left" vertical="center" wrapText="1"/>
    </xf>
    <xf numFmtId="169" fontId="0" fillId="5" borderId="1" xfId="14" applyNumberFormat="1" applyFont="1" applyFill="1" applyBorder="1"/>
    <xf numFmtId="0" fontId="0" fillId="0" borderId="1" xfId="0" applyBorder="1" applyAlignment="1">
      <alignment horizontal="center" vertical="center"/>
    </xf>
    <xf numFmtId="0" fontId="0" fillId="0" borderId="1" xfId="0" applyBorder="1" applyAlignment="1">
      <alignment horizontal="center" vertical="center" wrapText="1"/>
    </xf>
    <xf numFmtId="167" fontId="13" fillId="0" borderId="1" xfId="13" applyFont="1" applyFill="1" applyBorder="1" applyAlignment="1"/>
    <xf numFmtId="0" fontId="13" fillId="0" borderId="1" xfId="0" applyFont="1" applyBorder="1" applyAlignment="1">
      <alignment horizontal="center" vertical="center" wrapText="1"/>
    </xf>
    <xf numFmtId="0" fontId="14" fillId="0" borderId="0" xfId="0" applyFont="1"/>
    <xf numFmtId="0" fontId="29" fillId="0" borderId="0" xfId="0" applyFont="1" applyAlignment="1">
      <alignment vertical="center" wrapText="1"/>
    </xf>
    <xf numFmtId="0" fontId="17" fillId="0" borderId="0" xfId="0" applyFont="1" applyAlignment="1">
      <alignment vertical="center" wrapText="1"/>
    </xf>
    <xf numFmtId="0" fontId="8" fillId="0" borderId="0" xfId="0" applyFont="1" applyAlignment="1">
      <alignment horizontal="center" vertical="center" wrapText="1"/>
    </xf>
    <xf numFmtId="0" fontId="7" fillId="0" borderId="0" xfId="0" applyFont="1" applyAlignment="1">
      <alignment horizontal="center" vertical="center" wrapText="1"/>
    </xf>
    <xf numFmtId="0" fontId="13" fillId="3" borderId="3" xfId="0" applyFont="1" applyFill="1" applyBorder="1" applyAlignment="1">
      <alignment horizontal="center" vertical="center"/>
    </xf>
    <xf numFmtId="0" fontId="13" fillId="0" borderId="2" xfId="0" applyFont="1" applyBorder="1" applyAlignment="1">
      <alignment horizontal="center" vertical="center"/>
    </xf>
    <xf numFmtId="0" fontId="13" fillId="3" borderId="3"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3" borderId="2" xfId="0" applyFont="1" applyFill="1" applyBorder="1" applyAlignment="1">
      <alignment horizontal="center" vertical="center" wrapText="1"/>
    </xf>
    <xf numFmtId="0" fontId="10" fillId="2" borderId="0" xfId="2" applyFont="1" applyFill="1" applyBorder="1" applyAlignment="1">
      <alignment horizontal="center" vertical="center" wrapText="1"/>
    </xf>
    <xf numFmtId="0" fontId="10" fillId="2" borderId="8" xfId="2" applyFont="1" applyFill="1" applyBorder="1" applyAlignment="1">
      <alignment horizontal="center" vertical="center" wrapText="1"/>
    </xf>
    <xf numFmtId="0" fontId="10" fillId="3" borderId="6" xfId="2" applyFont="1" applyFill="1" applyBorder="1" applyAlignment="1">
      <alignment horizontal="center" vertical="center" wrapText="1"/>
    </xf>
    <xf numFmtId="0" fontId="10" fillId="3" borderId="7" xfId="2" applyFont="1" applyFill="1" applyBorder="1" applyAlignment="1">
      <alignment horizontal="center" vertical="center" wrapText="1"/>
    </xf>
    <xf numFmtId="0" fontId="14" fillId="2" borderId="0" xfId="0" applyFont="1" applyFill="1" applyAlignment="1">
      <alignment horizontal="center" vertical="center" wrapText="1"/>
    </xf>
    <xf numFmtId="44" fontId="13" fillId="3" borderId="3" xfId="0" applyNumberFormat="1" applyFont="1" applyFill="1" applyBorder="1" applyAlignment="1">
      <alignment horizontal="center" vertical="center" wrapText="1"/>
    </xf>
    <xf numFmtId="44" fontId="13" fillId="3" borderId="2" xfId="0" applyNumberFormat="1" applyFont="1" applyFill="1" applyBorder="1" applyAlignment="1">
      <alignment horizontal="center" vertical="center" wrapText="1"/>
    </xf>
    <xf numFmtId="164" fontId="13" fillId="3" borderId="3" xfId="0" applyNumberFormat="1" applyFont="1" applyFill="1" applyBorder="1" applyAlignment="1">
      <alignment horizontal="center" vertical="center" wrapText="1"/>
    </xf>
    <xf numFmtId="164" fontId="13" fillId="3" borderId="2" xfId="0" applyNumberFormat="1" applyFont="1" applyFill="1" applyBorder="1" applyAlignment="1">
      <alignment horizontal="center" vertical="center" wrapText="1"/>
    </xf>
    <xf numFmtId="8" fontId="13" fillId="3" borderId="3" xfId="0" applyNumberFormat="1" applyFont="1" applyFill="1" applyBorder="1" applyAlignment="1">
      <alignment horizontal="center" vertical="center" wrapText="1"/>
    </xf>
    <xf numFmtId="8" fontId="13" fillId="3" borderId="2" xfId="0" applyNumberFormat="1" applyFont="1" applyFill="1" applyBorder="1" applyAlignment="1">
      <alignment horizontal="center" vertical="center" wrapText="1"/>
    </xf>
    <xf numFmtId="0" fontId="3" fillId="0" borderId="1" xfId="7" applyFont="1" applyBorder="1" applyAlignment="1">
      <alignment horizontal="left" vertical="top" wrapText="1"/>
    </xf>
    <xf numFmtId="0" fontId="17" fillId="0" borderId="0" xfId="7" applyFont="1" applyAlignment="1">
      <alignment horizontal="center" vertical="center" wrapText="1"/>
    </xf>
    <xf numFmtId="0" fontId="19" fillId="0" borderId="0" xfId="7" applyFont="1" applyAlignment="1">
      <alignment horizontal="center" vertical="center"/>
    </xf>
    <xf numFmtId="0" fontId="13" fillId="0" borderId="0" xfId="7" applyFont="1" applyAlignment="1">
      <alignment horizontal="center" vertical="center" wrapText="1"/>
    </xf>
    <xf numFmtId="0" fontId="13" fillId="0" borderId="0" xfId="7" applyFont="1" applyAlignment="1">
      <alignment horizontal="center" vertical="center"/>
    </xf>
    <xf numFmtId="0" fontId="16" fillId="0" borderId="0" xfId="7" applyAlignment="1">
      <alignment horizontal="center" vertical="center" wrapText="1"/>
    </xf>
    <xf numFmtId="0" fontId="21" fillId="0" borderId="1" xfId="7" applyFont="1" applyBorder="1" applyAlignment="1">
      <alignment horizontal="center" vertical="center"/>
    </xf>
    <xf numFmtId="0" fontId="0" fillId="0" borderId="0" xfId="0" applyAlignment="1">
      <alignment horizontal="center"/>
    </xf>
    <xf numFmtId="0" fontId="17" fillId="0" borderId="0" xfId="0" applyFont="1" applyAlignment="1">
      <alignment horizontal="center" vertical="center" wrapText="1"/>
    </xf>
    <xf numFmtId="0" fontId="19" fillId="0" borderId="11" xfId="0" applyFont="1" applyBorder="1" applyAlignment="1">
      <alignment horizontal="center" vertical="center"/>
    </xf>
    <xf numFmtId="0" fontId="19" fillId="0" borderId="9"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3" fillId="0" borderId="11" xfId="0" applyFont="1" applyBorder="1" applyAlignment="1">
      <alignment horizontal="left" vertical="center" wrapText="1"/>
    </xf>
    <xf numFmtId="0" fontId="3" fillId="0" borderId="9" xfId="0" applyFont="1" applyBorder="1" applyAlignment="1">
      <alignment horizontal="left" vertical="center" wrapText="1"/>
    </xf>
  </cellXfs>
  <cellStyles count="15">
    <cellStyle name="BodyStyle" xfId="4" xr:uid="{1279DE3B-C0EA-4928-BA80-BDE3F1FBF082}"/>
    <cellStyle name="Currency" xfId="3" xr:uid="{B64D0F22-B170-41E6-B911-A597E6E3DB1E}"/>
    <cellStyle name="Millares" xfId="14" builtinId="3"/>
    <cellStyle name="Millares 2" xfId="8" xr:uid="{522C8F80-498B-4142-8FFB-6DCE9556426E}"/>
    <cellStyle name="Millares 2 2" xfId="12" xr:uid="{9776A4EF-A566-4C13-97BF-265F33E6F8D2}"/>
    <cellStyle name="Moneda" xfId="1" builtinId="4"/>
    <cellStyle name="Moneda 2" xfId="6" xr:uid="{A45597CC-3480-4173-9FDF-DBD3A2F31CAC}"/>
    <cellStyle name="Moneda 3" xfId="9" xr:uid="{68336B90-1486-4915-9B35-49632F55F153}"/>
    <cellStyle name="Moneda 4" xfId="13" xr:uid="{4FBA98AE-4B80-4918-A8E2-E88C753D7CE8}"/>
    <cellStyle name="Normal" xfId="0" builtinId="0"/>
    <cellStyle name="Normal 2" xfId="5" xr:uid="{83DBE539-C0FA-4890-AD48-1CF64303B549}"/>
    <cellStyle name="Normal 3" xfId="7" xr:uid="{B7707B30-CAA5-4771-918F-046CDAAF2761}"/>
    <cellStyle name="Numeric" xfId="10" xr:uid="{74293E03-EB02-4EB9-B8AB-977537F985BF}"/>
    <cellStyle name="Porcentaje" xfId="11" builtinId="5"/>
    <cellStyle name="Título 2" xfId="2" builtin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 Id="rId5" Type="http://schemas.openxmlformats.org/officeDocument/2006/relationships/image" Target="../media/image5.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1.emf"/><Relationship Id="rId6" Type="http://schemas.openxmlformats.org/officeDocument/2006/relationships/image" Target="../media/image13.png"/><Relationship Id="rId5" Type="http://schemas.openxmlformats.org/officeDocument/2006/relationships/image" Target="../media/image12.png"/><Relationship Id="rId4"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2</xdr:col>
      <xdr:colOff>23284</xdr:colOff>
      <xdr:row>0</xdr:row>
      <xdr:rowOff>9525</xdr:rowOff>
    </xdr:from>
    <xdr:to>
      <xdr:col>2</xdr:col>
      <xdr:colOff>738294</xdr:colOff>
      <xdr:row>3</xdr:row>
      <xdr:rowOff>32385</xdr:rowOff>
    </xdr:to>
    <xdr:pic>
      <xdr:nvPicPr>
        <xdr:cNvPr id="2" name="Imagen 1">
          <a:extLst>
            <a:ext uri="{FF2B5EF4-FFF2-40B4-BE49-F238E27FC236}">
              <a16:creationId xmlns:a16="http://schemas.microsoft.com/office/drawing/2014/main" id="{6A286B9D-C8D9-4DAE-B344-0F9CC6DE5447}"/>
            </a:ext>
          </a:extLst>
        </xdr:cNvPr>
        <xdr:cNvPicPr>
          <a:picLocks noChangeAspect="1"/>
        </xdr:cNvPicPr>
      </xdr:nvPicPr>
      <xdr:blipFill>
        <a:blip xmlns:r="http://schemas.openxmlformats.org/officeDocument/2006/relationships" r:embed="rId1"/>
        <a:stretch>
          <a:fillRect/>
        </a:stretch>
      </xdr:blipFill>
      <xdr:spPr>
        <a:xfrm>
          <a:off x="528109" y="9525"/>
          <a:ext cx="715010" cy="699135"/>
        </a:xfrm>
        <a:prstGeom prst="rect">
          <a:avLst/>
        </a:prstGeom>
      </xdr:spPr>
    </xdr:pic>
    <xdr:clientData/>
  </xdr:twoCellAnchor>
  <xdr:twoCellAnchor editAs="oneCell">
    <xdr:from>
      <xdr:col>4</xdr:col>
      <xdr:colOff>173183</xdr:colOff>
      <xdr:row>18</xdr:row>
      <xdr:rowOff>343627</xdr:rowOff>
    </xdr:from>
    <xdr:to>
      <xdr:col>6</xdr:col>
      <xdr:colOff>1784465</xdr:colOff>
      <xdr:row>18</xdr:row>
      <xdr:rowOff>2536657</xdr:rowOff>
    </xdr:to>
    <xdr:pic>
      <xdr:nvPicPr>
        <xdr:cNvPr id="3" name="Imagen 2">
          <a:extLst>
            <a:ext uri="{FF2B5EF4-FFF2-40B4-BE49-F238E27FC236}">
              <a16:creationId xmlns:a16="http://schemas.microsoft.com/office/drawing/2014/main" id="{502F407E-1486-4ED0-9B20-4668889F0ABF}"/>
            </a:ext>
          </a:extLst>
        </xdr:cNvPr>
        <xdr:cNvPicPr>
          <a:picLocks noChangeAspect="1"/>
        </xdr:cNvPicPr>
      </xdr:nvPicPr>
      <xdr:blipFill>
        <a:blip xmlns:r="http://schemas.openxmlformats.org/officeDocument/2006/relationships" r:embed="rId2"/>
        <a:stretch>
          <a:fillRect/>
        </a:stretch>
      </xdr:blipFill>
      <xdr:spPr>
        <a:xfrm>
          <a:off x="6335858" y="3191602"/>
          <a:ext cx="4497357" cy="2193030"/>
        </a:xfrm>
        <a:prstGeom prst="rect">
          <a:avLst/>
        </a:prstGeom>
      </xdr:spPr>
    </xdr:pic>
    <xdr:clientData/>
  </xdr:twoCellAnchor>
  <xdr:twoCellAnchor editAs="oneCell">
    <xdr:from>
      <xdr:col>2</xdr:col>
      <xdr:colOff>486276</xdr:colOff>
      <xdr:row>18</xdr:row>
      <xdr:rowOff>104820</xdr:rowOff>
    </xdr:from>
    <xdr:to>
      <xdr:col>2</xdr:col>
      <xdr:colOff>4010526</xdr:colOff>
      <xdr:row>18</xdr:row>
      <xdr:rowOff>2788158</xdr:rowOff>
    </xdr:to>
    <xdr:pic>
      <xdr:nvPicPr>
        <xdr:cNvPr id="4" name="Imagen 3">
          <a:extLst>
            <a:ext uri="{FF2B5EF4-FFF2-40B4-BE49-F238E27FC236}">
              <a16:creationId xmlns:a16="http://schemas.microsoft.com/office/drawing/2014/main" id="{FA2A2D6D-DB7D-4941-8555-E4BF43D7DF9A}"/>
            </a:ext>
          </a:extLst>
        </xdr:cNvPr>
        <xdr:cNvPicPr>
          <a:picLocks noChangeAspect="1"/>
        </xdr:cNvPicPr>
      </xdr:nvPicPr>
      <xdr:blipFill rotWithShape="1">
        <a:blip xmlns:r="http://schemas.openxmlformats.org/officeDocument/2006/relationships" r:embed="rId3"/>
        <a:srcRect l="9032" r="6300"/>
        <a:stretch/>
      </xdr:blipFill>
      <xdr:spPr>
        <a:xfrm>
          <a:off x="991101" y="2952795"/>
          <a:ext cx="3524250" cy="2683338"/>
        </a:xfrm>
        <a:prstGeom prst="rect">
          <a:avLst/>
        </a:prstGeom>
      </xdr:spPr>
    </xdr:pic>
    <xdr:clientData/>
  </xdr:twoCellAnchor>
  <xdr:twoCellAnchor editAs="oneCell">
    <xdr:from>
      <xdr:col>1</xdr:col>
      <xdr:colOff>43296</xdr:colOff>
      <xdr:row>19</xdr:row>
      <xdr:rowOff>1428294</xdr:rowOff>
    </xdr:from>
    <xdr:to>
      <xdr:col>3</xdr:col>
      <xdr:colOff>337706</xdr:colOff>
      <xdr:row>19</xdr:row>
      <xdr:rowOff>1920879</xdr:rowOff>
    </xdr:to>
    <xdr:pic>
      <xdr:nvPicPr>
        <xdr:cNvPr id="5" name="Imagen 4">
          <a:extLst>
            <a:ext uri="{FF2B5EF4-FFF2-40B4-BE49-F238E27FC236}">
              <a16:creationId xmlns:a16="http://schemas.microsoft.com/office/drawing/2014/main" id="{2DD5DD39-415C-4273-8C36-44065C2201F6}"/>
            </a:ext>
          </a:extLst>
        </xdr:cNvPr>
        <xdr:cNvPicPr>
          <a:picLocks noChangeAspect="1"/>
        </xdr:cNvPicPr>
      </xdr:nvPicPr>
      <xdr:blipFill>
        <a:blip xmlns:r="http://schemas.openxmlformats.org/officeDocument/2006/relationships" r:embed="rId4"/>
        <a:stretch>
          <a:fillRect/>
        </a:stretch>
      </xdr:blipFill>
      <xdr:spPr>
        <a:xfrm>
          <a:off x="167121" y="7276644"/>
          <a:ext cx="5228360" cy="492585"/>
        </a:xfrm>
        <a:prstGeom prst="rect">
          <a:avLst/>
        </a:prstGeom>
      </xdr:spPr>
    </xdr:pic>
    <xdr:clientData/>
  </xdr:twoCellAnchor>
  <xdr:twoCellAnchor editAs="oneCell">
    <xdr:from>
      <xdr:col>0</xdr:col>
      <xdr:colOff>100263</xdr:colOff>
      <xdr:row>22</xdr:row>
      <xdr:rowOff>30079</xdr:rowOff>
    </xdr:from>
    <xdr:to>
      <xdr:col>2</xdr:col>
      <xdr:colOff>932447</xdr:colOff>
      <xdr:row>22</xdr:row>
      <xdr:rowOff>245427</xdr:rowOff>
    </xdr:to>
    <xdr:pic>
      <xdr:nvPicPr>
        <xdr:cNvPr id="6" name="Imagen 5">
          <a:extLst>
            <a:ext uri="{FF2B5EF4-FFF2-40B4-BE49-F238E27FC236}">
              <a16:creationId xmlns:a16="http://schemas.microsoft.com/office/drawing/2014/main" id="{1F4E8567-1215-46E0-A03D-67AEF67F50F2}"/>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20416" r="1002" b="14413"/>
        <a:stretch/>
      </xdr:blipFill>
      <xdr:spPr>
        <a:xfrm>
          <a:off x="100263" y="11069554"/>
          <a:ext cx="1337009" cy="2153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323850</xdr:colOff>
      <xdr:row>311</xdr:row>
      <xdr:rowOff>76200</xdr:rowOff>
    </xdr:from>
    <xdr:to>
      <xdr:col>2</xdr:col>
      <xdr:colOff>1877929</xdr:colOff>
      <xdr:row>313</xdr:row>
      <xdr:rowOff>38672</xdr:rowOff>
    </xdr:to>
    <xdr:pic>
      <xdr:nvPicPr>
        <xdr:cNvPr id="3" name="Imagen 2">
          <a:extLst>
            <a:ext uri="{FF2B5EF4-FFF2-40B4-BE49-F238E27FC236}">
              <a16:creationId xmlns:a16="http://schemas.microsoft.com/office/drawing/2014/main" id="{8137DD37-CF19-4513-A360-29A1D749932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9448" b="14811"/>
        <a:stretch/>
      </xdr:blipFill>
      <xdr:spPr>
        <a:xfrm>
          <a:off x="1162050" y="88801575"/>
          <a:ext cx="1554079" cy="2101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493569</xdr:colOff>
      <xdr:row>0</xdr:row>
      <xdr:rowOff>95251</xdr:rowOff>
    </xdr:from>
    <xdr:ext cx="649430" cy="669451"/>
    <xdr:pic>
      <xdr:nvPicPr>
        <xdr:cNvPr id="2" name="Imagen 1">
          <a:extLst>
            <a:ext uri="{FF2B5EF4-FFF2-40B4-BE49-F238E27FC236}">
              <a16:creationId xmlns:a16="http://schemas.microsoft.com/office/drawing/2014/main" id="{13B8DF07-8F57-41B7-8B72-0471987CB529}"/>
            </a:ext>
          </a:extLst>
        </xdr:cNvPr>
        <xdr:cNvPicPr>
          <a:picLocks noChangeAspect="1"/>
        </xdr:cNvPicPr>
      </xdr:nvPicPr>
      <xdr:blipFill>
        <a:blip xmlns:r="http://schemas.openxmlformats.org/officeDocument/2006/relationships" r:embed="rId1"/>
        <a:stretch>
          <a:fillRect/>
        </a:stretch>
      </xdr:blipFill>
      <xdr:spPr>
        <a:xfrm>
          <a:off x="1293669" y="95251"/>
          <a:ext cx="649430" cy="669451"/>
        </a:xfrm>
        <a:prstGeom prst="rect">
          <a:avLst/>
        </a:prstGeom>
      </xdr:spPr>
    </xdr:pic>
    <xdr:clientData/>
  </xdr:oneCellAnchor>
  <xdr:oneCellAnchor>
    <xdr:from>
      <xdr:col>1</xdr:col>
      <xdr:colOff>31030</xdr:colOff>
      <xdr:row>15</xdr:row>
      <xdr:rowOff>1904278</xdr:rowOff>
    </xdr:from>
    <xdr:ext cx="5711246" cy="666403"/>
    <xdr:pic>
      <xdr:nvPicPr>
        <xdr:cNvPr id="3" name="Imagen 2">
          <a:extLst>
            <a:ext uri="{FF2B5EF4-FFF2-40B4-BE49-F238E27FC236}">
              <a16:creationId xmlns:a16="http://schemas.microsoft.com/office/drawing/2014/main" id="{C0B9FF2B-A224-485D-994D-C374B427D1D6}"/>
            </a:ext>
          </a:extLst>
        </xdr:cNvPr>
        <xdr:cNvPicPr>
          <a:picLocks noChangeAspect="1"/>
        </xdr:cNvPicPr>
      </xdr:nvPicPr>
      <xdr:blipFill>
        <a:blip xmlns:r="http://schemas.openxmlformats.org/officeDocument/2006/relationships" r:embed="rId2"/>
        <a:stretch>
          <a:fillRect/>
        </a:stretch>
      </xdr:blipFill>
      <xdr:spPr>
        <a:xfrm>
          <a:off x="827955" y="2894878"/>
          <a:ext cx="5711246" cy="666403"/>
        </a:xfrm>
        <a:prstGeom prst="rect">
          <a:avLst/>
        </a:prstGeom>
      </xdr:spPr>
    </xdr:pic>
    <xdr:clientData/>
  </xdr:oneCellAnchor>
  <xdr:oneCellAnchor>
    <xdr:from>
      <xdr:col>1</xdr:col>
      <xdr:colOff>119063</xdr:colOff>
      <xdr:row>14</xdr:row>
      <xdr:rowOff>174625</xdr:rowOff>
    </xdr:from>
    <xdr:ext cx="3039484" cy="755316"/>
    <xdr:pic>
      <xdr:nvPicPr>
        <xdr:cNvPr id="4" name="Imagen 3">
          <a:extLst>
            <a:ext uri="{FF2B5EF4-FFF2-40B4-BE49-F238E27FC236}">
              <a16:creationId xmlns:a16="http://schemas.microsoft.com/office/drawing/2014/main" id="{88003F12-4E68-4461-97FC-204426B64A02}"/>
            </a:ext>
          </a:extLst>
        </xdr:cNvPr>
        <xdr:cNvPicPr>
          <a:picLocks noChangeAspect="1"/>
        </xdr:cNvPicPr>
      </xdr:nvPicPr>
      <xdr:blipFill>
        <a:blip xmlns:r="http://schemas.openxmlformats.org/officeDocument/2006/relationships" r:embed="rId3"/>
        <a:stretch>
          <a:fillRect/>
        </a:stretch>
      </xdr:blipFill>
      <xdr:spPr>
        <a:xfrm>
          <a:off x="922338" y="2711450"/>
          <a:ext cx="3039484" cy="755316"/>
        </a:xfrm>
        <a:prstGeom prst="rect">
          <a:avLst/>
        </a:prstGeom>
      </xdr:spPr>
    </xdr:pic>
    <xdr:clientData/>
  </xdr:oneCellAnchor>
  <xdr:oneCellAnchor>
    <xdr:from>
      <xdr:col>1</xdr:col>
      <xdr:colOff>127002</xdr:colOff>
      <xdr:row>14</xdr:row>
      <xdr:rowOff>1055689</xdr:rowOff>
    </xdr:from>
    <xdr:ext cx="3133147" cy="477348"/>
    <xdr:pic>
      <xdr:nvPicPr>
        <xdr:cNvPr id="5" name="Imagen 4">
          <a:extLst>
            <a:ext uri="{FF2B5EF4-FFF2-40B4-BE49-F238E27FC236}">
              <a16:creationId xmlns:a16="http://schemas.microsoft.com/office/drawing/2014/main" id="{7730CA67-AE60-4B46-920A-B9E207D33A2A}"/>
            </a:ext>
          </a:extLst>
        </xdr:cNvPr>
        <xdr:cNvPicPr>
          <a:picLocks noChangeAspect="1"/>
        </xdr:cNvPicPr>
      </xdr:nvPicPr>
      <xdr:blipFill>
        <a:blip xmlns:r="http://schemas.openxmlformats.org/officeDocument/2006/relationships" r:embed="rId4"/>
        <a:stretch>
          <a:fillRect/>
        </a:stretch>
      </xdr:blipFill>
      <xdr:spPr>
        <a:xfrm>
          <a:off x="923927" y="2716214"/>
          <a:ext cx="3133147" cy="477348"/>
        </a:xfrm>
        <a:prstGeom prst="rect">
          <a:avLst/>
        </a:prstGeom>
      </xdr:spPr>
    </xdr:pic>
    <xdr:clientData/>
  </xdr:oneCellAnchor>
  <xdr:oneCellAnchor>
    <xdr:from>
      <xdr:col>2</xdr:col>
      <xdr:colOff>132775</xdr:colOff>
      <xdr:row>14</xdr:row>
      <xdr:rowOff>1070840</xdr:rowOff>
    </xdr:from>
    <xdr:ext cx="2774948" cy="314778"/>
    <xdr:pic>
      <xdr:nvPicPr>
        <xdr:cNvPr id="6" name="Imagen 5">
          <a:extLst>
            <a:ext uri="{FF2B5EF4-FFF2-40B4-BE49-F238E27FC236}">
              <a16:creationId xmlns:a16="http://schemas.microsoft.com/office/drawing/2014/main" id="{017E9EA7-FF87-4673-8C2E-76D0E6F237E4}"/>
            </a:ext>
          </a:extLst>
        </xdr:cNvPr>
        <xdr:cNvPicPr>
          <a:picLocks noChangeAspect="1"/>
        </xdr:cNvPicPr>
      </xdr:nvPicPr>
      <xdr:blipFill>
        <a:blip xmlns:r="http://schemas.openxmlformats.org/officeDocument/2006/relationships" r:embed="rId5"/>
        <a:stretch>
          <a:fillRect/>
        </a:stretch>
      </xdr:blipFill>
      <xdr:spPr>
        <a:xfrm>
          <a:off x="1732975" y="2712315"/>
          <a:ext cx="2774948" cy="314778"/>
        </a:xfrm>
        <a:prstGeom prst="rect">
          <a:avLst/>
        </a:prstGeom>
      </xdr:spPr>
    </xdr:pic>
    <xdr:clientData/>
  </xdr:oneCellAnchor>
  <xdr:oneCellAnchor>
    <xdr:from>
      <xdr:col>2</xdr:col>
      <xdr:colOff>163803</xdr:colOff>
      <xdr:row>14</xdr:row>
      <xdr:rowOff>153699</xdr:rowOff>
    </xdr:from>
    <xdr:ext cx="2678111" cy="830320"/>
    <xdr:pic>
      <xdr:nvPicPr>
        <xdr:cNvPr id="7" name="Imagen 6">
          <a:extLst>
            <a:ext uri="{FF2B5EF4-FFF2-40B4-BE49-F238E27FC236}">
              <a16:creationId xmlns:a16="http://schemas.microsoft.com/office/drawing/2014/main" id="{C6B49D6F-B9A8-48E9-B772-6D82E371805E}"/>
            </a:ext>
          </a:extLst>
        </xdr:cNvPr>
        <xdr:cNvPicPr>
          <a:picLocks noChangeAspect="1"/>
        </xdr:cNvPicPr>
      </xdr:nvPicPr>
      <xdr:blipFill>
        <a:blip xmlns:r="http://schemas.openxmlformats.org/officeDocument/2006/relationships" r:embed="rId6"/>
        <a:stretch>
          <a:fillRect/>
        </a:stretch>
      </xdr:blipFill>
      <xdr:spPr>
        <a:xfrm>
          <a:off x="1760828" y="2687349"/>
          <a:ext cx="2678111" cy="83032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37B46-15CF-4B1A-9322-AFCEE3917B55}">
  <sheetPr codeName="Hoja7">
    <pageSetUpPr fitToPage="1"/>
  </sheetPr>
  <dimension ref="B1:K28"/>
  <sheetViews>
    <sheetView zoomScaleNormal="100" workbookViewId="0">
      <selection activeCell="C18" sqref="C18"/>
    </sheetView>
  </sheetViews>
  <sheetFormatPr baseColWidth="10" defaultColWidth="11.5" defaultRowHeight="15"/>
  <cols>
    <col min="1" max="1" width="1.83203125" style="59" customWidth="1"/>
    <col min="2" max="2" width="5.6640625" style="59" customWidth="1"/>
    <col min="3" max="3" width="68.33203125" style="59" bestFit="1" customWidth="1"/>
    <col min="4" max="4" width="16.5" style="59" customWidth="1"/>
    <col min="5" max="5" width="17" style="64" bestFit="1" customWidth="1"/>
    <col min="6" max="6" width="26.33203125" style="59" customWidth="1"/>
    <col min="7" max="7" width="29.5" style="59" customWidth="1"/>
    <col min="8" max="8" width="12.33203125" style="59" bestFit="1" customWidth="1"/>
    <col min="9" max="9" width="16" style="59" customWidth="1"/>
    <col min="10" max="10" width="11.5" style="59"/>
    <col min="11" max="11" width="13.33203125" style="74" bestFit="1" customWidth="1"/>
    <col min="12" max="16384" width="11.5" style="59"/>
  </cols>
  <sheetData>
    <row r="1" spans="2:11" s="50" customFormat="1" ht="24.75" customHeight="1">
      <c r="B1" s="141" t="s">
        <v>15</v>
      </c>
      <c r="C1" s="141"/>
      <c r="D1" s="141"/>
      <c r="E1" s="141"/>
      <c r="F1" s="141"/>
      <c r="G1" s="141"/>
      <c r="H1" s="49"/>
      <c r="K1" s="70"/>
    </row>
    <row r="2" spans="2:11" s="51" customFormat="1" ht="3.75" customHeight="1">
      <c r="E2" s="52"/>
      <c r="K2" s="71"/>
    </row>
    <row r="3" spans="2:11" s="51" customFormat="1" ht="24.75" customHeight="1">
      <c r="C3" s="142" t="s">
        <v>19</v>
      </c>
      <c r="D3" s="142"/>
      <c r="E3" s="142"/>
      <c r="F3" s="142"/>
      <c r="G3" s="142"/>
      <c r="K3" s="71"/>
    </row>
    <row r="4" spans="2:11" s="51" customFormat="1" ht="20.25" customHeight="1">
      <c r="C4" s="143" t="s">
        <v>29</v>
      </c>
      <c r="D4" s="143"/>
      <c r="E4" s="144"/>
      <c r="F4" s="144"/>
      <c r="G4" s="144"/>
      <c r="K4" s="71"/>
    </row>
    <row r="5" spans="2:11" s="51" customFormat="1" ht="33.75" customHeight="1">
      <c r="C5" s="145" t="s">
        <v>27</v>
      </c>
      <c r="D5" s="145"/>
      <c r="E5" s="145"/>
      <c r="F5" s="145"/>
      <c r="G5" s="145"/>
      <c r="K5" s="71"/>
    </row>
    <row r="6" spans="2:11" s="51" customFormat="1" ht="4.5" customHeight="1">
      <c r="C6" s="53"/>
      <c r="D6" s="53"/>
      <c r="E6" s="54"/>
      <c r="K6" s="71"/>
    </row>
    <row r="7" spans="2:11" s="51" customFormat="1" ht="21" customHeight="1">
      <c r="B7" s="55" t="s">
        <v>20</v>
      </c>
      <c r="C7" s="56" t="s">
        <v>21</v>
      </c>
      <c r="D7" s="56" t="s">
        <v>22</v>
      </c>
      <c r="E7" s="57" t="s">
        <v>23</v>
      </c>
      <c r="F7" s="146" t="s">
        <v>24</v>
      </c>
      <c r="G7" s="146"/>
      <c r="K7" s="71"/>
    </row>
    <row r="8" spans="2:11" s="81" customFormat="1" ht="12.75" customHeight="1">
      <c r="B8" s="86">
        <v>1</v>
      </c>
      <c r="C8" s="87" t="s">
        <v>32</v>
      </c>
      <c r="D8" s="86">
        <v>900654916</v>
      </c>
      <c r="E8" s="88">
        <v>4814650</v>
      </c>
      <c r="F8" s="77"/>
      <c r="G8" s="73">
        <f>MEDIAN(E8:E17)</f>
        <v>7432740.5</v>
      </c>
      <c r="K8" s="82"/>
    </row>
    <row r="9" spans="2:11" s="81" customFormat="1" ht="12.75" customHeight="1">
      <c r="B9" s="89">
        <v>2</v>
      </c>
      <c r="C9" s="87" t="s">
        <v>33</v>
      </c>
      <c r="D9" s="86">
        <v>900389684</v>
      </c>
      <c r="E9" s="88">
        <v>5351055.2</v>
      </c>
      <c r="F9" s="76" t="s">
        <v>16</v>
      </c>
      <c r="G9" s="83">
        <v>8323333</v>
      </c>
      <c r="K9" s="82"/>
    </row>
    <row r="10" spans="2:11" s="81" customFormat="1" ht="12.75" customHeight="1">
      <c r="B10" s="93">
        <v>3</v>
      </c>
      <c r="C10" s="94" t="s">
        <v>36</v>
      </c>
      <c r="D10" s="93">
        <v>901346888</v>
      </c>
      <c r="E10" s="95">
        <v>5394216</v>
      </c>
      <c r="F10" s="77"/>
      <c r="K10" s="82"/>
    </row>
    <row r="11" spans="2:11" s="81" customFormat="1" ht="12.75" customHeight="1">
      <c r="B11" s="89">
        <v>4</v>
      </c>
      <c r="C11" s="87" t="s">
        <v>37</v>
      </c>
      <c r="D11" s="86">
        <v>900718863</v>
      </c>
      <c r="E11" s="88">
        <v>5710580</v>
      </c>
      <c r="F11" s="77"/>
      <c r="G11" s="73">
        <f>_xlfn.STDEV.P(E8:E17)</f>
        <v>1326677.7416876038</v>
      </c>
      <c r="K11" s="82"/>
    </row>
    <row r="12" spans="2:11" s="81" customFormat="1" ht="12.75" customHeight="1">
      <c r="B12" s="72">
        <v>5</v>
      </c>
      <c r="C12" s="85" t="s">
        <v>38</v>
      </c>
      <c r="D12" s="72">
        <v>901355682</v>
      </c>
      <c r="E12" s="78">
        <v>7074834</v>
      </c>
      <c r="F12" s="77"/>
      <c r="G12" s="61"/>
      <c r="K12" s="82"/>
    </row>
    <row r="13" spans="2:11" s="81" customFormat="1" ht="12.75" customHeight="1">
      <c r="B13" s="75">
        <v>6</v>
      </c>
      <c r="C13" s="85" t="s">
        <v>39</v>
      </c>
      <c r="D13" s="72">
        <v>900735297</v>
      </c>
      <c r="E13" s="78">
        <v>7790647</v>
      </c>
      <c r="F13" s="77"/>
      <c r="G13" s="79"/>
      <c r="K13" s="82"/>
    </row>
    <row r="14" spans="2:11" s="81" customFormat="1" ht="12.75" customHeight="1">
      <c r="B14" s="72">
        <v>7</v>
      </c>
      <c r="C14" s="85" t="s">
        <v>40</v>
      </c>
      <c r="D14" s="72">
        <v>900471332</v>
      </c>
      <c r="E14" s="78">
        <v>8076470</v>
      </c>
      <c r="F14" s="77"/>
      <c r="G14" s="79"/>
      <c r="K14" s="82"/>
    </row>
    <row r="15" spans="2:11" s="81" customFormat="1" ht="12.75" customHeight="1">
      <c r="B15" s="75">
        <v>8</v>
      </c>
      <c r="C15" s="85" t="s">
        <v>34</v>
      </c>
      <c r="D15" s="72">
        <v>830032102</v>
      </c>
      <c r="E15" s="78">
        <v>8087158</v>
      </c>
      <c r="F15" s="77"/>
      <c r="G15" s="79"/>
      <c r="K15" s="82"/>
    </row>
    <row r="16" spans="2:11" s="81" customFormat="1" ht="12.75" customHeight="1">
      <c r="B16" s="72">
        <v>9</v>
      </c>
      <c r="C16" s="85" t="s">
        <v>35</v>
      </c>
      <c r="D16" s="72">
        <v>900694527</v>
      </c>
      <c r="E16" s="78">
        <v>8138300</v>
      </c>
      <c r="F16" s="77"/>
      <c r="G16" s="79"/>
      <c r="K16" s="82"/>
    </row>
    <row r="17" spans="2:11" s="81" customFormat="1" ht="12.75" customHeight="1">
      <c r="B17" s="75">
        <v>10</v>
      </c>
      <c r="C17" s="85" t="s">
        <v>28</v>
      </c>
      <c r="D17" s="72">
        <v>900241832</v>
      </c>
      <c r="E17" s="80">
        <v>8323302</v>
      </c>
      <c r="F17" s="77"/>
      <c r="G17" s="79"/>
      <c r="K17" s="82"/>
    </row>
    <row r="18" spans="2:11" ht="15" customHeight="1">
      <c r="B18" s="58"/>
      <c r="C18" s="61"/>
      <c r="D18" s="72"/>
      <c r="E18" s="62"/>
      <c r="F18" s="60" t="s">
        <v>25</v>
      </c>
      <c r="G18" s="63">
        <f>+G8-G11</f>
        <v>6106062.7583123967</v>
      </c>
    </row>
    <row r="19" spans="2:11" ht="236.25" customHeight="1"/>
    <row r="20" spans="2:11" s="51" customFormat="1" ht="368.25" customHeight="1">
      <c r="B20" s="140" t="s">
        <v>42</v>
      </c>
      <c r="C20" s="140"/>
      <c r="D20" s="140"/>
      <c r="E20" s="140"/>
      <c r="F20" s="140"/>
      <c r="G20" s="140"/>
      <c r="K20" s="71"/>
    </row>
    <row r="21" spans="2:11" s="51" customFormat="1" ht="24" customHeight="1">
      <c r="B21" s="65"/>
      <c r="C21" s="65"/>
      <c r="D21" s="65"/>
      <c r="E21" s="66"/>
      <c r="F21" s="65"/>
      <c r="G21" s="65"/>
      <c r="K21" s="71"/>
    </row>
    <row r="22" spans="2:11" s="51" customFormat="1" ht="14">
      <c r="B22" s="67" t="s">
        <v>17</v>
      </c>
      <c r="C22" s="68"/>
      <c r="D22" s="68"/>
      <c r="E22" s="52"/>
      <c r="K22" s="71"/>
    </row>
    <row r="23" spans="2:11" s="51" customFormat="1" ht="19.5" customHeight="1">
      <c r="B23" s="67"/>
      <c r="C23" s="68"/>
      <c r="D23" s="68"/>
      <c r="E23" s="52"/>
      <c r="K23" s="71"/>
    </row>
    <row r="24" spans="2:11" s="51" customFormat="1" ht="14.25" customHeight="1">
      <c r="B24" s="69" t="s">
        <v>11</v>
      </c>
      <c r="C24" s="68"/>
      <c r="D24" s="68"/>
      <c r="E24" s="52"/>
      <c r="J24" s="51">
        <f>+J21</f>
        <v>0</v>
      </c>
      <c r="K24" s="71"/>
    </row>
    <row r="25" spans="2:11" s="51" customFormat="1" ht="14.25" customHeight="1">
      <c r="B25" s="69" t="s">
        <v>18</v>
      </c>
      <c r="C25" s="68"/>
      <c r="D25" s="68"/>
      <c r="E25" s="52"/>
      <c r="K25" s="71"/>
    </row>
    <row r="26" spans="2:11" s="51" customFormat="1" ht="14.25" customHeight="1">
      <c r="B26" s="69" t="s">
        <v>8</v>
      </c>
      <c r="C26" s="68"/>
      <c r="D26" s="68"/>
      <c r="E26" s="52"/>
      <c r="K26" s="71"/>
    </row>
    <row r="27" spans="2:11" s="51" customFormat="1" ht="14.25" customHeight="1">
      <c r="B27" s="69" t="s">
        <v>9</v>
      </c>
      <c r="C27" s="68"/>
      <c r="D27" s="68"/>
      <c r="E27" s="52"/>
      <c r="K27" s="71"/>
    </row>
    <row r="28" spans="2:11" s="51" customFormat="1" ht="14.25" customHeight="1">
      <c r="B28" s="69" t="s">
        <v>10</v>
      </c>
      <c r="C28" s="68"/>
      <c r="D28" s="68"/>
      <c r="E28" s="52"/>
      <c r="K28" s="71"/>
    </row>
  </sheetData>
  <autoFilter ref="B7:H18" xr:uid="{00000000-0001-0000-0000-000000000000}">
    <filterColumn colId="4" showButton="0"/>
  </autoFilter>
  <mergeCells count="6">
    <mergeCell ref="B20:G20"/>
    <mergeCell ref="B1:G1"/>
    <mergeCell ref="C3:G3"/>
    <mergeCell ref="C4:G4"/>
    <mergeCell ref="C5:G5"/>
    <mergeCell ref="F7:G7"/>
  </mergeCells>
  <printOptions horizontalCentered="1" verticalCentered="1"/>
  <pageMargins left="0.70866141732283472" right="0.70866141732283472" top="0.74803149606299213" bottom="0.74803149606299213" header="0.31496062992125984"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77631-1428-45DB-B4B6-9754CA0FE427}">
  <dimension ref="A1:D2"/>
  <sheetViews>
    <sheetView workbookViewId="0">
      <selection activeCell="B5" sqref="B5"/>
    </sheetView>
  </sheetViews>
  <sheetFormatPr baseColWidth="10" defaultColWidth="35.33203125" defaultRowHeight="26.25" customHeight="1"/>
  <cols>
    <col min="1" max="1" width="28.6640625" customWidth="1"/>
    <col min="2" max="2" width="63.33203125" bestFit="1" customWidth="1"/>
  </cols>
  <sheetData>
    <row r="1" spans="1:4" ht="26.25" customHeight="1">
      <c r="A1" s="84" t="s">
        <v>30</v>
      </c>
      <c r="B1" s="84" t="s">
        <v>31</v>
      </c>
      <c r="C1" s="84"/>
    </row>
    <row r="2" spans="1:4" s="92" customFormat="1" ht="26.25" customHeight="1">
      <c r="A2" s="90">
        <v>1</v>
      </c>
      <c r="B2" s="90" t="str">
        <f>+'CARDOTAL SOLUCIONES SAS'!D7</f>
        <v>CARDOTAL SOLUCIONES SAS NIT: 901006319-1</v>
      </c>
      <c r="C2" s="91">
        <f>+'CARDOTAL SOLUCIONES SAS'!G306</f>
        <v>11830850</v>
      </c>
      <c r="D2" t="s">
        <v>41</v>
      </c>
    </row>
  </sheetData>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6E1A2-9BBA-4A98-8584-B183A083D945}">
  <sheetPr codeName="Hoja1">
    <tabColor theme="9" tint="0.59999389629810485"/>
    <pageSetUpPr fitToPage="1"/>
  </sheetPr>
  <dimension ref="B1:K321"/>
  <sheetViews>
    <sheetView tabSelected="1" view="pageBreakPreview" zoomScaleNormal="100" zoomScaleSheetLayoutView="100" zoomScalePageLayoutView="50" workbookViewId="0">
      <selection activeCell="D316" sqref="D316"/>
    </sheetView>
  </sheetViews>
  <sheetFormatPr baseColWidth="10" defaultColWidth="11.5" defaultRowHeight="13"/>
  <cols>
    <col min="1" max="1" width="5.5" style="2" customWidth="1"/>
    <col min="2" max="2" width="7.1640625" style="2" customWidth="1"/>
    <col min="3" max="3" width="60.1640625" style="8" customWidth="1"/>
    <col min="4" max="4" width="45.1640625" style="9" customWidth="1"/>
    <col min="5" max="5" width="13" style="9" bestFit="1" customWidth="1"/>
    <col min="6" max="6" width="23.5" style="14" hidden="1" customWidth="1"/>
    <col min="7" max="7" width="22.5" style="24" customWidth="1"/>
    <col min="8" max="8" width="24.33203125" style="29" customWidth="1"/>
    <col min="9" max="9" width="22.33203125" style="42" hidden="1" customWidth="1"/>
    <col min="10" max="10" width="17.83203125" style="35" bestFit="1" customWidth="1"/>
    <col min="11" max="11" width="13.83203125" style="35" bestFit="1" customWidth="1"/>
    <col min="12" max="16384" width="11.5" style="2"/>
  </cols>
  <sheetData>
    <row r="1" spans="2:11" ht="4.5" customHeight="1">
      <c r="E1" s="1"/>
      <c r="F1" s="1"/>
      <c r="G1" s="23"/>
    </row>
    <row r="2" spans="2:11" ht="26.25" customHeight="1">
      <c r="C2" s="122" t="s">
        <v>359</v>
      </c>
      <c r="D2" s="122"/>
      <c r="E2" s="122"/>
      <c r="F2" s="122"/>
      <c r="G2" s="122"/>
      <c r="H2" s="122"/>
      <c r="I2" s="122"/>
    </row>
    <row r="3" spans="2:11" ht="33" customHeight="1">
      <c r="C3" s="123" t="s">
        <v>351</v>
      </c>
      <c r="D3" s="123"/>
      <c r="E3" s="123"/>
      <c r="F3" s="123"/>
      <c r="G3" s="123"/>
      <c r="H3" s="123"/>
      <c r="I3" s="123"/>
    </row>
    <row r="4" spans="2:11" ht="6" customHeight="1">
      <c r="D4" s="10"/>
      <c r="E4" s="10"/>
      <c r="F4" s="11"/>
    </row>
    <row r="5" spans="2:11" ht="5.25" customHeight="1">
      <c r="B5" s="4"/>
      <c r="C5" s="4"/>
      <c r="D5" s="4"/>
      <c r="E5" s="4"/>
      <c r="F5" s="2"/>
    </row>
    <row r="6" spans="2:11" s="3" customFormat="1" ht="23.25" customHeight="1">
      <c r="B6" s="4"/>
      <c r="C6" s="20" t="s">
        <v>12</v>
      </c>
      <c r="D6" s="38">
        <v>11842834</v>
      </c>
      <c r="E6" s="22"/>
      <c r="F6" s="15"/>
      <c r="G6" s="25"/>
      <c r="H6" s="30"/>
      <c r="I6" s="43"/>
      <c r="J6" s="36"/>
      <c r="K6" s="36"/>
    </row>
    <row r="7" spans="2:11" ht="29.25" customHeight="1">
      <c r="C7" s="21" t="s">
        <v>0</v>
      </c>
      <c r="D7" s="41" t="s">
        <v>350</v>
      </c>
      <c r="F7" s="19"/>
      <c r="G7" s="19"/>
    </row>
    <row r="8" spans="2:11" ht="17.25" customHeight="1">
      <c r="C8" s="5"/>
      <c r="D8" s="6"/>
      <c r="E8" s="7"/>
      <c r="F8" s="7"/>
      <c r="G8" s="26"/>
    </row>
    <row r="9" spans="2:11" s="3" customFormat="1" ht="32.25" customHeight="1">
      <c r="B9" s="124" t="s">
        <v>1</v>
      </c>
      <c r="C9" s="124" t="s">
        <v>2</v>
      </c>
      <c r="D9" s="126" t="s">
        <v>3</v>
      </c>
      <c r="E9" s="126" t="s">
        <v>4</v>
      </c>
      <c r="F9" s="126" t="s">
        <v>13</v>
      </c>
      <c r="G9" s="134" t="s">
        <v>14</v>
      </c>
      <c r="H9" s="136" t="s">
        <v>360</v>
      </c>
      <c r="I9" s="138" t="s">
        <v>5</v>
      </c>
      <c r="J9" s="36"/>
      <c r="K9" s="36"/>
    </row>
    <row r="10" spans="2:11" s="3" customFormat="1" ht="41.25" customHeight="1">
      <c r="B10" s="125"/>
      <c r="C10" s="125"/>
      <c r="D10" s="127"/>
      <c r="E10" s="127"/>
      <c r="F10" s="128"/>
      <c r="G10" s="135"/>
      <c r="H10" s="137"/>
      <c r="I10" s="139"/>
      <c r="J10" s="36"/>
      <c r="K10" s="36"/>
    </row>
    <row r="11" spans="2:11" s="3" customFormat="1" ht="22.5" customHeight="1">
      <c r="B11" s="18">
        <v>1</v>
      </c>
      <c r="C11" s="96" t="s">
        <v>43</v>
      </c>
      <c r="D11" s="96" t="s">
        <v>26</v>
      </c>
      <c r="E11" s="96">
        <v>1</v>
      </c>
      <c r="F11" s="98">
        <v>12040</v>
      </c>
      <c r="G11" s="99">
        <v>12000</v>
      </c>
      <c r="H11" s="32">
        <f>+G11*E11</f>
        <v>12000</v>
      </c>
      <c r="I11" s="44">
        <f>+F11-G11</f>
        <v>40</v>
      </c>
      <c r="J11" s="36"/>
      <c r="K11" s="36"/>
    </row>
    <row r="12" spans="2:11" s="3" customFormat="1" ht="22.5" customHeight="1">
      <c r="B12" s="18">
        <v>2</v>
      </c>
      <c r="C12" s="96" t="s">
        <v>44</v>
      </c>
      <c r="D12" s="96" t="s">
        <v>338</v>
      </c>
      <c r="E12" s="96">
        <v>1</v>
      </c>
      <c r="F12" s="98">
        <v>21823</v>
      </c>
      <c r="G12" s="99">
        <v>21800</v>
      </c>
      <c r="H12" s="32">
        <f t="shared" ref="H12:H75" si="0">+G12*E12</f>
        <v>21800</v>
      </c>
      <c r="I12" s="44">
        <f t="shared" ref="I12:I75" si="1">+F12-G12</f>
        <v>23</v>
      </c>
      <c r="J12" s="36"/>
      <c r="K12" s="36"/>
    </row>
    <row r="13" spans="2:11" s="3" customFormat="1" ht="22.5" customHeight="1">
      <c r="B13" s="18">
        <f>+B12+1</f>
        <v>3</v>
      </c>
      <c r="C13" s="96" t="s">
        <v>45</v>
      </c>
      <c r="D13" s="96" t="s">
        <v>338</v>
      </c>
      <c r="E13" s="96">
        <v>1</v>
      </c>
      <c r="F13" s="98">
        <v>18060</v>
      </c>
      <c r="G13" s="99">
        <v>18000</v>
      </c>
      <c r="H13" s="32">
        <f t="shared" si="0"/>
        <v>18000</v>
      </c>
      <c r="I13" s="44">
        <f t="shared" si="1"/>
        <v>60</v>
      </c>
      <c r="J13" s="36"/>
      <c r="K13" s="36"/>
    </row>
    <row r="14" spans="2:11" s="3" customFormat="1" ht="22.5" customHeight="1">
      <c r="B14" s="18">
        <f t="shared" ref="B14:B77" si="2">+B13+1</f>
        <v>4</v>
      </c>
      <c r="C14" s="96" t="s">
        <v>46</v>
      </c>
      <c r="D14" s="96" t="s">
        <v>26</v>
      </c>
      <c r="E14" s="96">
        <v>1</v>
      </c>
      <c r="F14" s="98">
        <v>26037</v>
      </c>
      <c r="G14" s="99">
        <v>26000</v>
      </c>
      <c r="H14" s="32">
        <f t="shared" si="0"/>
        <v>26000</v>
      </c>
      <c r="I14" s="44">
        <f t="shared" si="1"/>
        <v>37</v>
      </c>
      <c r="J14" s="36"/>
      <c r="K14" s="36"/>
    </row>
    <row r="15" spans="2:11" s="3" customFormat="1" ht="22.5" customHeight="1">
      <c r="B15" s="18">
        <f t="shared" si="2"/>
        <v>5</v>
      </c>
      <c r="C15" s="96" t="s">
        <v>47</v>
      </c>
      <c r="D15" s="96" t="s">
        <v>26</v>
      </c>
      <c r="E15" s="96">
        <v>1</v>
      </c>
      <c r="F15" s="98">
        <v>23478</v>
      </c>
      <c r="G15" s="99">
        <v>23400</v>
      </c>
      <c r="H15" s="32">
        <f t="shared" si="0"/>
        <v>23400</v>
      </c>
      <c r="I15" s="44">
        <f t="shared" si="1"/>
        <v>78</v>
      </c>
      <c r="J15" s="36"/>
      <c r="K15" s="36"/>
    </row>
    <row r="16" spans="2:11" s="3" customFormat="1" ht="22.5" customHeight="1">
      <c r="B16" s="18">
        <f t="shared" si="2"/>
        <v>6</v>
      </c>
      <c r="C16" s="96" t="s">
        <v>48</v>
      </c>
      <c r="D16" s="96" t="s">
        <v>339</v>
      </c>
      <c r="E16" s="96">
        <v>1</v>
      </c>
      <c r="F16" s="98">
        <v>7525</v>
      </c>
      <c r="G16" s="99">
        <v>7500</v>
      </c>
      <c r="H16" s="32">
        <f t="shared" si="0"/>
        <v>7500</v>
      </c>
      <c r="I16" s="44">
        <f t="shared" si="1"/>
        <v>25</v>
      </c>
      <c r="J16" s="36"/>
      <c r="K16" s="36"/>
    </row>
    <row r="17" spans="2:11" s="3" customFormat="1" ht="22.5" customHeight="1">
      <c r="B17" s="18">
        <f t="shared" si="2"/>
        <v>7</v>
      </c>
      <c r="C17" s="96" t="s">
        <v>49</v>
      </c>
      <c r="D17" s="96" t="s">
        <v>340</v>
      </c>
      <c r="E17" s="96">
        <v>1</v>
      </c>
      <c r="F17" s="98">
        <v>22575</v>
      </c>
      <c r="G17" s="99">
        <v>22500</v>
      </c>
      <c r="H17" s="32">
        <f t="shared" si="0"/>
        <v>22500</v>
      </c>
      <c r="I17" s="44">
        <f t="shared" si="1"/>
        <v>75</v>
      </c>
      <c r="J17" s="36"/>
      <c r="K17" s="36"/>
    </row>
    <row r="18" spans="2:11" s="3" customFormat="1" ht="22.5" customHeight="1">
      <c r="B18" s="18">
        <f t="shared" si="2"/>
        <v>8</v>
      </c>
      <c r="C18" s="96" t="s">
        <v>50</v>
      </c>
      <c r="D18" s="96" t="s">
        <v>340</v>
      </c>
      <c r="E18" s="96">
        <v>1</v>
      </c>
      <c r="F18" s="98">
        <v>8428</v>
      </c>
      <c r="G18" s="99">
        <v>8400</v>
      </c>
      <c r="H18" s="32">
        <f t="shared" si="0"/>
        <v>8400</v>
      </c>
      <c r="I18" s="44">
        <f t="shared" si="1"/>
        <v>28</v>
      </c>
      <c r="J18" s="36"/>
      <c r="K18" s="36"/>
    </row>
    <row r="19" spans="2:11" s="3" customFormat="1" ht="22.5" customHeight="1">
      <c r="B19" s="18">
        <f t="shared" si="2"/>
        <v>9</v>
      </c>
      <c r="C19" s="96" t="s">
        <v>51</v>
      </c>
      <c r="D19" s="96" t="s">
        <v>26</v>
      </c>
      <c r="E19" s="96">
        <v>1</v>
      </c>
      <c r="F19" s="98">
        <v>6020</v>
      </c>
      <c r="G19" s="99">
        <v>6000</v>
      </c>
      <c r="H19" s="32">
        <f t="shared" si="0"/>
        <v>6000</v>
      </c>
      <c r="I19" s="44">
        <f t="shared" si="1"/>
        <v>20</v>
      </c>
      <c r="J19" s="36"/>
      <c r="K19" s="36"/>
    </row>
    <row r="20" spans="2:11" s="3" customFormat="1" ht="22.5" customHeight="1">
      <c r="B20" s="18">
        <f t="shared" si="2"/>
        <v>10</v>
      </c>
      <c r="C20" s="96" t="s">
        <v>52</v>
      </c>
      <c r="D20" s="96" t="s">
        <v>339</v>
      </c>
      <c r="E20" s="96">
        <v>1</v>
      </c>
      <c r="F20" s="98">
        <v>31605</v>
      </c>
      <c r="G20" s="99">
        <v>31600</v>
      </c>
      <c r="H20" s="32">
        <f t="shared" si="0"/>
        <v>31600</v>
      </c>
      <c r="I20" s="44">
        <f t="shared" si="1"/>
        <v>5</v>
      </c>
      <c r="J20" s="36"/>
      <c r="K20" s="36"/>
    </row>
    <row r="21" spans="2:11" s="3" customFormat="1" ht="22.5" customHeight="1">
      <c r="B21" s="18">
        <f t="shared" si="2"/>
        <v>11</v>
      </c>
      <c r="C21" s="96" t="s">
        <v>53</v>
      </c>
      <c r="D21" s="96" t="s">
        <v>339</v>
      </c>
      <c r="E21" s="96">
        <v>1</v>
      </c>
      <c r="F21" s="98">
        <v>24682</v>
      </c>
      <c r="G21" s="99">
        <v>24600</v>
      </c>
      <c r="H21" s="32">
        <f t="shared" si="0"/>
        <v>24600</v>
      </c>
      <c r="I21" s="44">
        <f t="shared" si="1"/>
        <v>82</v>
      </c>
      <c r="J21" s="36"/>
      <c r="K21" s="36"/>
    </row>
    <row r="22" spans="2:11" s="3" customFormat="1" ht="22.5" customHeight="1">
      <c r="B22" s="18">
        <f t="shared" si="2"/>
        <v>12</v>
      </c>
      <c r="C22" s="96" t="s">
        <v>54</v>
      </c>
      <c r="D22" s="96" t="s">
        <v>339</v>
      </c>
      <c r="E22" s="96">
        <v>1</v>
      </c>
      <c r="F22" s="98">
        <v>40936</v>
      </c>
      <c r="G22" s="99">
        <v>40900</v>
      </c>
      <c r="H22" s="32">
        <f t="shared" si="0"/>
        <v>40900</v>
      </c>
      <c r="I22" s="44">
        <f t="shared" si="1"/>
        <v>36</v>
      </c>
      <c r="J22" s="36"/>
      <c r="K22" s="36"/>
    </row>
    <row r="23" spans="2:11" s="3" customFormat="1" ht="22.5" customHeight="1">
      <c r="B23" s="18">
        <f t="shared" si="2"/>
        <v>13</v>
      </c>
      <c r="C23" s="96" t="s">
        <v>55</v>
      </c>
      <c r="D23" s="96" t="s">
        <v>340</v>
      </c>
      <c r="E23" s="96">
        <v>1</v>
      </c>
      <c r="F23" s="98">
        <v>24080</v>
      </c>
      <c r="G23" s="99">
        <v>24000</v>
      </c>
      <c r="H23" s="32">
        <f t="shared" si="0"/>
        <v>24000</v>
      </c>
      <c r="I23" s="44">
        <f t="shared" si="1"/>
        <v>80</v>
      </c>
      <c r="J23" s="36"/>
      <c r="K23" s="36"/>
    </row>
    <row r="24" spans="2:11" s="3" customFormat="1" ht="22.5" customHeight="1">
      <c r="B24" s="18">
        <f t="shared" si="2"/>
        <v>14</v>
      </c>
      <c r="C24" s="96" t="s">
        <v>56</v>
      </c>
      <c r="D24" s="96" t="s">
        <v>26</v>
      </c>
      <c r="E24" s="96">
        <v>1</v>
      </c>
      <c r="F24" s="98">
        <v>25585</v>
      </c>
      <c r="G24" s="99">
        <v>25500</v>
      </c>
      <c r="H24" s="32">
        <f t="shared" si="0"/>
        <v>25500</v>
      </c>
      <c r="I24" s="44">
        <f t="shared" si="1"/>
        <v>85</v>
      </c>
      <c r="J24" s="36"/>
      <c r="K24" s="36"/>
    </row>
    <row r="25" spans="2:11" s="3" customFormat="1" ht="22.5" customHeight="1">
      <c r="B25" s="18">
        <f t="shared" si="2"/>
        <v>15</v>
      </c>
      <c r="C25" s="96" t="s">
        <v>57</v>
      </c>
      <c r="D25" s="96" t="s">
        <v>341</v>
      </c>
      <c r="E25" s="96">
        <v>1</v>
      </c>
      <c r="F25" s="98">
        <v>33110</v>
      </c>
      <c r="G25" s="99">
        <v>33100</v>
      </c>
      <c r="H25" s="32">
        <f t="shared" si="0"/>
        <v>33100</v>
      </c>
      <c r="I25" s="44">
        <f t="shared" si="1"/>
        <v>10</v>
      </c>
      <c r="J25" s="36"/>
      <c r="K25" s="36"/>
    </row>
    <row r="26" spans="2:11" s="3" customFormat="1" ht="22.5" customHeight="1">
      <c r="B26" s="18">
        <f t="shared" si="2"/>
        <v>16</v>
      </c>
      <c r="C26" s="96" t="s">
        <v>58</v>
      </c>
      <c r="D26" s="96" t="s">
        <v>340</v>
      </c>
      <c r="E26" s="96">
        <v>1</v>
      </c>
      <c r="F26" s="98">
        <v>12040</v>
      </c>
      <c r="G26" s="99">
        <v>12000</v>
      </c>
      <c r="H26" s="32">
        <f t="shared" si="0"/>
        <v>12000</v>
      </c>
      <c r="I26" s="44">
        <f t="shared" si="1"/>
        <v>40</v>
      </c>
      <c r="J26" s="36"/>
      <c r="K26" s="36"/>
    </row>
    <row r="27" spans="2:11" s="3" customFormat="1" ht="22.5" customHeight="1">
      <c r="B27" s="18">
        <f t="shared" si="2"/>
        <v>17</v>
      </c>
      <c r="C27" s="96" t="s">
        <v>59</v>
      </c>
      <c r="D27" s="96" t="s">
        <v>339</v>
      </c>
      <c r="E27" s="96">
        <v>1</v>
      </c>
      <c r="F27" s="98">
        <v>15050</v>
      </c>
      <c r="G27" s="99">
        <v>15000</v>
      </c>
      <c r="H27" s="32">
        <f t="shared" si="0"/>
        <v>15000</v>
      </c>
      <c r="I27" s="44">
        <f t="shared" si="1"/>
        <v>50</v>
      </c>
      <c r="J27" s="36"/>
      <c r="K27" s="36"/>
    </row>
    <row r="28" spans="2:11" s="3" customFormat="1" ht="22.5" customHeight="1">
      <c r="B28" s="18">
        <f t="shared" si="2"/>
        <v>18</v>
      </c>
      <c r="C28" s="96" t="s">
        <v>60</v>
      </c>
      <c r="D28" s="96" t="s">
        <v>339</v>
      </c>
      <c r="E28" s="96">
        <v>1</v>
      </c>
      <c r="F28" s="98">
        <v>52675</v>
      </c>
      <c r="G28" s="99">
        <v>52600</v>
      </c>
      <c r="H28" s="32">
        <f t="shared" si="0"/>
        <v>52600</v>
      </c>
      <c r="I28" s="44">
        <f t="shared" si="1"/>
        <v>75</v>
      </c>
      <c r="J28" s="36"/>
      <c r="K28" s="36"/>
    </row>
    <row r="29" spans="2:11" s="3" customFormat="1" ht="22.5" customHeight="1">
      <c r="B29" s="18">
        <f t="shared" si="2"/>
        <v>19</v>
      </c>
      <c r="C29" s="96" t="s">
        <v>61</v>
      </c>
      <c r="D29" s="96" t="s">
        <v>26</v>
      </c>
      <c r="E29" s="96">
        <v>1</v>
      </c>
      <c r="F29" s="98">
        <v>37625</v>
      </c>
      <c r="G29" s="99">
        <v>37600</v>
      </c>
      <c r="H29" s="32">
        <f t="shared" si="0"/>
        <v>37600</v>
      </c>
      <c r="I29" s="44">
        <f t="shared" si="1"/>
        <v>25</v>
      </c>
      <c r="J29" s="36"/>
      <c r="K29" s="36"/>
    </row>
    <row r="30" spans="2:11" s="3" customFormat="1" ht="22.5" customHeight="1">
      <c r="B30" s="18">
        <f t="shared" si="2"/>
        <v>20</v>
      </c>
      <c r="C30" s="96" t="s">
        <v>62</v>
      </c>
      <c r="D30" s="96" t="s">
        <v>340</v>
      </c>
      <c r="E30" s="96">
        <v>1</v>
      </c>
      <c r="F30" s="98">
        <v>66220</v>
      </c>
      <c r="G30" s="99">
        <v>66200</v>
      </c>
      <c r="H30" s="32">
        <f t="shared" si="0"/>
        <v>66200</v>
      </c>
      <c r="I30" s="44">
        <f t="shared" si="1"/>
        <v>20</v>
      </c>
      <c r="J30" s="36"/>
      <c r="K30" s="36"/>
    </row>
    <row r="31" spans="2:11" s="3" customFormat="1" ht="22.5" customHeight="1">
      <c r="B31" s="18">
        <f t="shared" si="2"/>
        <v>21</v>
      </c>
      <c r="C31" s="96" t="s">
        <v>63</v>
      </c>
      <c r="D31" s="96" t="s">
        <v>340</v>
      </c>
      <c r="E31" s="96">
        <v>1</v>
      </c>
      <c r="F31" s="98">
        <v>6020</v>
      </c>
      <c r="G31" s="99">
        <v>6000</v>
      </c>
      <c r="H31" s="32">
        <f t="shared" si="0"/>
        <v>6000</v>
      </c>
      <c r="I31" s="44">
        <f t="shared" si="1"/>
        <v>20</v>
      </c>
      <c r="J31" s="36"/>
      <c r="K31" s="36"/>
    </row>
    <row r="32" spans="2:11" s="3" customFormat="1" ht="22.5" customHeight="1">
      <c r="B32" s="18">
        <f t="shared" si="2"/>
        <v>22</v>
      </c>
      <c r="C32" s="96" t="s">
        <v>64</v>
      </c>
      <c r="D32" s="96" t="s">
        <v>340</v>
      </c>
      <c r="E32" s="96">
        <v>1</v>
      </c>
      <c r="F32" s="98">
        <v>9030</v>
      </c>
      <c r="G32" s="99">
        <v>9000</v>
      </c>
      <c r="H32" s="32">
        <f t="shared" si="0"/>
        <v>9000</v>
      </c>
      <c r="I32" s="44">
        <f t="shared" si="1"/>
        <v>30</v>
      </c>
      <c r="J32" s="36"/>
      <c r="K32" s="36"/>
    </row>
    <row r="33" spans="2:11" s="3" customFormat="1" ht="22.5" customHeight="1">
      <c r="B33" s="18">
        <f t="shared" si="2"/>
        <v>23</v>
      </c>
      <c r="C33" s="96" t="s">
        <v>65</v>
      </c>
      <c r="D33" s="96" t="s">
        <v>339</v>
      </c>
      <c r="E33" s="96">
        <v>1</v>
      </c>
      <c r="F33" s="98">
        <v>30100</v>
      </c>
      <c r="G33" s="99">
        <v>30100</v>
      </c>
      <c r="H33" s="32">
        <f t="shared" si="0"/>
        <v>30100</v>
      </c>
      <c r="I33" s="44">
        <f t="shared" si="1"/>
        <v>0</v>
      </c>
      <c r="J33" s="36"/>
      <c r="K33" s="36"/>
    </row>
    <row r="34" spans="2:11" s="3" customFormat="1" ht="22.5" customHeight="1">
      <c r="B34" s="18">
        <f t="shared" si="2"/>
        <v>24</v>
      </c>
      <c r="C34" s="96" t="s">
        <v>66</v>
      </c>
      <c r="D34" s="96" t="s">
        <v>339</v>
      </c>
      <c r="E34" s="96">
        <v>1</v>
      </c>
      <c r="F34" s="98">
        <v>21070</v>
      </c>
      <c r="G34" s="99">
        <v>21000</v>
      </c>
      <c r="H34" s="32">
        <f t="shared" si="0"/>
        <v>21000</v>
      </c>
      <c r="I34" s="44">
        <f t="shared" si="1"/>
        <v>70</v>
      </c>
      <c r="J34" s="36"/>
      <c r="K34" s="36"/>
    </row>
    <row r="35" spans="2:11" s="3" customFormat="1" ht="22.5" customHeight="1">
      <c r="B35" s="18">
        <f t="shared" si="2"/>
        <v>25</v>
      </c>
      <c r="C35" s="96" t="s">
        <v>67</v>
      </c>
      <c r="D35" s="96" t="s">
        <v>339</v>
      </c>
      <c r="E35" s="96">
        <v>1</v>
      </c>
      <c r="F35" s="98">
        <v>4515</v>
      </c>
      <c r="G35" s="99">
        <v>4500</v>
      </c>
      <c r="H35" s="32">
        <f t="shared" si="0"/>
        <v>4500</v>
      </c>
      <c r="I35" s="44">
        <f t="shared" si="1"/>
        <v>15</v>
      </c>
      <c r="J35" s="36"/>
      <c r="K35" s="36"/>
    </row>
    <row r="36" spans="2:11" s="3" customFormat="1" ht="22.5" customHeight="1">
      <c r="B36" s="18">
        <f t="shared" si="2"/>
        <v>26</v>
      </c>
      <c r="C36" s="96" t="s">
        <v>68</v>
      </c>
      <c r="D36" s="96" t="s">
        <v>340</v>
      </c>
      <c r="E36" s="96">
        <v>1</v>
      </c>
      <c r="F36" s="98">
        <v>9346</v>
      </c>
      <c r="G36" s="99">
        <v>9300</v>
      </c>
      <c r="H36" s="32">
        <f t="shared" si="0"/>
        <v>9300</v>
      </c>
      <c r="I36" s="44">
        <f t="shared" si="1"/>
        <v>46</v>
      </c>
      <c r="J36" s="36"/>
      <c r="K36" s="36"/>
    </row>
    <row r="37" spans="2:11" s="3" customFormat="1" ht="22.5" customHeight="1">
      <c r="B37" s="18">
        <f t="shared" si="2"/>
        <v>27</v>
      </c>
      <c r="C37" s="96" t="s">
        <v>69</v>
      </c>
      <c r="D37" s="96" t="s">
        <v>340</v>
      </c>
      <c r="E37" s="96">
        <v>1</v>
      </c>
      <c r="F37" s="98">
        <v>30100</v>
      </c>
      <c r="G37" s="99">
        <v>30100</v>
      </c>
      <c r="H37" s="32">
        <f t="shared" si="0"/>
        <v>30100</v>
      </c>
      <c r="I37" s="44">
        <f t="shared" si="1"/>
        <v>0</v>
      </c>
      <c r="J37" s="36"/>
      <c r="K37" s="36"/>
    </row>
    <row r="38" spans="2:11" s="3" customFormat="1" ht="22.5" customHeight="1">
      <c r="B38" s="18">
        <f t="shared" si="2"/>
        <v>28</v>
      </c>
      <c r="C38" s="96" t="s">
        <v>70</v>
      </c>
      <c r="D38" s="96" t="s">
        <v>26</v>
      </c>
      <c r="E38" s="96">
        <v>1</v>
      </c>
      <c r="F38" s="98">
        <v>12040</v>
      </c>
      <c r="G38" s="99">
        <v>12000</v>
      </c>
      <c r="H38" s="32">
        <f t="shared" si="0"/>
        <v>12000</v>
      </c>
      <c r="I38" s="44">
        <f t="shared" si="1"/>
        <v>40</v>
      </c>
      <c r="J38" s="36"/>
      <c r="K38" s="36"/>
    </row>
    <row r="39" spans="2:11" s="3" customFormat="1" ht="22.5" customHeight="1">
      <c r="B39" s="18">
        <f t="shared" si="2"/>
        <v>29</v>
      </c>
      <c r="C39" s="96" t="s">
        <v>71</v>
      </c>
      <c r="D39" s="96" t="s">
        <v>339</v>
      </c>
      <c r="E39" s="96">
        <v>1</v>
      </c>
      <c r="F39" s="98">
        <v>4515</v>
      </c>
      <c r="G39" s="99">
        <v>4500</v>
      </c>
      <c r="H39" s="32">
        <f t="shared" si="0"/>
        <v>4500</v>
      </c>
      <c r="I39" s="44">
        <f t="shared" si="1"/>
        <v>15</v>
      </c>
      <c r="J39" s="36"/>
      <c r="K39" s="36"/>
    </row>
    <row r="40" spans="2:11" s="3" customFormat="1" ht="22.5" customHeight="1">
      <c r="B40" s="18">
        <f t="shared" si="2"/>
        <v>30</v>
      </c>
      <c r="C40" s="96" t="s">
        <v>72</v>
      </c>
      <c r="D40" s="96" t="s">
        <v>340</v>
      </c>
      <c r="E40" s="96">
        <v>1</v>
      </c>
      <c r="F40" s="98">
        <v>6472</v>
      </c>
      <c r="G40" s="99">
        <v>6400</v>
      </c>
      <c r="H40" s="32">
        <f t="shared" si="0"/>
        <v>6400</v>
      </c>
      <c r="I40" s="44">
        <f t="shared" si="1"/>
        <v>72</v>
      </c>
      <c r="J40" s="36"/>
      <c r="K40" s="36"/>
    </row>
    <row r="41" spans="2:11" s="3" customFormat="1" ht="22.5" customHeight="1">
      <c r="B41" s="18">
        <f t="shared" si="2"/>
        <v>31</v>
      </c>
      <c r="C41" s="96" t="s">
        <v>73</v>
      </c>
      <c r="D41" s="96" t="s">
        <v>340</v>
      </c>
      <c r="E41" s="96">
        <v>1</v>
      </c>
      <c r="F41" s="98">
        <v>18060</v>
      </c>
      <c r="G41" s="99">
        <v>18000</v>
      </c>
      <c r="H41" s="32">
        <f t="shared" si="0"/>
        <v>18000</v>
      </c>
      <c r="I41" s="44">
        <f t="shared" si="1"/>
        <v>60</v>
      </c>
      <c r="J41" s="36"/>
      <c r="K41" s="36"/>
    </row>
    <row r="42" spans="2:11" s="3" customFormat="1" ht="22.5" customHeight="1">
      <c r="B42" s="18">
        <f t="shared" si="2"/>
        <v>32</v>
      </c>
      <c r="C42" s="96" t="s">
        <v>74</v>
      </c>
      <c r="D42" s="96" t="s">
        <v>340</v>
      </c>
      <c r="E42" s="96">
        <v>1</v>
      </c>
      <c r="F42" s="98">
        <v>48160</v>
      </c>
      <c r="G42" s="99">
        <v>48100</v>
      </c>
      <c r="H42" s="32">
        <f t="shared" si="0"/>
        <v>48100</v>
      </c>
      <c r="I42" s="44">
        <f t="shared" si="1"/>
        <v>60</v>
      </c>
      <c r="J42" s="36"/>
      <c r="K42" s="36"/>
    </row>
    <row r="43" spans="2:11" s="3" customFormat="1" ht="22.5" customHeight="1">
      <c r="B43" s="18">
        <f t="shared" si="2"/>
        <v>33</v>
      </c>
      <c r="C43" s="96" t="s">
        <v>75</v>
      </c>
      <c r="D43" s="96" t="s">
        <v>340</v>
      </c>
      <c r="E43" s="96">
        <v>1</v>
      </c>
      <c r="F43" s="98">
        <v>48160</v>
      </c>
      <c r="G43" s="99">
        <v>48100</v>
      </c>
      <c r="H43" s="32">
        <f t="shared" si="0"/>
        <v>48100</v>
      </c>
      <c r="I43" s="44">
        <f t="shared" si="1"/>
        <v>60</v>
      </c>
      <c r="J43" s="36"/>
      <c r="K43" s="36"/>
    </row>
    <row r="44" spans="2:11" s="3" customFormat="1" ht="22.5" customHeight="1">
      <c r="B44" s="18">
        <f t="shared" si="2"/>
        <v>34</v>
      </c>
      <c r="C44" s="96" t="s">
        <v>76</v>
      </c>
      <c r="D44" s="96" t="s">
        <v>342</v>
      </c>
      <c r="E44" s="96">
        <v>1</v>
      </c>
      <c r="F44" s="98">
        <v>126420</v>
      </c>
      <c r="G44" s="99">
        <v>126400</v>
      </c>
      <c r="H44" s="32">
        <f t="shared" si="0"/>
        <v>126400</v>
      </c>
      <c r="I44" s="44">
        <f t="shared" si="1"/>
        <v>20</v>
      </c>
      <c r="J44" s="36"/>
      <c r="K44" s="36"/>
    </row>
    <row r="45" spans="2:11" s="3" customFormat="1" ht="22.5" customHeight="1">
      <c r="B45" s="18">
        <f t="shared" si="2"/>
        <v>35</v>
      </c>
      <c r="C45" s="96" t="s">
        <v>77</v>
      </c>
      <c r="D45" s="96" t="s">
        <v>340</v>
      </c>
      <c r="E45" s="96">
        <v>1</v>
      </c>
      <c r="F45" s="98">
        <v>15050</v>
      </c>
      <c r="G45" s="99">
        <v>15000</v>
      </c>
      <c r="H45" s="32">
        <f t="shared" si="0"/>
        <v>15000</v>
      </c>
      <c r="I45" s="44">
        <f t="shared" si="1"/>
        <v>50</v>
      </c>
      <c r="J45" s="36"/>
      <c r="K45" s="36"/>
    </row>
    <row r="46" spans="2:11" s="3" customFormat="1" ht="22.5" customHeight="1">
      <c r="B46" s="18">
        <f t="shared" si="2"/>
        <v>36</v>
      </c>
      <c r="C46" s="96" t="s">
        <v>78</v>
      </c>
      <c r="D46" s="96" t="s">
        <v>340</v>
      </c>
      <c r="E46" s="96">
        <v>1</v>
      </c>
      <c r="F46" s="98">
        <v>21070</v>
      </c>
      <c r="G46" s="99">
        <v>21000</v>
      </c>
      <c r="H46" s="32">
        <f t="shared" si="0"/>
        <v>21000</v>
      </c>
      <c r="I46" s="44">
        <f t="shared" si="1"/>
        <v>70</v>
      </c>
      <c r="J46" s="36"/>
      <c r="K46" s="36"/>
    </row>
    <row r="47" spans="2:11" s="3" customFormat="1" ht="22.5" customHeight="1">
      <c r="B47" s="18">
        <f t="shared" si="2"/>
        <v>37</v>
      </c>
      <c r="C47" s="96" t="s">
        <v>79</v>
      </c>
      <c r="D47" s="96" t="s">
        <v>340</v>
      </c>
      <c r="E47" s="96">
        <v>1</v>
      </c>
      <c r="F47" s="98">
        <v>48160</v>
      </c>
      <c r="G47" s="99">
        <v>48100</v>
      </c>
      <c r="H47" s="32">
        <f t="shared" si="0"/>
        <v>48100</v>
      </c>
      <c r="I47" s="44">
        <f t="shared" si="1"/>
        <v>60</v>
      </c>
      <c r="J47" s="36"/>
      <c r="K47" s="36"/>
    </row>
    <row r="48" spans="2:11" s="3" customFormat="1" ht="22.5" customHeight="1">
      <c r="B48" s="18">
        <f t="shared" si="2"/>
        <v>38</v>
      </c>
      <c r="C48" s="96" t="s">
        <v>80</v>
      </c>
      <c r="D48" s="96" t="s">
        <v>340</v>
      </c>
      <c r="E48" s="96">
        <v>1</v>
      </c>
      <c r="F48" s="98">
        <v>6020</v>
      </c>
      <c r="G48" s="99">
        <v>6000</v>
      </c>
      <c r="H48" s="32">
        <f t="shared" si="0"/>
        <v>6000</v>
      </c>
      <c r="I48" s="44">
        <f t="shared" si="1"/>
        <v>20</v>
      </c>
      <c r="J48" s="36"/>
      <c r="K48" s="36"/>
    </row>
    <row r="49" spans="2:11" s="3" customFormat="1" ht="22.5" customHeight="1">
      <c r="B49" s="18">
        <f t="shared" si="2"/>
        <v>39</v>
      </c>
      <c r="C49" s="96" t="s">
        <v>81</v>
      </c>
      <c r="D49" s="96" t="s">
        <v>340</v>
      </c>
      <c r="E49" s="96">
        <v>1</v>
      </c>
      <c r="F49" s="98">
        <v>6020</v>
      </c>
      <c r="G49" s="99">
        <v>6000</v>
      </c>
      <c r="H49" s="32">
        <f t="shared" si="0"/>
        <v>6000</v>
      </c>
      <c r="I49" s="44">
        <f t="shared" si="1"/>
        <v>20</v>
      </c>
      <c r="J49" s="36"/>
      <c r="K49" s="36"/>
    </row>
    <row r="50" spans="2:11" s="3" customFormat="1" ht="22.5" customHeight="1">
      <c r="B50" s="18">
        <f t="shared" si="2"/>
        <v>40</v>
      </c>
      <c r="C50" s="96" t="s">
        <v>82</v>
      </c>
      <c r="D50" s="96" t="s">
        <v>340</v>
      </c>
      <c r="E50" s="96">
        <v>1</v>
      </c>
      <c r="F50" s="98">
        <v>49665</v>
      </c>
      <c r="G50" s="99">
        <v>49600</v>
      </c>
      <c r="H50" s="32">
        <f t="shared" si="0"/>
        <v>49600</v>
      </c>
      <c r="I50" s="44">
        <f t="shared" si="1"/>
        <v>65</v>
      </c>
      <c r="J50" s="36"/>
      <c r="K50" s="36"/>
    </row>
    <row r="51" spans="2:11" s="3" customFormat="1" ht="22.5" customHeight="1">
      <c r="B51" s="18">
        <f t="shared" si="2"/>
        <v>41</v>
      </c>
      <c r="C51" s="96" t="s">
        <v>83</v>
      </c>
      <c r="D51" s="96" t="s">
        <v>340</v>
      </c>
      <c r="E51" s="96">
        <v>1</v>
      </c>
      <c r="F51" s="98">
        <v>49665</v>
      </c>
      <c r="G51" s="99">
        <v>49600</v>
      </c>
      <c r="H51" s="32">
        <f t="shared" si="0"/>
        <v>49600</v>
      </c>
      <c r="I51" s="44">
        <f t="shared" si="1"/>
        <v>65</v>
      </c>
      <c r="J51" s="36"/>
      <c r="K51" s="36"/>
    </row>
    <row r="52" spans="2:11" s="3" customFormat="1" ht="22.5" customHeight="1">
      <c r="B52" s="18">
        <f t="shared" si="2"/>
        <v>42</v>
      </c>
      <c r="C52" s="96" t="s">
        <v>84</v>
      </c>
      <c r="D52" s="96" t="s">
        <v>339</v>
      </c>
      <c r="E52" s="96">
        <v>1</v>
      </c>
      <c r="F52" s="98">
        <v>30100</v>
      </c>
      <c r="G52" s="99">
        <v>30100</v>
      </c>
      <c r="H52" s="32">
        <f t="shared" si="0"/>
        <v>30100</v>
      </c>
      <c r="I52" s="44">
        <f t="shared" si="1"/>
        <v>0</v>
      </c>
      <c r="J52" s="36"/>
      <c r="K52" s="36"/>
    </row>
    <row r="53" spans="2:11" s="3" customFormat="1" ht="22.5" customHeight="1">
      <c r="B53" s="18">
        <f t="shared" si="2"/>
        <v>43</v>
      </c>
      <c r="C53" s="96" t="s">
        <v>85</v>
      </c>
      <c r="D53" s="96" t="s">
        <v>340</v>
      </c>
      <c r="E53" s="96">
        <v>1</v>
      </c>
      <c r="F53" s="98">
        <v>72240</v>
      </c>
      <c r="G53" s="99">
        <v>72200</v>
      </c>
      <c r="H53" s="32">
        <f t="shared" si="0"/>
        <v>72200</v>
      </c>
      <c r="I53" s="44">
        <f t="shared" si="1"/>
        <v>40</v>
      </c>
      <c r="J53" s="36"/>
      <c r="K53" s="36"/>
    </row>
    <row r="54" spans="2:11" s="3" customFormat="1" ht="22.5" customHeight="1">
      <c r="B54" s="18">
        <f t="shared" si="2"/>
        <v>44</v>
      </c>
      <c r="C54" s="96" t="s">
        <v>86</v>
      </c>
      <c r="D54" s="96" t="s">
        <v>340</v>
      </c>
      <c r="E54" s="96">
        <v>1</v>
      </c>
      <c r="F54" s="98">
        <v>60200</v>
      </c>
      <c r="G54" s="99">
        <v>60200</v>
      </c>
      <c r="H54" s="32">
        <f t="shared" si="0"/>
        <v>60200</v>
      </c>
      <c r="I54" s="44">
        <f t="shared" si="1"/>
        <v>0</v>
      </c>
      <c r="J54" s="36"/>
      <c r="K54" s="36"/>
    </row>
    <row r="55" spans="2:11" s="3" customFormat="1" ht="22.5" customHeight="1">
      <c r="B55" s="18">
        <f t="shared" si="2"/>
        <v>45</v>
      </c>
      <c r="C55" s="96" t="s">
        <v>87</v>
      </c>
      <c r="D55" s="96" t="s">
        <v>339</v>
      </c>
      <c r="E55" s="96">
        <v>1</v>
      </c>
      <c r="F55" s="98">
        <v>33110</v>
      </c>
      <c r="G55" s="99">
        <v>33100</v>
      </c>
      <c r="H55" s="32">
        <f t="shared" si="0"/>
        <v>33100</v>
      </c>
      <c r="I55" s="44">
        <f t="shared" si="1"/>
        <v>10</v>
      </c>
      <c r="J55" s="36"/>
      <c r="K55" s="36"/>
    </row>
    <row r="56" spans="2:11" s="3" customFormat="1" ht="22.5" customHeight="1">
      <c r="B56" s="18">
        <f t="shared" si="2"/>
        <v>46</v>
      </c>
      <c r="C56" s="96" t="s">
        <v>88</v>
      </c>
      <c r="D56" s="96" t="s">
        <v>340</v>
      </c>
      <c r="E56" s="96">
        <v>1</v>
      </c>
      <c r="F56" s="98">
        <v>10535</v>
      </c>
      <c r="G56" s="99">
        <v>10500</v>
      </c>
      <c r="H56" s="32">
        <f t="shared" si="0"/>
        <v>10500</v>
      </c>
      <c r="I56" s="44">
        <f t="shared" si="1"/>
        <v>35</v>
      </c>
      <c r="J56" s="36"/>
      <c r="K56" s="36"/>
    </row>
    <row r="57" spans="2:11" s="3" customFormat="1" ht="22.5" customHeight="1">
      <c r="B57" s="18">
        <f t="shared" si="2"/>
        <v>47</v>
      </c>
      <c r="C57" s="96" t="s">
        <v>89</v>
      </c>
      <c r="D57" s="96" t="s">
        <v>26</v>
      </c>
      <c r="E57" s="96">
        <v>1</v>
      </c>
      <c r="F57" s="98">
        <v>37625</v>
      </c>
      <c r="G57" s="99">
        <v>37600</v>
      </c>
      <c r="H57" s="32">
        <f t="shared" si="0"/>
        <v>37600</v>
      </c>
      <c r="I57" s="44">
        <f t="shared" si="1"/>
        <v>25</v>
      </c>
      <c r="J57" s="36"/>
      <c r="K57" s="36"/>
    </row>
    <row r="58" spans="2:11" s="3" customFormat="1" ht="22.5" customHeight="1">
      <c r="B58" s="18">
        <f t="shared" si="2"/>
        <v>48</v>
      </c>
      <c r="C58" s="96" t="s">
        <v>90</v>
      </c>
      <c r="D58" s="96" t="s">
        <v>340</v>
      </c>
      <c r="E58" s="96">
        <v>1</v>
      </c>
      <c r="F58" s="98">
        <v>42140</v>
      </c>
      <c r="G58" s="99">
        <v>42100</v>
      </c>
      <c r="H58" s="32">
        <f t="shared" si="0"/>
        <v>42100</v>
      </c>
      <c r="I58" s="44">
        <f t="shared" si="1"/>
        <v>40</v>
      </c>
      <c r="J58" s="36"/>
      <c r="K58" s="36"/>
    </row>
    <row r="59" spans="2:11" s="3" customFormat="1" ht="22.5" customHeight="1">
      <c r="B59" s="18">
        <f t="shared" si="2"/>
        <v>49</v>
      </c>
      <c r="C59" s="96" t="s">
        <v>91</v>
      </c>
      <c r="D59" s="96" t="s">
        <v>340</v>
      </c>
      <c r="E59" s="96">
        <v>1</v>
      </c>
      <c r="F59" s="98">
        <v>37625</v>
      </c>
      <c r="G59" s="99">
        <v>37600</v>
      </c>
      <c r="H59" s="32">
        <f t="shared" si="0"/>
        <v>37600</v>
      </c>
      <c r="I59" s="44">
        <f t="shared" si="1"/>
        <v>25</v>
      </c>
      <c r="J59" s="36"/>
      <c r="K59" s="36"/>
    </row>
    <row r="60" spans="2:11" s="3" customFormat="1" ht="22.5" customHeight="1">
      <c r="B60" s="18">
        <f t="shared" si="2"/>
        <v>50</v>
      </c>
      <c r="C60" s="96" t="s">
        <v>92</v>
      </c>
      <c r="D60" s="96" t="s">
        <v>26</v>
      </c>
      <c r="E60" s="96">
        <v>1</v>
      </c>
      <c r="F60" s="98">
        <v>135450</v>
      </c>
      <c r="G60" s="99">
        <v>135400</v>
      </c>
      <c r="H60" s="32">
        <f t="shared" si="0"/>
        <v>135400</v>
      </c>
      <c r="I60" s="44">
        <f t="shared" si="1"/>
        <v>50</v>
      </c>
      <c r="J60" s="36"/>
      <c r="K60" s="36"/>
    </row>
    <row r="61" spans="2:11" s="3" customFormat="1" ht="22.5" customHeight="1">
      <c r="B61" s="18">
        <f t="shared" si="2"/>
        <v>51</v>
      </c>
      <c r="C61" s="96" t="s">
        <v>93</v>
      </c>
      <c r="D61" s="96" t="s">
        <v>340</v>
      </c>
      <c r="E61" s="96">
        <v>1</v>
      </c>
      <c r="F61" s="98">
        <v>6020</v>
      </c>
      <c r="G61" s="99">
        <v>6000</v>
      </c>
      <c r="H61" s="32">
        <f t="shared" si="0"/>
        <v>6000</v>
      </c>
      <c r="I61" s="44">
        <f t="shared" si="1"/>
        <v>20</v>
      </c>
      <c r="J61" s="36"/>
      <c r="K61" s="36"/>
    </row>
    <row r="62" spans="2:11" s="3" customFormat="1" ht="22.5" customHeight="1">
      <c r="B62" s="18">
        <f t="shared" si="2"/>
        <v>52</v>
      </c>
      <c r="C62" s="96" t="s">
        <v>94</v>
      </c>
      <c r="D62" s="96" t="s">
        <v>340</v>
      </c>
      <c r="E62" s="96">
        <v>1</v>
      </c>
      <c r="F62" s="98">
        <v>7525</v>
      </c>
      <c r="G62" s="99">
        <v>7500</v>
      </c>
      <c r="H62" s="32">
        <f t="shared" si="0"/>
        <v>7500</v>
      </c>
      <c r="I62" s="44">
        <f t="shared" si="1"/>
        <v>25</v>
      </c>
      <c r="J62" s="36"/>
      <c r="K62" s="36"/>
    </row>
    <row r="63" spans="2:11" s="3" customFormat="1" ht="22.5" customHeight="1">
      <c r="B63" s="18">
        <f t="shared" si="2"/>
        <v>53</v>
      </c>
      <c r="C63" s="96" t="s">
        <v>95</v>
      </c>
      <c r="D63" s="96" t="s">
        <v>340</v>
      </c>
      <c r="E63" s="96">
        <v>1</v>
      </c>
      <c r="F63" s="98">
        <v>10535</v>
      </c>
      <c r="G63" s="99">
        <v>10500</v>
      </c>
      <c r="H63" s="32">
        <f t="shared" si="0"/>
        <v>10500</v>
      </c>
      <c r="I63" s="44">
        <f t="shared" si="1"/>
        <v>35</v>
      </c>
      <c r="J63" s="36"/>
      <c r="K63" s="36"/>
    </row>
    <row r="64" spans="2:11" s="3" customFormat="1" ht="22.5" customHeight="1">
      <c r="B64" s="18">
        <f t="shared" si="2"/>
        <v>54</v>
      </c>
      <c r="C64" s="96" t="s">
        <v>96</v>
      </c>
      <c r="D64" s="96" t="s">
        <v>340</v>
      </c>
      <c r="E64" s="96">
        <v>1</v>
      </c>
      <c r="F64" s="98">
        <v>12040</v>
      </c>
      <c r="G64" s="99">
        <v>12000</v>
      </c>
      <c r="H64" s="32">
        <f t="shared" si="0"/>
        <v>12000</v>
      </c>
      <c r="I64" s="44">
        <f t="shared" si="1"/>
        <v>40</v>
      </c>
      <c r="J64" s="36"/>
      <c r="K64" s="36"/>
    </row>
    <row r="65" spans="2:11" s="3" customFormat="1" ht="22.5" customHeight="1">
      <c r="B65" s="18">
        <f t="shared" si="2"/>
        <v>55</v>
      </c>
      <c r="C65" s="96" t="s">
        <v>97</v>
      </c>
      <c r="D65" s="96" t="s">
        <v>343</v>
      </c>
      <c r="E65" s="96">
        <v>1</v>
      </c>
      <c r="F65" s="98">
        <v>45</v>
      </c>
      <c r="G65" s="100">
        <v>45</v>
      </c>
      <c r="H65" s="32">
        <f t="shared" si="0"/>
        <v>45</v>
      </c>
      <c r="I65" s="44">
        <f t="shared" si="1"/>
        <v>0</v>
      </c>
      <c r="J65" s="36"/>
      <c r="K65" s="36"/>
    </row>
    <row r="66" spans="2:11" s="3" customFormat="1" ht="22.5" customHeight="1">
      <c r="B66" s="18">
        <f t="shared" si="2"/>
        <v>56</v>
      </c>
      <c r="C66" s="96" t="s">
        <v>98</v>
      </c>
      <c r="D66" s="96" t="s">
        <v>339</v>
      </c>
      <c r="E66" s="96">
        <v>1</v>
      </c>
      <c r="F66" s="98">
        <v>36120</v>
      </c>
      <c r="G66" s="99">
        <v>36100</v>
      </c>
      <c r="H66" s="32">
        <f t="shared" si="0"/>
        <v>36100</v>
      </c>
      <c r="I66" s="44">
        <f t="shared" si="1"/>
        <v>20</v>
      </c>
      <c r="J66" s="36"/>
      <c r="K66" s="36"/>
    </row>
    <row r="67" spans="2:11" s="3" customFormat="1" ht="22.5" customHeight="1">
      <c r="B67" s="18">
        <f t="shared" si="2"/>
        <v>57</v>
      </c>
      <c r="C67" s="96" t="s">
        <v>99</v>
      </c>
      <c r="D67" s="96" t="s">
        <v>343</v>
      </c>
      <c r="E67" s="96">
        <v>1</v>
      </c>
      <c r="F67" s="98">
        <v>68</v>
      </c>
      <c r="G67" s="100">
        <v>68</v>
      </c>
      <c r="H67" s="32">
        <f t="shared" si="0"/>
        <v>68</v>
      </c>
      <c r="I67" s="44">
        <f t="shared" si="1"/>
        <v>0</v>
      </c>
      <c r="J67" s="36"/>
      <c r="K67" s="36"/>
    </row>
    <row r="68" spans="2:11" s="3" customFormat="1" ht="22.5" customHeight="1">
      <c r="B68" s="18">
        <f t="shared" si="2"/>
        <v>58</v>
      </c>
      <c r="C68" s="96" t="s">
        <v>100</v>
      </c>
      <c r="D68" s="96" t="s">
        <v>26</v>
      </c>
      <c r="E68" s="96">
        <v>1</v>
      </c>
      <c r="F68" s="98">
        <v>111370</v>
      </c>
      <c r="G68" s="99">
        <v>111300</v>
      </c>
      <c r="H68" s="32">
        <f t="shared" si="0"/>
        <v>111300</v>
      </c>
      <c r="I68" s="44">
        <f t="shared" si="1"/>
        <v>70</v>
      </c>
      <c r="J68" s="36"/>
      <c r="K68" s="36"/>
    </row>
    <row r="69" spans="2:11" s="3" customFormat="1" ht="22.5" customHeight="1">
      <c r="B69" s="18">
        <f t="shared" si="2"/>
        <v>59</v>
      </c>
      <c r="C69" s="96" t="s">
        <v>101</v>
      </c>
      <c r="D69" s="96" t="s">
        <v>339</v>
      </c>
      <c r="E69" s="96">
        <v>1</v>
      </c>
      <c r="F69" s="98">
        <v>42140</v>
      </c>
      <c r="G69" s="99">
        <v>42100</v>
      </c>
      <c r="H69" s="32">
        <f t="shared" si="0"/>
        <v>42100</v>
      </c>
      <c r="I69" s="44">
        <f t="shared" si="1"/>
        <v>40</v>
      </c>
      <c r="J69" s="36"/>
      <c r="K69" s="36"/>
    </row>
    <row r="70" spans="2:11" s="3" customFormat="1" ht="22.5" customHeight="1">
      <c r="B70" s="18">
        <f t="shared" si="2"/>
        <v>60</v>
      </c>
      <c r="C70" s="96" t="s">
        <v>102</v>
      </c>
      <c r="D70" s="96" t="s">
        <v>339</v>
      </c>
      <c r="E70" s="96">
        <v>1</v>
      </c>
      <c r="F70" s="98">
        <v>18783</v>
      </c>
      <c r="G70" s="99">
        <v>18700</v>
      </c>
      <c r="H70" s="32">
        <f t="shared" si="0"/>
        <v>18700</v>
      </c>
      <c r="I70" s="44">
        <f t="shared" si="1"/>
        <v>83</v>
      </c>
      <c r="J70" s="36"/>
      <c r="K70" s="36"/>
    </row>
    <row r="71" spans="2:11" s="3" customFormat="1" ht="22.5" customHeight="1">
      <c r="B71" s="18">
        <f t="shared" si="2"/>
        <v>61</v>
      </c>
      <c r="C71" s="96" t="s">
        <v>103</v>
      </c>
      <c r="D71" s="96" t="s">
        <v>340</v>
      </c>
      <c r="E71" s="96">
        <v>1</v>
      </c>
      <c r="F71" s="98">
        <v>39130</v>
      </c>
      <c r="G71" s="99">
        <v>39100</v>
      </c>
      <c r="H71" s="32">
        <f t="shared" si="0"/>
        <v>39100</v>
      </c>
      <c r="I71" s="44">
        <f t="shared" si="1"/>
        <v>30</v>
      </c>
      <c r="J71" s="36"/>
      <c r="K71" s="36"/>
    </row>
    <row r="72" spans="2:11" s="3" customFormat="1" ht="22.5" customHeight="1">
      <c r="B72" s="18">
        <f t="shared" si="2"/>
        <v>62</v>
      </c>
      <c r="C72" s="96" t="s">
        <v>104</v>
      </c>
      <c r="D72" s="96" t="s">
        <v>343</v>
      </c>
      <c r="E72" s="96">
        <v>1</v>
      </c>
      <c r="F72" s="98">
        <v>30</v>
      </c>
      <c r="G72" s="100">
        <v>30</v>
      </c>
      <c r="H72" s="32">
        <f t="shared" si="0"/>
        <v>30</v>
      </c>
      <c r="I72" s="44">
        <f t="shared" si="1"/>
        <v>0</v>
      </c>
      <c r="J72" s="36"/>
      <c r="K72" s="36"/>
    </row>
    <row r="73" spans="2:11" s="3" customFormat="1" ht="22.5" customHeight="1">
      <c r="B73" s="18">
        <f t="shared" si="2"/>
        <v>63</v>
      </c>
      <c r="C73" s="96" t="s">
        <v>105</v>
      </c>
      <c r="D73" s="96" t="s">
        <v>343</v>
      </c>
      <c r="E73" s="96">
        <v>1</v>
      </c>
      <c r="F73" s="98">
        <v>30</v>
      </c>
      <c r="G73" s="100">
        <v>30</v>
      </c>
      <c r="H73" s="32">
        <f t="shared" si="0"/>
        <v>30</v>
      </c>
      <c r="I73" s="44">
        <f t="shared" si="1"/>
        <v>0</v>
      </c>
      <c r="J73" s="36"/>
      <c r="K73" s="36"/>
    </row>
    <row r="74" spans="2:11" s="3" customFormat="1" ht="22.5" customHeight="1">
      <c r="B74" s="18">
        <f t="shared" si="2"/>
        <v>64</v>
      </c>
      <c r="C74" s="96" t="s">
        <v>106</v>
      </c>
      <c r="D74" s="96" t="s">
        <v>339</v>
      </c>
      <c r="E74" s="96">
        <v>1</v>
      </c>
      <c r="F74" s="98">
        <v>34615</v>
      </c>
      <c r="G74" s="99">
        <v>34600</v>
      </c>
      <c r="H74" s="32">
        <f t="shared" si="0"/>
        <v>34600</v>
      </c>
      <c r="I74" s="44">
        <f t="shared" si="1"/>
        <v>15</v>
      </c>
      <c r="J74" s="36"/>
      <c r="K74" s="36"/>
    </row>
    <row r="75" spans="2:11" s="3" customFormat="1" ht="22.5" customHeight="1">
      <c r="B75" s="18">
        <f t="shared" si="2"/>
        <v>65</v>
      </c>
      <c r="C75" s="96" t="s">
        <v>107</v>
      </c>
      <c r="D75" s="96" t="s">
        <v>26</v>
      </c>
      <c r="E75" s="96">
        <v>1</v>
      </c>
      <c r="F75" s="98">
        <v>282</v>
      </c>
      <c r="G75" s="100">
        <v>200</v>
      </c>
      <c r="H75" s="32">
        <f t="shared" si="0"/>
        <v>200</v>
      </c>
      <c r="I75" s="44">
        <f t="shared" si="1"/>
        <v>82</v>
      </c>
      <c r="J75" s="36"/>
      <c r="K75" s="36"/>
    </row>
    <row r="76" spans="2:11" s="3" customFormat="1" ht="22.5" customHeight="1">
      <c r="B76" s="18">
        <f t="shared" si="2"/>
        <v>66</v>
      </c>
      <c r="C76" s="96" t="s">
        <v>108</v>
      </c>
      <c r="D76" s="96" t="s">
        <v>26</v>
      </c>
      <c r="E76" s="96">
        <v>1</v>
      </c>
      <c r="F76" s="98">
        <v>18060</v>
      </c>
      <c r="G76" s="99">
        <v>18000</v>
      </c>
      <c r="H76" s="32">
        <f t="shared" ref="H76:H139" si="3">+G76*E76</f>
        <v>18000</v>
      </c>
      <c r="I76" s="44">
        <f t="shared" ref="I76:I139" si="4">+F76-G76</f>
        <v>60</v>
      </c>
      <c r="J76" s="36"/>
      <c r="K76" s="36"/>
    </row>
    <row r="77" spans="2:11" s="3" customFormat="1" ht="22.5" customHeight="1">
      <c r="B77" s="18">
        <f t="shared" si="2"/>
        <v>67</v>
      </c>
      <c r="C77" s="96" t="s">
        <v>109</v>
      </c>
      <c r="D77" s="96" t="s">
        <v>340</v>
      </c>
      <c r="E77" s="96">
        <v>1</v>
      </c>
      <c r="F77" s="98">
        <v>12040</v>
      </c>
      <c r="G77" s="99">
        <v>12000</v>
      </c>
      <c r="H77" s="32">
        <f t="shared" si="3"/>
        <v>12000</v>
      </c>
      <c r="I77" s="44">
        <f t="shared" si="4"/>
        <v>40</v>
      </c>
      <c r="J77" s="36"/>
      <c r="K77" s="36"/>
    </row>
    <row r="78" spans="2:11" s="3" customFormat="1" ht="22.5" customHeight="1">
      <c r="B78" s="18">
        <f t="shared" ref="B78:B141" si="5">+B77+1</f>
        <v>68</v>
      </c>
      <c r="C78" s="96" t="s">
        <v>110</v>
      </c>
      <c r="D78" s="96" t="s">
        <v>26</v>
      </c>
      <c r="E78" s="96">
        <v>1</v>
      </c>
      <c r="F78" s="98">
        <v>2709</v>
      </c>
      <c r="G78" s="99">
        <v>2700</v>
      </c>
      <c r="H78" s="32">
        <f t="shared" si="3"/>
        <v>2700</v>
      </c>
      <c r="I78" s="44">
        <f t="shared" si="4"/>
        <v>9</v>
      </c>
      <c r="J78" s="36"/>
      <c r="K78" s="36"/>
    </row>
    <row r="79" spans="2:11" s="3" customFormat="1" ht="22.5" customHeight="1">
      <c r="B79" s="18">
        <f t="shared" si="5"/>
        <v>69</v>
      </c>
      <c r="C79" s="96" t="s">
        <v>111</v>
      </c>
      <c r="D79" s="96" t="s">
        <v>26</v>
      </c>
      <c r="E79" s="96">
        <v>1</v>
      </c>
      <c r="F79" s="98">
        <v>3763</v>
      </c>
      <c r="G79" s="99">
        <v>3700</v>
      </c>
      <c r="H79" s="32">
        <f t="shared" si="3"/>
        <v>3700</v>
      </c>
      <c r="I79" s="44">
        <f t="shared" si="4"/>
        <v>63</v>
      </c>
      <c r="J79" s="36"/>
      <c r="K79" s="36"/>
    </row>
    <row r="80" spans="2:11" s="3" customFormat="1" ht="22.5" customHeight="1">
      <c r="B80" s="18">
        <f t="shared" si="5"/>
        <v>70</v>
      </c>
      <c r="C80" s="96" t="s">
        <v>112</v>
      </c>
      <c r="D80" s="96" t="s">
        <v>339</v>
      </c>
      <c r="E80" s="96">
        <v>1</v>
      </c>
      <c r="F80" s="98">
        <v>60200</v>
      </c>
      <c r="G80" s="99">
        <v>60200</v>
      </c>
      <c r="H80" s="32">
        <f t="shared" si="3"/>
        <v>60200</v>
      </c>
      <c r="I80" s="44">
        <f t="shared" si="4"/>
        <v>0</v>
      </c>
      <c r="J80" s="36"/>
      <c r="K80" s="36"/>
    </row>
    <row r="81" spans="2:11" s="3" customFormat="1" ht="22.5" customHeight="1">
      <c r="B81" s="18">
        <f t="shared" si="5"/>
        <v>71</v>
      </c>
      <c r="C81" s="96" t="s">
        <v>113</v>
      </c>
      <c r="D81" s="96" t="s">
        <v>340</v>
      </c>
      <c r="E81" s="96">
        <v>1</v>
      </c>
      <c r="F81" s="98">
        <v>42140</v>
      </c>
      <c r="G81" s="99">
        <v>42100</v>
      </c>
      <c r="H81" s="32">
        <f t="shared" si="3"/>
        <v>42100</v>
      </c>
      <c r="I81" s="44">
        <f t="shared" si="4"/>
        <v>40</v>
      </c>
      <c r="J81" s="36"/>
      <c r="K81" s="36"/>
    </row>
    <row r="82" spans="2:11" s="3" customFormat="1" ht="22.5" customHeight="1">
      <c r="B82" s="18">
        <f t="shared" si="5"/>
        <v>72</v>
      </c>
      <c r="C82" s="96" t="s">
        <v>114</v>
      </c>
      <c r="D82" s="96" t="s">
        <v>338</v>
      </c>
      <c r="E82" s="96">
        <v>1</v>
      </c>
      <c r="F82" s="98">
        <v>34615</v>
      </c>
      <c r="G82" s="99">
        <v>34600</v>
      </c>
      <c r="H82" s="32">
        <f t="shared" si="3"/>
        <v>34600</v>
      </c>
      <c r="I82" s="44">
        <f t="shared" si="4"/>
        <v>15</v>
      </c>
      <c r="J82" s="36"/>
      <c r="K82" s="36"/>
    </row>
    <row r="83" spans="2:11" s="3" customFormat="1" ht="22.5" customHeight="1">
      <c r="B83" s="18">
        <f t="shared" si="5"/>
        <v>73</v>
      </c>
      <c r="C83" s="96" t="s">
        <v>115</v>
      </c>
      <c r="D83" s="96" t="s">
        <v>339</v>
      </c>
      <c r="E83" s="96">
        <v>1</v>
      </c>
      <c r="F83" s="98">
        <v>8278</v>
      </c>
      <c r="G83" s="99">
        <v>8200</v>
      </c>
      <c r="H83" s="32">
        <f t="shared" si="3"/>
        <v>8200</v>
      </c>
      <c r="I83" s="44">
        <f t="shared" si="4"/>
        <v>78</v>
      </c>
      <c r="J83" s="36"/>
      <c r="K83" s="36"/>
    </row>
    <row r="84" spans="2:11" s="3" customFormat="1" ht="22.5" customHeight="1">
      <c r="B84" s="18">
        <f t="shared" si="5"/>
        <v>74</v>
      </c>
      <c r="C84" s="96" t="s">
        <v>116</v>
      </c>
      <c r="D84" s="96" t="s">
        <v>339</v>
      </c>
      <c r="E84" s="96">
        <v>1</v>
      </c>
      <c r="F84" s="98">
        <v>37625</v>
      </c>
      <c r="G84" s="99">
        <v>37600</v>
      </c>
      <c r="H84" s="32">
        <f t="shared" si="3"/>
        <v>37600</v>
      </c>
      <c r="I84" s="44">
        <f t="shared" si="4"/>
        <v>25</v>
      </c>
      <c r="J84" s="36"/>
      <c r="K84" s="36"/>
    </row>
    <row r="85" spans="2:11" s="3" customFormat="1" ht="22.5" customHeight="1">
      <c r="B85" s="18">
        <f t="shared" si="5"/>
        <v>75</v>
      </c>
      <c r="C85" s="96" t="s">
        <v>117</v>
      </c>
      <c r="D85" s="96" t="s">
        <v>26</v>
      </c>
      <c r="E85" s="96">
        <v>1</v>
      </c>
      <c r="F85" s="98">
        <v>21070</v>
      </c>
      <c r="G85" s="99">
        <v>21000</v>
      </c>
      <c r="H85" s="32">
        <f t="shared" si="3"/>
        <v>21000</v>
      </c>
      <c r="I85" s="44">
        <f t="shared" si="4"/>
        <v>70</v>
      </c>
      <c r="J85" s="36"/>
      <c r="K85" s="36"/>
    </row>
    <row r="86" spans="2:11" s="3" customFormat="1" ht="22.5" customHeight="1">
      <c r="B86" s="18">
        <f t="shared" si="5"/>
        <v>76</v>
      </c>
      <c r="C86" s="96" t="s">
        <v>118</v>
      </c>
      <c r="D86" s="96" t="s">
        <v>343</v>
      </c>
      <c r="E86" s="96">
        <v>1</v>
      </c>
      <c r="F86" s="98">
        <v>136</v>
      </c>
      <c r="G86" s="100">
        <v>100</v>
      </c>
      <c r="H86" s="32">
        <f t="shared" si="3"/>
        <v>100</v>
      </c>
      <c r="I86" s="44">
        <f t="shared" si="4"/>
        <v>36</v>
      </c>
      <c r="J86" s="36"/>
      <c r="K86" s="36"/>
    </row>
    <row r="87" spans="2:11" s="3" customFormat="1" ht="22.5" customHeight="1">
      <c r="B87" s="18">
        <f t="shared" si="5"/>
        <v>77</v>
      </c>
      <c r="C87" s="96" t="s">
        <v>119</v>
      </c>
      <c r="D87" s="96" t="s">
        <v>340</v>
      </c>
      <c r="E87" s="96">
        <v>1</v>
      </c>
      <c r="F87" s="98">
        <v>15050</v>
      </c>
      <c r="G87" s="99">
        <v>15000</v>
      </c>
      <c r="H87" s="32">
        <f t="shared" si="3"/>
        <v>15000</v>
      </c>
      <c r="I87" s="44">
        <f t="shared" si="4"/>
        <v>50</v>
      </c>
      <c r="J87" s="36"/>
      <c r="K87" s="36"/>
    </row>
    <row r="88" spans="2:11" s="3" customFormat="1" ht="22.5" customHeight="1">
      <c r="B88" s="18">
        <f t="shared" si="5"/>
        <v>78</v>
      </c>
      <c r="C88" s="96" t="s">
        <v>120</v>
      </c>
      <c r="D88" s="96" t="s">
        <v>340</v>
      </c>
      <c r="E88" s="96">
        <v>1</v>
      </c>
      <c r="F88" s="98">
        <v>28595</v>
      </c>
      <c r="G88" s="99">
        <v>28500</v>
      </c>
      <c r="H88" s="32">
        <f t="shared" si="3"/>
        <v>28500</v>
      </c>
      <c r="I88" s="44">
        <f t="shared" si="4"/>
        <v>95</v>
      </c>
      <c r="J88" s="36"/>
      <c r="K88" s="36"/>
    </row>
    <row r="89" spans="2:11" s="3" customFormat="1" ht="22.5" customHeight="1">
      <c r="B89" s="18">
        <f t="shared" si="5"/>
        <v>79</v>
      </c>
      <c r="C89" s="96" t="s">
        <v>121</v>
      </c>
      <c r="D89" s="96" t="s">
        <v>26</v>
      </c>
      <c r="E89" s="96">
        <v>1</v>
      </c>
      <c r="F89" s="98">
        <v>106</v>
      </c>
      <c r="G89" s="100">
        <v>100</v>
      </c>
      <c r="H89" s="32">
        <f t="shared" si="3"/>
        <v>100</v>
      </c>
      <c r="I89" s="44">
        <f t="shared" si="4"/>
        <v>6</v>
      </c>
      <c r="J89" s="36"/>
      <c r="K89" s="36"/>
    </row>
    <row r="90" spans="2:11" s="3" customFormat="1" ht="22.5" customHeight="1">
      <c r="B90" s="18">
        <f t="shared" si="5"/>
        <v>80</v>
      </c>
      <c r="C90" s="96" t="s">
        <v>122</v>
      </c>
      <c r="D90" s="96" t="s">
        <v>26</v>
      </c>
      <c r="E90" s="96">
        <v>1</v>
      </c>
      <c r="F90" s="98">
        <v>3763</v>
      </c>
      <c r="G90" s="99">
        <v>3700</v>
      </c>
      <c r="H90" s="32">
        <f t="shared" si="3"/>
        <v>3700</v>
      </c>
      <c r="I90" s="44">
        <f t="shared" si="4"/>
        <v>63</v>
      </c>
      <c r="J90" s="36"/>
      <c r="K90" s="36"/>
    </row>
    <row r="91" spans="2:11" s="3" customFormat="1" ht="22.5" customHeight="1">
      <c r="B91" s="18">
        <f t="shared" si="5"/>
        <v>81</v>
      </c>
      <c r="C91" s="96" t="s">
        <v>123</v>
      </c>
      <c r="D91" s="96" t="s">
        <v>339</v>
      </c>
      <c r="E91" s="96">
        <v>1</v>
      </c>
      <c r="F91" s="98">
        <v>7525</v>
      </c>
      <c r="G91" s="99">
        <v>7500</v>
      </c>
      <c r="H91" s="32">
        <f t="shared" si="3"/>
        <v>7500</v>
      </c>
      <c r="I91" s="44">
        <f t="shared" si="4"/>
        <v>25</v>
      </c>
      <c r="J91" s="36"/>
      <c r="K91" s="36"/>
    </row>
    <row r="92" spans="2:11" s="3" customFormat="1" ht="22.5" customHeight="1">
      <c r="B92" s="18">
        <f t="shared" si="5"/>
        <v>82</v>
      </c>
      <c r="C92" s="96" t="s">
        <v>124</v>
      </c>
      <c r="D92" s="96" t="s">
        <v>26</v>
      </c>
      <c r="E92" s="96">
        <v>1</v>
      </c>
      <c r="F92" s="98">
        <v>11288</v>
      </c>
      <c r="G92" s="99">
        <v>11200</v>
      </c>
      <c r="H92" s="32">
        <f t="shared" si="3"/>
        <v>11200</v>
      </c>
      <c r="I92" s="44">
        <f t="shared" si="4"/>
        <v>88</v>
      </c>
      <c r="J92" s="36"/>
      <c r="K92" s="36"/>
    </row>
    <row r="93" spans="2:11" s="3" customFormat="1" ht="22.5" customHeight="1">
      <c r="B93" s="18">
        <f t="shared" si="5"/>
        <v>83</v>
      </c>
      <c r="C93" s="96" t="s">
        <v>125</v>
      </c>
      <c r="D93" s="96" t="s">
        <v>340</v>
      </c>
      <c r="E93" s="96">
        <v>1</v>
      </c>
      <c r="F93" s="98">
        <v>112875</v>
      </c>
      <c r="G93" s="99">
        <v>112800</v>
      </c>
      <c r="H93" s="32">
        <f t="shared" si="3"/>
        <v>112800</v>
      </c>
      <c r="I93" s="44">
        <f t="shared" si="4"/>
        <v>75</v>
      </c>
      <c r="J93" s="36"/>
      <c r="K93" s="36"/>
    </row>
    <row r="94" spans="2:11" s="3" customFormat="1" ht="22.5" customHeight="1">
      <c r="B94" s="18">
        <f t="shared" si="5"/>
        <v>84</v>
      </c>
      <c r="C94" s="96" t="s">
        <v>126</v>
      </c>
      <c r="D94" s="96" t="s">
        <v>26</v>
      </c>
      <c r="E94" s="96">
        <v>1</v>
      </c>
      <c r="F94" s="98">
        <v>16405</v>
      </c>
      <c r="G94" s="99">
        <v>16400</v>
      </c>
      <c r="H94" s="32">
        <f t="shared" si="3"/>
        <v>16400</v>
      </c>
      <c r="I94" s="44">
        <f t="shared" si="4"/>
        <v>5</v>
      </c>
      <c r="J94" s="36"/>
      <c r="K94" s="36"/>
    </row>
    <row r="95" spans="2:11" s="3" customFormat="1" ht="22.5" customHeight="1">
      <c r="B95" s="18">
        <f t="shared" si="5"/>
        <v>85</v>
      </c>
      <c r="C95" s="96" t="s">
        <v>127</v>
      </c>
      <c r="D95" s="96" t="s">
        <v>339</v>
      </c>
      <c r="E95" s="96">
        <v>1</v>
      </c>
      <c r="F95" s="98">
        <v>12040</v>
      </c>
      <c r="G95" s="99">
        <v>12000</v>
      </c>
      <c r="H95" s="32">
        <f t="shared" si="3"/>
        <v>12000</v>
      </c>
      <c r="I95" s="44">
        <f t="shared" si="4"/>
        <v>40</v>
      </c>
      <c r="J95" s="36"/>
      <c r="K95" s="36"/>
    </row>
    <row r="96" spans="2:11" s="3" customFormat="1" ht="22.5" customHeight="1">
      <c r="B96" s="18">
        <f t="shared" si="5"/>
        <v>86</v>
      </c>
      <c r="C96" s="96" t="s">
        <v>128</v>
      </c>
      <c r="D96" s="96" t="s">
        <v>339</v>
      </c>
      <c r="E96" s="96">
        <v>1</v>
      </c>
      <c r="F96" s="98">
        <v>9030</v>
      </c>
      <c r="G96" s="99">
        <v>9000</v>
      </c>
      <c r="H96" s="32">
        <f t="shared" si="3"/>
        <v>9000</v>
      </c>
      <c r="I96" s="44">
        <f t="shared" si="4"/>
        <v>30</v>
      </c>
      <c r="J96" s="36"/>
      <c r="K96" s="36"/>
    </row>
    <row r="97" spans="2:11" s="3" customFormat="1" ht="22.5" customHeight="1">
      <c r="B97" s="18">
        <f t="shared" si="5"/>
        <v>87</v>
      </c>
      <c r="C97" s="96" t="s">
        <v>129</v>
      </c>
      <c r="D97" s="96" t="s">
        <v>339</v>
      </c>
      <c r="E97" s="96">
        <v>1</v>
      </c>
      <c r="F97" s="98">
        <v>10535</v>
      </c>
      <c r="G97" s="99">
        <v>10500</v>
      </c>
      <c r="H97" s="32">
        <f t="shared" si="3"/>
        <v>10500</v>
      </c>
      <c r="I97" s="44">
        <f t="shared" si="4"/>
        <v>35</v>
      </c>
      <c r="J97" s="36"/>
      <c r="K97" s="36"/>
    </row>
    <row r="98" spans="2:11" s="3" customFormat="1" ht="22.5" customHeight="1">
      <c r="B98" s="18">
        <f t="shared" si="5"/>
        <v>88</v>
      </c>
      <c r="C98" s="96" t="s">
        <v>130</v>
      </c>
      <c r="D98" s="96" t="s">
        <v>339</v>
      </c>
      <c r="E98" s="96">
        <v>1</v>
      </c>
      <c r="F98" s="98">
        <v>10535</v>
      </c>
      <c r="G98" s="99">
        <v>10500</v>
      </c>
      <c r="H98" s="32">
        <f t="shared" si="3"/>
        <v>10500</v>
      </c>
      <c r="I98" s="44">
        <f t="shared" si="4"/>
        <v>35</v>
      </c>
      <c r="J98" s="36"/>
      <c r="K98" s="36"/>
    </row>
    <row r="99" spans="2:11" s="3" customFormat="1" ht="22.5" customHeight="1">
      <c r="B99" s="18">
        <f t="shared" si="5"/>
        <v>89</v>
      </c>
      <c r="C99" s="96" t="s">
        <v>131</v>
      </c>
      <c r="D99" s="96" t="s">
        <v>339</v>
      </c>
      <c r="E99" s="96">
        <v>1</v>
      </c>
      <c r="F99" s="98">
        <v>15050</v>
      </c>
      <c r="G99" s="99">
        <v>15000</v>
      </c>
      <c r="H99" s="32">
        <f t="shared" si="3"/>
        <v>15000</v>
      </c>
      <c r="I99" s="44">
        <f t="shared" si="4"/>
        <v>50</v>
      </c>
      <c r="J99" s="36"/>
      <c r="K99" s="36"/>
    </row>
    <row r="100" spans="2:11" s="3" customFormat="1" ht="22.5" customHeight="1">
      <c r="B100" s="18">
        <f t="shared" si="5"/>
        <v>90</v>
      </c>
      <c r="C100" s="96" t="s">
        <v>132</v>
      </c>
      <c r="D100" s="96" t="s">
        <v>26</v>
      </c>
      <c r="E100" s="96">
        <v>1</v>
      </c>
      <c r="F100" s="98">
        <v>12040</v>
      </c>
      <c r="G100" s="99">
        <v>12000</v>
      </c>
      <c r="H100" s="32">
        <f t="shared" si="3"/>
        <v>12000</v>
      </c>
      <c r="I100" s="44">
        <f t="shared" si="4"/>
        <v>40</v>
      </c>
      <c r="J100" s="36"/>
      <c r="K100" s="36"/>
    </row>
    <row r="101" spans="2:11" s="3" customFormat="1" ht="22.5" customHeight="1">
      <c r="B101" s="18">
        <f t="shared" si="5"/>
        <v>91</v>
      </c>
      <c r="C101" s="96" t="s">
        <v>133</v>
      </c>
      <c r="D101" s="96" t="s">
        <v>339</v>
      </c>
      <c r="E101" s="96">
        <v>1</v>
      </c>
      <c r="F101" s="98">
        <v>7525</v>
      </c>
      <c r="G101" s="99">
        <v>7500</v>
      </c>
      <c r="H101" s="32">
        <f t="shared" si="3"/>
        <v>7500</v>
      </c>
      <c r="I101" s="44">
        <f t="shared" si="4"/>
        <v>25</v>
      </c>
      <c r="J101" s="36"/>
      <c r="K101" s="36"/>
    </row>
    <row r="102" spans="2:11" s="3" customFormat="1" ht="22.5" customHeight="1">
      <c r="B102" s="18">
        <f t="shared" si="5"/>
        <v>92</v>
      </c>
      <c r="C102" s="96" t="s">
        <v>134</v>
      </c>
      <c r="D102" s="96" t="s">
        <v>343</v>
      </c>
      <c r="E102" s="96">
        <v>1</v>
      </c>
      <c r="F102" s="98">
        <v>45</v>
      </c>
      <c r="G102" s="100">
        <v>45</v>
      </c>
      <c r="H102" s="32">
        <f t="shared" si="3"/>
        <v>45</v>
      </c>
      <c r="I102" s="44">
        <f t="shared" si="4"/>
        <v>0</v>
      </c>
      <c r="J102" s="36"/>
      <c r="K102" s="36"/>
    </row>
    <row r="103" spans="2:11" s="3" customFormat="1" ht="22.5" customHeight="1">
      <c r="B103" s="18">
        <f t="shared" si="5"/>
        <v>93</v>
      </c>
      <c r="C103" s="96" t="s">
        <v>135</v>
      </c>
      <c r="D103" s="96" t="s">
        <v>339</v>
      </c>
      <c r="E103" s="96">
        <v>1</v>
      </c>
      <c r="F103" s="98">
        <v>12040</v>
      </c>
      <c r="G103" s="99">
        <v>12000</v>
      </c>
      <c r="H103" s="32">
        <f t="shared" si="3"/>
        <v>12000</v>
      </c>
      <c r="I103" s="44">
        <f t="shared" si="4"/>
        <v>40</v>
      </c>
      <c r="J103" s="36"/>
      <c r="K103" s="36"/>
    </row>
    <row r="104" spans="2:11" s="3" customFormat="1" ht="22.5" customHeight="1">
      <c r="B104" s="18">
        <f t="shared" si="5"/>
        <v>94</v>
      </c>
      <c r="C104" s="96" t="s">
        <v>136</v>
      </c>
      <c r="D104" s="96" t="s">
        <v>339</v>
      </c>
      <c r="E104" s="96">
        <v>1</v>
      </c>
      <c r="F104" s="98">
        <v>9030</v>
      </c>
      <c r="G104" s="99">
        <v>9000</v>
      </c>
      <c r="H104" s="32">
        <f t="shared" si="3"/>
        <v>9000</v>
      </c>
      <c r="I104" s="44">
        <f t="shared" si="4"/>
        <v>30</v>
      </c>
      <c r="J104" s="36"/>
      <c r="K104" s="36"/>
    </row>
    <row r="105" spans="2:11" s="3" customFormat="1" ht="22.5" customHeight="1">
      <c r="B105" s="18">
        <f t="shared" si="5"/>
        <v>95</v>
      </c>
      <c r="C105" s="96" t="s">
        <v>137</v>
      </c>
      <c r="D105" s="96" t="s">
        <v>339</v>
      </c>
      <c r="E105" s="96">
        <v>1</v>
      </c>
      <c r="F105" s="98">
        <v>4214</v>
      </c>
      <c r="G105" s="99">
        <v>4200</v>
      </c>
      <c r="H105" s="32">
        <f t="shared" si="3"/>
        <v>4200</v>
      </c>
      <c r="I105" s="44">
        <f t="shared" si="4"/>
        <v>14</v>
      </c>
      <c r="J105" s="36"/>
      <c r="K105" s="36"/>
    </row>
    <row r="106" spans="2:11" s="3" customFormat="1" ht="22.5" customHeight="1">
      <c r="B106" s="18">
        <f t="shared" si="5"/>
        <v>96</v>
      </c>
      <c r="C106" s="96" t="s">
        <v>138</v>
      </c>
      <c r="D106" s="96" t="s">
        <v>344</v>
      </c>
      <c r="E106" s="96">
        <v>1</v>
      </c>
      <c r="F106" s="98">
        <v>77959</v>
      </c>
      <c r="G106" s="99">
        <v>77900</v>
      </c>
      <c r="H106" s="32">
        <f t="shared" si="3"/>
        <v>77900</v>
      </c>
      <c r="I106" s="44">
        <f t="shared" si="4"/>
        <v>59</v>
      </c>
      <c r="J106" s="36"/>
      <c r="K106" s="36"/>
    </row>
    <row r="107" spans="2:11" s="3" customFormat="1" ht="22.5" customHeight="1">
      <c r="B107" s="18">
        <f t="shared" si="5"/>
        <v>97</v>
      </c>
      <c r="C107" s="96" t="s">
        <v>139</v>
      </c>
      <c r="D107" s="96" t="s">
        <v>339</v>
      </c>
      <c r="E107" s="96">
        <v>1</v>
      </c>
      <c r="F107" s="98">
        <v>9482</v>
      </c>
      <c r="G107" s="99">
        <v>9400</v>
      </c>
      <c r="H107" s="32">
        <f t="shared" si="3"/>
        <v>9400</v>
      </c>
      <c r="I107" s="44">
        <f t="shared" si="4"/>
        <v>82</v>
      </c>
      <c r="J107" s="36"/>
      <c r="K107" s="36"/>
    </row>
    <row r="108" spans="2:11" s="3" customFormat="1" ht="22.5" customHeight="1">
      <c r="B108" s="18">
        <f t="shared" si="5"/>
        <v>98</v>
      </c>
      <c r="C108" s="96" t="s">
        <v>140</v>
      </c>
      <c r="D108" s="96" t="s">
        <v>343</v>
      </c>
      <c r="E108" s="96">
        <v>1</v>
      </c>
      <c r="F108" s="98">
        <v>45</v>
      </c>
      <c r="G108" s="100">
        <v>45</v>
      </c>
      <c r="H108" s="32">
        <f t="shared" si="3"/>
        <v>45</v>
      </c>
      <c r="I108" s="44">
        <f t="shared" si="4"/>
        <v>0</v>
      </c>
      <c r="J108" s="36"/>
      <c r="K108" s="36"/>
    </row>
    <row r="109" spans="2:11" s="3" customFormat="1" ht="22.5" customHeight="1">
      <c r="B109" s="18">
        <f t="shared" si="5"/>
        <v>99</v>
      </c>
      <c r="C109" s="96" t="s">
        <v>141</v>
      </c>
      <c r="D109" s="96" t="s">
        <v>26</v>
      </c>
      <c r="E109" s="96">
        <v>1</v>
      </c>
      <c r="F109" s="98">
        <v>84280</v>
      </c>
      <c r="G109" s="99">
        <v>84200</v>
      </c>
      <c r="H109" s="32">
        <f t="shared" si="3"/>
        <v>84200</v>
      </c>
      <c r="I109" s="44">
        <f t="shared" si="4"/>
        <v>80</v>
      </c>
      <c r="J109" s="36"/>
      <c r="K109" s="36"/>
    </row>
    <row r="110" spans="2:11" s="3" customFormat="1" ht="22.5" customHeight="1">
      <c r="B110" s="18">
        <f t="shared" si="5"/>
        <v>100</v>
      </c>
      <c r="C110" s="96" t="s">
        <v>142</v>
      </c>
      <c r="D110" s="96" t="s">
        <v>340</v>
      </c>
      <c r="E110" s="96">
        <v>1</v>
      </c>
      <c r="F110" s="98">
        <v>27090</v>
      </c>
      <c r="G110" s="99">
        <v>27000</v>
      </c>
      <c r="H110" s="32">
        <f t="shared" si="3"/>
        <v>27000</v>
      </c>
      <c r="I110" s="44">
        <f t="shared" si="4"/>
        <v>90</v>
      </c>
      <c r="J110" s="36"/>
      <c r="K110" s="36"/>
    </row>
    <row r="111" spans="2:11" s="3" customFormat="1" ht="22.5" customHeight="1">
      <c r="B111" s="18">
        <f t="shared" si="5"/>
        <v>101</v>
      </c>
      <c r="C111" s="97" t="s">
        <v>143</v>
      </c>
      <c r="D111" s="96" t="s">
        <v>26</v>
      </c>
      <c r="E111" s="96">
        <v>1</v>
      </c>
      <c r="F111" s="98">
        <v>27090</v>
      </c>
      <c r="G111" s="99">
        <v>27000</v>
      </c>
      <c r="H111" s="32">
        <f t="shared" si="3"/>
        <v>27000</v>
      </c>
      <c r="I111" s="44">
        <f t="shared" si="4"/>
        <v>90</v>
      </c>
      <c r="J111" s="36"/>
      <c r="K111" s="36"/>
    </row>
    <row r="112" spans="2:11" s="3" customFormat="1" ht="22.5" customHeight="1">
      <c r="B112" s="18">
        <f t="shared" si="5"/>
        <v>102</v>
      </c>
      <c r="C112" s="97" t="s">
        <v>144</v>
      </c>
      <c r="D112" s="96" t="s">
        <v>26</v>
      </c>
      <c r="E112" s="96">
        <v>1</v>
      </c>
      <c r="F112" s="98">
        <v>28595</v>
      </c>
      <c r="G112" s="99">
        <v>28500</v>
      </c>
      <c r="H112" s="32">
        <f t="shared" si="3"/>
        <v>28500</v>
      </c>
      <c r="I112" s="44">
        <f t="shared" si="4"/>
        <v>95</v>
      </c>
      <c r="J112" s="36"/>
      <c r="K112" s="36"/>
    </row>
    <row r="113" spans="2:11" s="3" customFormat="1" ht="22.5" customHeight="1">
      <c r="B113" s="18">
        <f t="shared" si="5"/>
        <v>103</v>
      </c>
      <c r="C113" s="97" t="s">
        <v>145</v>
      </c>
      <c r="D113" s="96" t="s">
        <v>339</v>
      </c>
      <c r="E113" s="96">
        <v>1</v>
      </c>
      <c r="F113" s="98">
        <v>31605</v>
      </c>
      <c r="G113" s="99">
        <v>31600</v>
      </c>
      <c r="H113" s="32">
        <f t="shared" si="3"/>
        <v>31600</v>
      </c>
      <c r="I113" s="44">
        <f t="shared" si="4"/>
        <v>5</v>
      </c>
      <c r="J113" s="36"/>
      <c r="K113" s="36"/>
    </row>
    <row r="114" spans="2:11" s="3" customFormat="1" ht="22.5" customHeight="1">
      <c r="B114" s="18">
        <f t="shared" si="5"/>
        <v>104</v>
      </c>
      <c r="C114" s="97" t="s">
        <v>146</v>
      </c>
      <c r="D114" s="96" t="s">
        <v>26</v>
      </c>
      <c r="E114" s="96">
        <v>1</v>
      </c>
      <c r="F114" s="98">
        <v>123410</v>
      </c>
      <c r="G114" s="99">
        <v>123400</v>
      </c>
      <c r="H114" s="32">
        <f t="shared" si="3"/>
        <v>123400</v>
      </c>
      <c r="I114" s="44">
        <f t="shared" si="4"/>
        <v>10</v>
      </c>
      <c r="J114" s="36"/>
      <c r="K114" s="36"/>
    </row>
    <row r="115" spans="2:11" s="3" customFormat="1" ht="22.5" customHeight="1">
      <c r="B115" s="18">
        <f t="shared" si="5"/>
        <v>105</v>
      </c>
      <c r="C115" s="97" t="s">
        <v>147</v>
      </c>
      <c r="D115" s="96" t="s">
        <v>339</v>
      </c>
      <c r="E115" s="96">
        <v>1</v>
      </c>
      <c r="F115" s="98">
        <v>29950</v>
      </c>
      <c r="G115" s="99">
        <v>29900</v>
      </c>
      <c r="H115" s="32">
        <f t="shared" si="3"/>
        <v>29900</v>
      </c>
      <c r="I115" s="44">
        <f t="shared" si="4"/>
        <v>50</v>
      </c>
      <c r="J115" s="36"/>
      <c r="K115" s="36"/>
    </row>
    <row r="116" spans="2:11" s="3" customFormat="1" ht="22.5" customHeight="1">
      <c r="B116" s="18">
        <f t="shared" si="5"/>
        <v>106</v>
      </c>
      <c r="C116" s="97" t="s">
        <v>148</v>
      </c>
      <c r="D116" s="96" t="s">
        <v>340</v>
      </c>
      <c r="E116" s="96">
        <v>1</v>
      </c>
      <c r="F116" s="98">
        <v>30100</v>
      </c>
      <c r="G116" s="99">
        <v>30100</v>
      </c>
      <c r="H116" s="32">
        <f t="shared" si="3"/>
        <v>30100</v>
      </c>
      <c r="I116" s="44">
        <f t="shared" si="4"/>
        <v>0</v>
      </c>
      <c r="J116" s="36"/>
      <c r="K116" s="36"/>
    </row>
    <row r="117" spans="2:11" s="3" customFormat="1" ht="22.5" customHeight="1">
      <c r="B117" s="18">
        <f t="shared" si="5"/>
        <v>107</v>
      </c>
      <c r="C117" s="97" t="s">
        <v>149</v>
      </c>
      <c r="D117" s="96" t="s">
        <v>340</v>
      </c>
      <c r="E117" s="96">
        <v>1</v>
      </c>
      <c r="F117" s="98">
        <v>150500</v>
      </c>
      <c r="G117" s="99">
        <v>150500</v>
      </c>
      <c r="H117" s="32">
        <f t="shared" si="3"/>
        <v>150500</v>
      </c>
      <c r="I117" s="44">
        <f t="shared" si="4"/>
        <v>0</v>
      </c>
      <c r="J117" s="36"/>
      <c r="K117" s="36"/>
    </row>
    <row r="118" spans="2:11" s="3" customFormat="1" ht="22.5" customHeight="1">
      <c r="B118" s="18">
        <f t="shared" si="5"/>
        <v>108</v>
      </c>
      <c r="C118" s="97" t="s">
        <v>150</v>
      </c>
      <c r="D118" s="96" t="s">
        <v>340</v>
      </c>
      <c r="E118" s="96">
        <v>1</v>
      </c>
      <c r="F118" s="98">
        <v>127925</v>
      </c>
      <c r="G118" s="99">
        <v>127900</v>
      </c>
      <c r="H118" s="32">
        <f t="shared" si="3"/>
        <v>127900</v>
      </c>
      <c r="I118" s="44">
        <f t="shared" si="4"/>
        <v>25</v>
      </c>
      <c r="J118" s="36"/>
      <c r="K118" s="36"/>
    </row>
    <row r="119" spans="2:11" s="3" customFormat="1" ht="22.5" customHeight="1">
      <c r="B119" s="18">
        <f t="shared" si="5"/>
        <v>109</v>
      </c>
      <c r="C119" s="97" t="s">
        <v>151</v>
      </c>
      <c r="D119" s="96" t="s">
        <v>340</v>
      </c>
      <c r="E119" s="96">
        <v>1</v>
      </c>
      <c r="F119" s="98">
        <v>165550</v>
      </c>
      <c r="G119" s="99">
        <v>165500</v>
      </c>
      <c r="H119" s="32">
        <f t="shared" si="3"/>
        <v>165500</v>
      </c>
      <c r="I119" s="44">
        <f t="shared" si="4"/>
        <v>50</v>
      </c>
      <c r="J119" s="36"/>
      <c r="K119" s="36"/>
    </row>
    <row r="120" spans="2:11" s="3" customFormat="1" ht="22.5" customHeight="1">
      <c r="B120" s="18">
        <f t="shared" si="5"/>
        <v>110</v>
      </c>
      <c r="C120" s="97" t="s">
        <v>152</v>
      </c>
      <c r="D120" s="96" t="s">
        <v>343</v>
      </c>
      <c r="E120" s="96">
        <v>1</v>
      </c>
      <c r="F120" s="98">
        <v>27</v>
      </c>
      <c r="G120" s="100">
        <v>27</v>
      </c>
      <c r="H120" s="32">
        <f t="shared" si="3"/>
        <v>27</v>
      </c>
      <c r="I120" s="44">
        <f t="shared" si="4"/>
        <v>0</v>
      </c>
      <c r="J120" s="36"/>
      <c r="K120" s="36"/>
    </row>
    <row r="121" spans="2:11" s="3" customFormat="1" ht="22.5" customHeight="1">
      <c r="B121" s="18">
        <f t="shared" si="5"/>
        <v>111</v>
      </c>
      <c r="C121" s="97" t="s">
        <v>153</v>
      </c>
      <c r="D121" s="96" t="s">
        <v>338</v>
      </c>
      <c r="E121" s="96">
        <v>1</v>
      </c>
      <c r="F121" s="98">
        <v>10535</v>
      </c>
      <c r="G121" s="99">
        <v>10500</v>
      </c>
      <c r="H121" s="32">
        <f t="shared" si="3"/>
        <v>10500</v>
      </c>
      <c r="I121" s="44">
        <f t="shared" si="4"/>
        <v>35</v>
      </c>
      <c r="J121" s="36"/>
      <c r="K121" s="36"/>
    </row>
    <row r="122" spans="2:11" s="3" customFormat="1" ht="22.5" customHeight="1">
      <c r="B122" s="18">
        <f t="shared" si="5"/>
        <v>112</v>
      </c>
      <c r="C122" s="97" t="s">
        <v>154</v>
      </c>
      <c r="D122" s="96" t="s">
        <v>343</v>
      </c>
      <c r="E122" s="96">
        <v>1</v>
      </c>
      <c r="F122" s="98">
        <v>14</v>
      </c>
      <c r="G122" s="100">
        <v>14</v>
      </c>
      <c r="H122" s="32">
        <f t="shared" si="3"/>
        <v>14</v>
      </c>
      <c r="I122" s="44">
        <f t="shared" si="4"/>
        <v>0</v>
      </c>
      <c r="J122" s="36"/>
      <c r="K122" s="36"/>
    </row>
    <row r="123" spans="2:11" s="3" customFormat="1" ht="22.5" customHeight="1">
      <c r="B123" s="18">
        <f t="shared" si="5"/>
        <v>113</v>
      </c>
      <c r="C123" s="97" t="s">
        <v>155</v>
      </c>
      <c r="D123" s="96" t="s">
        <v>26</v>
      </c>
      <c r="E123" s="96">
        <v>1</v>
      </c>
      <c r="F123" s="98">
        <v>6773</v>
      </c>
      <c r="G123" s="99">
        <v>6700</v>
      </c>
      <c r="H123" s="32">
        <f t="shared" si="3"/>
        <v>6700</v>
      </c>
      <c r="I123" s="44">
        <f t="shared" si="4"/>
        <v>73</v>
      </c>
      <c r="J123" s="36"/>
      <c r="K123" s="36"/>
    </row>
    <row r="124" spans="2:11" s="3" customFormat="1" ht="22.5" customHeight="1">
      <c r="B124" s="18">
        <f t="shared" si="5"/>
        <v>114</v>
      </c>
      <c r="C124" s="97" t="s">
        <v>156</v>
      </c>
      <c r="D124" s="96" t="s">
        <v>340</v>
      </c>
      <c r="E124" s="96">
        <v>1</v>
      </c>
      <c r="F124" s="98">
        <v>64715</v>
      </c>
      <c r="G124" s="99">
        <v>64700</v>
      </c>
      <c r="H124" s="32">
        <f t="shared" si="3"/>
        <v>64700</v>
      </c>
      <c r="I124" s="44">
        <f t="shared" si="4"/>
        <v>15</v>
      </c>
      <c r="J124" s="36"/>
      <c r="K124" s="36"/>
    </row>
    <row r="125" spans="2:11" s="3" customFormat="1" ht="22.5" customHeight="1">
      <c r="B125" s="18">
        <f t="shared" si="5"/>
        <v>115</v>
      </c>
      <c r="C125" s="97" t="s">
        <v>157</v>
      </c>
      <c r="D125" s="96" t="s">
        <v>339</v>
      </c>
      <c r="E125" s="96">
        <v>1</v>
      </c>
      <c r="F125" s="98">
        <v>37625</v>
      </c>
      <c r="G125" s="99">
        <v>37600</v>
      </c>
      <c r="H125" s="32">
        <f t="shared" si="3"/>
        <v>37600</v>
      </c>
      <c r="I125" s="44">
        <f t="shared" si="4"/>
        <v>25</v>
      </c>
      <c r="J125" s="36"/>
      <c r="K125" s="36"/>
    </row>
    <row r="126" spans="2:11" s="3" customFormat="1" ht="22.5" customHeight="1">
      <c r="B126" s="18">
        <f t="shared" si="5"/>
        <v>116</v>
      </c>
      <c r="C126" s="97" t="s">
        <v>158</v>
      </c>
      <c r="D126" s="96" t="s">
        <v>339</v>
      </c>
      <c r="E126" s="96">
        <v>1</v>
      </c>
      <c r="F126" s="98">
        <v>4515</v>
      </c>
      <c r="G126" s="99">
        <v>4500</v>
      </c>
      <c r="H126" s="32">
        <f t="shared" si="3"/>
        <v>4500</v>
      </c>
      <c r="I126" s="44">
        <f t="shared" si="4"/>
        <v>15</v>
      </c>
      <c r="J126" s="36"/>
      <c r="K126" s="36"/>
    </row>
    <row r="127" spans="2:11" s="3" customFormat="1" ht="22.5" customHeight="1">
      <c r="B127" s="18">
        <f t="shared" si="5"/>
        <v>117</v>
      </c>
      <c r="C127" s="97" t="s">
        <v>159</v>
      </c>
      <c r="D127" s="96" t="s">
        <v>26</v>
      </c>
      <c r="E127" s="96">
        <v>1</v>
      </c>
      <c r="F127" s="98">
        <v>120400</v>
      </c>
      <c r="G127" s="99">
        <v>120400</v>
      </c>
      <c r="H127" s="32">
        <f t="shared" si="3"/>
        <v>120400</v>
      </c>
      <c r="I127" s="44">
        <f t="shared" si="4"/>
        <v>0</v>
      </c>
      <c r="J127" s="36"/>
      <c r="K127" s="36"/>
    </row>
    <row r="128" spans="2:11" s="3" customFormat="1" ht="22.5" customHeight="1">
      <c r="B128" s="18">
        <f t="shared" si="5"/>
        <v>118</v>
      </c>
      <c r="C128" s="97" t="s">
        <v>160</v>
      </c>
      <c r="D128" s="96" t="s">
        <v>340</v>
      </c>
      <c r="E128" s="96">
        <v>1</v>
      </c>
      <c r="F128" s="98">
        <v>72240</v>
      </c>
      <c r="G128" s="99">
        <v>72200</v>
      </c>
      <c r="H128" s="32">
        <f t="shared" si="3"/>
        <v>72200</v>
      </c>
      <c r="I128" s="44">
        <f t="shared" si="4"/>
        <v>40</v>
      </c>
      <c r="J128" s="36"/>
      <c r="K128" s="36"/>
    </row>
    <row r="129" spans="2:11" s="3" customFormat="1" ht="22.5" customHeight="1">
      <c r="B129" s="18">
        <f t="shared" si="5"/>
        <v>119</v>
      </c>
      <c r="C129" s="97" t="s">
        <v>161</v>
      </c>
      <c r="D129" s="96" t="s">
        <v>340</v>
      </c>
      <c r="E129" s="96">
        <v>1</v>
      </c>
      <c r="F129" s="98">
        <v>42140</v>
      </c>
      <c r="G129" s="99">
        <v>42100</v>
      </c>
      <c r="H129" s="32">
        <f t="shared" si="3"/>
        <v>42100</v>
      </c>
      <c r="I129" s="44">
        <f t="shared" si="4"/>
        <v>40</v>
      </c>
      <c r="J129" s="36"/>
      <c r="K129" s="36"/>
    </row>
    <row r="130" spans="2:11" s="3" customFormat="1" ht="22.5" customHeight="1">
      <c r="B130" s="18">
        <f t="shared" si="5"/>
        <v>120</v>
      </c>
      <c r="C130" s="97" t="s">
        <v>162</v>
      </c>
      <c r="D130" s="96" t="s">
        <v>340</v>
      </c>
      <c r="E130" s="96">
        <v>1</v>
      </c>
      <c r="F130" s="98">
        <v>105350</v>
      </c>
      <c r="G130" s="99">
        <v>105300</v>
      </c>
      <c r="H130" s="32">
        <f t="shared" si="3"/>
        <v>105300</v>
      </c>
      <c r="I130" s="44">
        <f t="shared" si="4"/>
        <v>50</v>
      </c>
      <c r="J130" s="36"/>
      <c r="K130" s="36"/>
    </row>
    <row r="131" spans="2:11" s="3" customFormat="1" ht="22.5" customHeight="1">
      <c r="B131" s="18">
        <f t="shared" si="5"/>
        <v>121</v>
      </c>
      <c r="C131" s="97" t="s">
        <v>163</v>
      </c>
      <c r="D131" s="96" t="s">
        <v>339</v>
      </c>
      <c r="E131" s="96">
        <v>1</v>
      </c>
      <c r="F131" s="98">
        <v>12040</v>
      </c>
      <c r="G131" s="99">
        <v>12000</v>
      </c>
      <c r="H131" s="32">
        <f t="shared" si="3"/>
        <v>12000</v>
      </c>
      <c r="I131" s="44">
        <f t="shared" si="4"/>
        <v>40</v>
      </c>
      <c r="J131" s="36"/>
      <c r="K131" s="36"/>
    </row>
    <row r="132" spans="2:11" s="3" customFormat="1" ht="22.5" customHeight="1">
      <c r="B132" s="18">
        <f t="shared" si="5"/>
        <v>122</v>
      </c>
      <c r="C132" s="97" t="s">
        <v>164</v>
      </c>
      <c r="D132" s="96" t="s">
        <v>339</v>
      </c>
      <c r="E132" s="96">
        <v>1</v>
      </c>
      <c r="F132" s="98">
        <v>6773</v>
      </c>
      <c r="G132" s="99">
        <v>6700</v>
      </c>
      <c r="H132" s="32">
        <f t="shared" si="3"/>
        <v>6700</v>
      </c>
      <c r="I132" s="44">
        <f t="shared" si="4"/>
        <v>73</v>
      </c>
      <c r="J132" s="36"/>
      <c r="K132" s="36"/>
    </row>
    <row r="133" spans="2:11" s="3" customFormat="1" ht="22.5" customHeight="1">
      <c r="B133" s="18">
        <f t="shared" si="5"/>
        <v>123</v>
      </c>
      <c r="C133" s="97" t="s">
        <v>165</v>
      </c>
      <c r="D133" s="96" t="s">
        <v>339</v>
      </c>
      <c r="E133" s="96">
        <v>1</v>
      </c>
      <c r="F133" s="98">
        <v>6020</v>
      </c>
      <c r="G133" s="99">
        <v>6000</v>
      </c>
      <c r="H133" s="32">
        <f t="shared" si="3"/>
        <v>6000</v>
      </c>
      <c r="I133" s="44">
        <f t="shared" si="4"/>
        <v>20</v>
      </c>
      <c r="J133" s="36"/>
      <c r="K133" s="36"/>
    </row>
    <row r="134" spans="2:11" s="3" customFormat="1" ht="22.5" customHeight="1">
      <c r="B134" s="18">
        <f t="shared" si="5"/>
        <v>124</v>
      </c>
      <c r="C134" s="97" t="s">
        <v>166</v>
      </c>
      <c r="D134" s="96" t="s">
        <v>339</v>
      </c>
      <c r="E134" s="96">
        <v>1</v>
      </c>
      <c r="F134" s="98">
        <v>21070</v>
      </c>
      <c r="G134" s="99">
        <v>21000</v>
      </c>
      <c r="H134" s="32">
        <f t="shared" si="3"/>
        <v>21000</v>
      </c>
      <c r="I134" s="44">
        <f t="shared" si="4"/>
        <v>70</v>
      </c>
      <c r="J134" s="36"/>
      <c r="K134" s="36"/>
    </row>
    <row r="135" spans="2:11" s="3" customFormat="1" ht="22.5" customHeight="1">
      <c r="B135" s="18">
        <f t="shared" si="5"/>
        <v>125</v>
      </c>
      <c r="C135" s="97" t="s">
        <v>167</v>
      </c>
      <c r="D135" s="96" t="s">
        <v>339</v>
      </c>
      <c r="E135" s="96">
        <v>1</v>
      </c>
      <c r="F135" s="98">
        <v>48913</v>
      </c>
      <c r="G135" s="99">
        <v>48900</v>
      </c>
      <c r="H135" s="32">
        <f t="shared" si="3"/>
        <v>48900</v>
      </c>
      <c r="I135" s="44">
        <f t="shared" si="4"/>
        <v>13</v>
      </c>
      <c r="J135" s="36"/>
      <c r="K135" s="36"/>
    </row>
    <row r="136" spans="2:11" s="3" customFormat="1" ht="22.5" customHeight="1">
      <c r="B136" s="18">
        <f t="shared" si="5"/>
        <v>126</v>
      </c>
      <c r="C136" s="97" t="s">
        <v>168</v>
      </c>
      <c r="D136" s="96" t="s">
        <v>339</v>
      </c>
      <c r="E136" s="96">
        <v>1</v>
      </c>
      <c r="F136" s="98">
        <v>18060</v>
      </c>
      <c r="G136" s="99">
        <v>18000</v>
      </c>
      <c r="H136" s="32">
        <f t="shared" si="3"/>
        <v>18000</v>
      </c>
      <c r="I136" s="44">
        <f t="shared" si="4"/>
        <v>60</v>
      </c>
      <c r="J136" s="36"/>
      <c r="K136" s="36"/>
    </row>
    <row r="137" spans="2:11" s="3" customFormat="1" ht="22.5" customHeight="1">
      <c r="B137" s="18">
        <f t="shared" si="5"/>
        <v>127</v>
      </c>
      <c r="C137" s="97" t="s">
        <v>169</v>
      </c>
      <c r="D137" s="96" t="s">
        <v>339</v>
      </c>
      <c r="E137" s="96">
        <v>1</v>
      </c>
      <c r="F137" s="98">
        <v>19565</v>
      </c>
      <c r="G137" s="99">
        <v>19500</v>
      </c>
      <c r="H137" s="32">
        <f t="shared" si="3"/>
        <v>19500</v>
      </c>
      <c r="I137" s="44">
        <f t="shared" si="4"/>
        <v>65</v>
      </c>
      <c r="J137" s="36"/>
      <c r="K137" s="36"/>
    </row>
    <row r="138" spans="2:11" s="3" customFormat="1" ht="22.5" customHeight="1">
      <c r="B138" s="18">
        <f t="shared" si="5"/>
        <v>128</v>
      </c>
      <c r="C138" s="97" t="s">
        <v>170</v>
      </c>
      <c r="D138" s="96" t="s">
        <v>345</v>
      </c>
      <c r="E138" s="96">
        <v>1</v>
      </c>
      <c r="F138" s="98">
        <v>269395</v>
      </c>
      <c r="G138" s="99">
        <v>269300</v>
      </c>
      <c r="H138" s="32">
        <f t="shared" si="3"/>
        <v>269300</v>
      </c>
      <c r="I138" s="44">
        <f t="shared" si="4"/>
        <v>95</v>
      </c>
      <c r="J138" s="36"/>
      <c r="K138" s="36"/>
    </row>
    <row r="139" spans="2:11" s="3" customFormat="1" ht="22.5" customHeight="1">
      <c r="B139" s="18">
        <f t="shared" si="5"/>
        <v>129</v>
      </c>
      <c r="C139" s="97" t="s">
        <v>171</v>
      </c>
      <c r="D139" s="96" t="s">
        <v>340</v>
      </c>
      <c r="E139" s="96">
        <v>1</v>
      </c>
      <c r="F139" s="98">
        <v>25585</v>
      </c>
      <c r="G139" s="99">
        <v>25500</v>
      </c>
      <c r="H139" s="32">
        <f t="shared" si="3"/>
        <v>25500</v>
      </c>
      <c r="I139" s="44">
        <f t="shared" si="4"/>
        <v>85</v>
      </c>
      <c r="J139" s="36"/>
      <c r="K139" s="36"/>
    </row>
    <row r="140" spans="2:11" s="3" customFormat="1" ht="22.5" customHeight="1">
      <c r="B140" s="18">
        <f t="shared" si="5"/>
        <v>130</v>
      </c>
      <c r="C140" s="97" t="s">
        <v>172</v>
      </c>
      <c r="D140" s="96" t="s">
        <v>340</v>
      </c>
      <c r="E140" s="96">
        <v>1</v>
      </c>
      <c r="F140" s="98">
        <v>21070</v>
      </c>
      <c r="G140" s="99">
        <v>21000</v>
      </c>
      <c r="H140" s="32">
        <f t="shared" ref="H140:H203" si="6">+G140*E140</f>
        <v>21000</v>
      </c>
      <c r="I140" s="44">
        <f t="shared" ref="I140:I203" si="7">+F140-G140</f>
        <v>70</v>
      </c>
      <c r="J140" s="36"/>
      <c r="K140" s="36"/>
    </row>
    <row r="141" spans="2:11" s="3" customFormat="1" ht="22.5" customHeight="1">
      <c r="B141" s="18">
        <f t="shared" si="5"/>
        <v>131</v>
      </c>
      <c r="C141" s="97" t="s">
        <v>173</v>
      </c>
      <c r="D141" s="96" t="s">
        <v>339</v>
      </c>
      <c r="E141" s="96">
        <v>1</v>
      </c>
      <c r="F141" s="98">
        <v>15050</v>
      </c>
      <c r="G141" s="99">
        <v>15000</v>
      </c>
      <c r="H141" s="32">
        <f t="shared" si="6"/>
        <v>15000</v>
      </c>
      <c r="I141" s="44">
        <f t="shared" si="7"/>
        <v>50</v>
      </c>
      <c r="J141" s="36"/>
      <c r="K141" s="36"/>
    </row>
    <row r="142" spans="2:11" s="3" customFormat="1" ht="22.5" customHeight="1">
      <c r="B142" s="18">
        <f t="shared" ref="B142:B205" si="8">+B141+1</f>
        <v>132</v>
      </c>
      <c r="C142" s="97" t="s">
        <v>174</v>
      </c>
      <c r="D142" s="96" t="s">
        <v>340</v>
      </c>
      <c r="E142" s="96">
        <v>1</v>
      </c>
      <c r="F142" s="98">
        <v>9030</v>
      </c>
      <c r="G142" s="99">
        <v>9000</v>
      </c>
      <c r="H142" s="32">
        <f t="shared" si="6"/>
        <v>9000</v>
      </c>
      <c r="I142" s="44">
        <f t="shared" si="7"/>
        <v>30</v>
      </c>
      <c r="J142" s="36"/>
      <c r="K142" s="36"/>
    </row>
    <row r="143" spans="2:11" s="3" customFormat="1" ht="22.5" customHeight="1">
      <c r="B143" s="18">
        <f t="shared" si="8"/>
        <v>133</v>
      </c>
      <c r="C143" s="97" t="s">
        <v>175</v>
      </c>
      <c r="D143" s="96" t="s">
        <v>26</v>
      </c>
      <c r="E143" s="96">
        <v>1</v>
      </c>
      <c r="F143" s="98">
        <v>7826</v>
      </c>
      <c r="G143" s="99">
        <v>7800</v>
      </c>
      <c r="H143" s="32">
        <f t="shared" si="6"/>
        <v>7800</v>
      </c>
      <c r="I143" s="44">
        <f t="shared" si="7"/>
        <v>26</v>
      </c>
      <c r="J143" s="36"/>
      <c r="K143" s="36"/>
    </row>
    <row r="144" spans="2:11" s="3" customFormat="1" ht="22.5" customHeight="1">
      <c r="B144" s="18">
        <f t="shared" si="8"/>
        <v>134</v>
      </c>
      <c r="C144" s="97" t="s">
        <v>176</v>
      </c>
      <c r="D144" s="96" t="s">
        <v>340</v>
      </c>
      <c r="E144" s="96">
        <v>1</v>
      </c>
      <c r="F144" s="98">
        <v>34615</v>
      </c>
      <c r="G144" s="99">
        <v>34600</v>
      </c>
      <c r="H144" s="32">
        <f t="shared" si="6"/>
        <v>34600</v>
      </c>
      <c r="I144" s="44">
        <f t="shared" si="7"/>
        <v>15</v>
      </c>
      <c r="J144" s="36"/>
      <c r="K144" s="36"/>
    </row>
    <row r="145" spans="2:11" s="3" customFormat="1" ht="22.5" customHeight="1">
      <c r="B145" s="18">
        <f t="shared" si="8"/>
        <v>135</v>
      </c>
      <c r="C145" s="97" t="s">
        <v>177</v>
      </c>
      <c r="D145" s="96" t="s">
        <v>26</v>
      </c>
      <c r="E145" s="96">
        <v>1</v>
      </c>
      <c r="F145" s="98">
        <v>25585</v>
      </c>
      <c r="G145" s="99">
        <v>25500</v>
      </c>
      <c r="H145" s="32">
        <f t="shared" si="6"/>
        <v>25500</v>
      </c>
      <c r="I145" s="44">
        <f t="shared" si="7"/>
        <v>85</v>
      </c>
      <c r="J145" s="36"/>
      <c r="K145" s="36"/>
    </row>
    <row r="146" spans="2:11" s="3" customFormat="1" ht="22.5" customHeight="1">
      <c r="B146" s="18">
        <f t="shared" si="8"/>
        <v>136</v>
      </c>
      <c r="C146" s="97" t="s">
        <v>178</v>
      </c>
      <c r="D146" s="96" t="s">
        <v>340</v>
      </c>
      <c r="E146" s="96">
        <v>1</v>
      </c>
      <c r="F146" s="98">
        <v>33110</v>
      </c>
      <c r="G146" s="99">
        <v>33100</v>
      </c>
      <c r="H146" s="32">
        <f t="shared" si="6"/>
        <v>33100</v>
      </c>
      <c r="I146" s="44">
        <f t="shared" si="7"/>
        <v>10</v>
      </c>
      <c r="J146" s="36"/>
      <c r="K146" s="36"/>
    </row>
    <row r="147" spans="2:11" s="3" customFormat="1" ht="22.5" customHeight="1">
      <c r="B147" s="18">
        <f t="shared" si="8"/>
        <v>137</v>
      </c>
      <c r="C147" s="97" t="s">
        <v>179</v>
      </c>
      <c r="D147" s="96" t="s">
        <v>339</v>
      </c>
      <c r="E147" s="96">
        <v>1</v>
      </c>
      <c r="F147" s="98">
        <v>21070</v>
      </c>
      <c r="G147" s="99">
        <v>21000</v>
      </c>
      <c r="H147" s="32">
        <f t="shared" si="6"/>
        <v>21000</v>
      </c>
      <c r="I147" s="44">
        <f t="shared" si="7"/>
        <v>70</v>
      </c>
      <c r="J147" s="36"/>
      <c r="K147" s="36"/>
    </row>
    <row r="148" spans="2:11" s="3" customFormat="1" ht="22.5" customHeight="1">
      <c r="B148" s="18">
        <f t="shared" si="8"/>
        <v>138</v>
      </c>
      <c r="C148" s="97" t="s">
        <v>180</v>
      </c>
      <c r="D148" s="96" t="s">
        <v>26</v>
      </c>
      <c r="E148" s="96">
        <v>1</v>
      </c>
      <c r="F148" s="98">
        <v>7525</v>
      </c>
      <c r="G148" s="99">
        <v>7500</v>
      </c>
      <c r="H148" s="32">
        <f t="shared" si="6"/>
        <v>7500</v>
      </c>
      <c r="I148" s="44">
        <f t="shared" si="7"/>
        <v>25</v>
      </c>
      <c r="J148" s="36"/>
      <c r="K148" s="36"/>
    </row>
    <row r="149" spans="2:11" s="3" customFormat="1" ht="22.5" customHeight="1">
      <c r="B149" s="18">
        <f t="shared" si="8"/>
        <v>139</v>
      </c>
      <c r="C149" s="97" t="s">
        <v>181</v>
      </c>
      <c r="D149" s="96" t="s">
        <v>26</v>
      </c>
      <c r="E149" s="96">
        <v>1</v>
      </c>
      <c r="F149" s="98">
        <v>105350</v>
      </c>
      <c r="G149" s="99">
        <v>105300</v>
      </c>
      <c r="H149" s="32">
        <f t="shared" si="6"/>
        <v>105300</v>
      </c>
      <c r="I149" s="44">
        <f t="shared" si="7"/>
        <v>50</v>
      </c>
      <c r="J149" s="36"/>
      <c r="K149" s="36"/>
    </row>
    <row r="150" spans="2:11" s="3" customFormat="1" ht="22.5" customHeight="1">
      <c r="B150" s="18">
        <f t="shared" si="8"/>
        <v>140</v>
      </c>
      <c r="C150" s="97" t="s">
        <v>182</v>
      </c>
      <c r="D150" s="96" t="s">
        <v>339</v>
      </c>
      <c r="E150" s="96">
        <v>1</v>
      </c>
      <c r="F150" s="98">
        <v>6020</v>
      </c>
      <c r="G150" s="99">
        <v>6000</v>
      </c>
      <c r="H150" s="32">
        <f t="shared" si="6"/>
        <v>6000</v>
      </c>
      <c r="I150" s="44">
        <f t="shared" si="7"/>
        <v>20</v>
      </c>
      <c r="J150" s="36"/>
      <c r="K150" s="36"/>
    </row>
    <row r="151" spans="2:11" s="3" customFormat="1" ht="22.5" customHeight="1">
      <c r="B151" s="18">
        <f t="shared" si="8"/>
        <v>141</v>
      </c>
      <c r="C151" s="97" t="s">
        <v>183</v>
      </c>
      <c r="D151" s="96" t="s">
        <v>339</v>
      </c>
      <c r="E151" s="96">
        <v>1</v>
      </c>
      <c r="F151" s="98">
        <v>6020</v>
      </c>
      <c r="G151" s="99">
        <v>6000</v>
      </c>
      <c r="H151" s="32">
        <f t="shared" si="6"/>
        <v>6000</v>
      </c>
      <c r="I151" s="44">
        <f t="shared" si="7"/>
        <v>20</v>
      </c>
      <c r="J151" s="36"/>
      <c r="K151" s="36"/>
    </row>
    <row r="152" spans="2:11" s="3" customFormat="1" ht="22.5" customHeight="1">
      <c r="B152" s="18">
        <f t="shared" si="8"/>
        <v>142</v>
      </c>
      <c r="C152" s="97" t="s">
        <v>184</v>
      </c>
      <c r="D152" s="96" t="s">
        <v>339</v>
      </c>
      <c r="E152" s="96">
        <v>1</v>
      </c>
      <c r="F152" s="98">
        <v>4515</v>
      </c>
      <c r="G152" s="99">
        <v>4500</v>
      </c>
      <c r="H152" s="32">
        <f t="shared" si="6"/>
        <v>4500</v>
      </c>
      <c r="I152" s="44">
        <f t="shared" si="7"/>
        <v>15</v>
      </c>
      <c r="J152" s="36"/>
      <c r="K152" s="36"/>
    </row>
    <row r="153" spans="2:11" s="3" customFormat="1" ht="22.5" customHeight="1">
      <c r="B153" s="18">
        <f t="shared" si="8"/>
        <v>143</v>
      </c>
      <c r="C153" s="97" t="s">
        <v>185</v>
      </c>
      <c r="D153" s="96" t="s">
        <v>339</v>
      </c>
      <c r="E153" s="96">
        <v>1</v>
      </c>
      <c r="F153" s="98">
        <v>52675</v>
      </c>
      <c r="G153" s="99">
        <v>52600</v>
      </c>
      <c r="H153" s="32">
        <f t="shared" si="6"/>
        <v>52600</v>
      </c>
      <c r="I153" s="44">
        <f t="shared" si="7"/>
        <v>75</v>
      </c>
      <c r="J153" s="36"/>
      <c r="K153" s="36"/>
    </row>
    <row r="154" spans="2:11" s="3" customFormat="1" ht="22.5" customHeight="1">
      <c r="B154" s="18">
        <f t="shared" si="8"/>
        <v>144</v>
      </c>
      <c r="C154" s="97" t="s">
        <v>186</v>
      </c>
      <c r="D154" s="96" t="s">
        <v>26</v>
      </c>
      <c r="E154" s="96">
        <v>1</v>
      </c>
      <c r="F154" s="98">
        <v>4365</v>
      </c>
      <c r="G154" s="99">
        <v>4300</v>
      </c>
      <c r="H154" s="32">
        <f t="shared" si="6"/>
        <v>4300</v>
      </c>
      <c r="I154" s="44">
        <f t="shared" si="7"/>
        <v>65</v>
      </c>
      <c r="J154" s="36"/>
      <c r="K154" s="36"/>
    </row>
    <row r="155" spans="2:11" s="3" customFormat="1" ht="22.5" customHeight="1">
      <c r="B155" s="18">
        <f t="shared" si="8"/>
        <v>145</v>
      </c>
      <c r="C155" s="97" t="s">
        <v>187</v>
      </c>
      <c r="D155" s="96" t="s">
        <v>26</v>
      </c>
      <c r="E155" s="96">
        <v>1</v>
      </c>
      <c r="F155" s="98">
        <v>32358</v>
      </c>
      <c r="G155" s="99">
        <v>32300</v>
      </c>
      <c r="H155" s="32">
        <f t="shared" si="6"/>
        <v>32300</v>
      </c>
      <c r="I155" s="44">
        <f t="shared" si="7"/>
        <v>58</v>
      </c>
      <c r="J155" s="36"/>
      <c r="K155" s="36"/>
    </row>
    <row r="156" spans="2:11" s="3" customFormat="1" ht="22.5" customHeight="1">
      <c r="B156" s="18">
        <f t="shared" si="8"/>
        <v>146</v>
      </c>
      <c r="C156" s="97" t="s">
        <v>188</v>
      </c>
      <c r="D156" s="96" t="s">
        <v>339</v>
      </c>
      <c r="E156" s="96">
        <v>1</v>
      </c>
      <c r="F156" s="98">
        <v>18060</v>
      </c>
      <c r="G156" s="99">
        <v>18000</v>
      </c>
      <c r="H156" s="32">
        <f t="shared" si="6"/>
        <v>18000</v>
      </c>
      <c r="I156" s="44">
        <f t="shared" si="7"/>
        <v>60</v>
      </c>
      <c r="J156" s="36"/>
      <c r="K156" s="36"/>
    </row>
    <row r="157" spans="2:11" s="3" customFormat="1" ht="22.5" customHeight="1">
      <c r="B157" s="18">
        <f t="shared" si="8"/>
        <v>147</v>
      </c>
      <c r="C157" s="97" t="s">
        <v>189</v>
      </c>
      <c r="D157" s="96" t="s">
        <v>339</v>
      </c>
      <c r="E157" s="96">
        <v>1</v>
      </c>
      <c r="F157" s="98">
        <v>6321</v>
      </c>
      <c r="G157" s="99">
        <v>6300</v>
      </c>
      <c r="H157" s="32">
        <f t="shared" si="6"/>
        <v>6300</v>
      </c>
      <c r="I157" s="44">
        <f t="shared" si="7"/>
        <v>21</v>
      </c>
      <c r="J157" s="36"/>
      <c r="K157" s="36"/>
    </row>
    <row r="158" spans="2:11" s="3" customFormat="1" ht="22.5" customHeight="1">
      <c r="B158" s="18">
        <f t="shared" si="8"/>
        <v>148</v>
      </c>
      <c r="C158" s="97" t="s">
        <v>190</v>
      </c>
      <c r="D158" s="96" t="s">
        <v>340</v>
      </c>
      <c r="E158" s="96">
        <v>1</v>
      </c>
      <c r="F158" s="98">
        <v>7525</v>
      </c>
      <c r="G158" s="99">
        <v>7500</v>
      </c>
      <c r="H158" s="32">
        <f t="shared" si="6"/>
        <v>7500</v>
      </c>
      <c r="I158" s="44">
        <f t="shared" si="7"/>
        <v>25</v>
      </c>
      <c r="J158" s="36"/>
      <c r="K158" s="36"/>
    </row>
    <row r="159" spans="2:11" s="3" customFormat="1" ht="22.5" customHeight="1">
      <c r="B159" s="18">
        <f t="shared" si="8"/>
        <v>149</v>
      </c>
      <c r="C159" s="97" t="s">
        <v>191</v>
      </c>
      <c r="D159" s="96" t="s">
        <v>340</v>
      </c>
      <c r="E159" s="96">
        <v>1</v>
      </c>
      <c r="F159" s="98">
        <v>10535</v>
      </c>
      <c r="G159" s="99">
        <v>10500</v>
      </c>
      <c r="H159" s="32">
        <f t="shared" si="6"/>
        <v>10500</v>
      </c>
      <c r="I159" s="44">
        <f t="shared" si="7"/>
        <v>35</v>
      </c>
      <c r="J159" s="36"/>
      <c r="K159" s="36"/>
    </row>
    <row r="160" spans="2:11" s="3" customFormat="1" ht="22.5" customHeight="1">
      <c r="B160" s="18">
        <f t="shared" si="8"/>
        <v>150</v>
      </c>
      <c r="C160" s="97" t="s">
        <v>192</v>
      </c>
      <c r="D160" s="96" t="s">
        <v>344</v>
      </c>
      <c r="E160" s="96">
        <v>1</v>
      </c>
      <c r="F160" s="98">
        <v>97825</v>
      </c>
      <c r="G160" s="99">
        <v>97800</v>
      </c>
      <c r="H160" s="32">
        <f t="shared" si="6"/>
        <v>97800</v>
      </c>
      <c r="I160" s="44">
        <f t="shared" si="7"/>
        <v>25</v>
      </c>
      <c r="J160" s="36"/>
      <c r="K160" s="36"/>
    </row>
    <row r="161" spans="2:11" s="3" customFormat="1" ht="22.5" customHeight="1">
      <c r="B161" s="18">
        <f t="shared" si="8"/>
        <v>151</v>
      </c>
      <c r="C161" s="97" t="s">
        <v>193</v>
      </c>
      <c r="D161" s="96" t="s">
        <v>340</v>
      </c>
      <c r="E161" s="96">
        <v>1</v>
      </c>
      <c r="F161" s="98">
        <v>10535</v>
      </c>
      <c r="G161" s="99">
        <v>10500</v>
      </c>
      <c r="H161" s="32">
        <f t="shared" si="6"/>
        <v>10500</v>
      </c>
      <c r="I161" s="44">
        <f t="shared" si="7"/>
        <v>35</v>
      </c>
      <c r="J161" s="36"/>
      <c r="K161" s="36"/>
    </row>
    <row r="162" spans="2:11" s="3" customFormat="1" ht="22.5" customHeight="1">
      <c r="B162" s="18">
        <f t="shared" si="8"/>
        <v>152</v>
      </c>
      <c r="C162" s="97" t="s">
        <v>194</v>
      </c>
      <c r="D162" s="96" t="s">
        <v>340</v>
      </c>
      <c r="E162" s="96">
        <v>1</v>
      </c>
      <c r="F162" s="98">
        <v>6020</v>
      </c>
      <c r="G162" s="99">
        <v>6000</v>
      </c>
      <c r="H162" s="32">
        <f t="shared" si="6"/>
        <v>6000</v>
      </c>
      <c r="I162" s="44">
        <f t="shared" si="7"/>
        <v>20</v>
      </c>
      <c r="J162" s="36"/>
      <c r="K162" s="36"/>
    </row>
    <row r="163" spans="2:11" s="3" customFormat="1" ht="22.5" customHeight="1">
      <c r="B163" s="18">
        <f t="shared" si="8"/>
        <v>153</v>
      </c>
      <c r="C163" s="97" t="s">
        <v>195</v>
      </c>
      <c r="D163" s="96" t="s">
        <v>26</v>
      </c>
      <c r="E163" s="96">
        <v>1</v>
      </c>
      <c r="F163" s="98">
        <v>63963</v>
      </c>
      <c r="G163" s="99">
        <v>63900</v>
      </c>
      <c r="H163" s="32">
        <f t="shared" si="6"/>
        <v>63900</v>
      </c>
      <c r="I163" s="44">
        <f t="shared" si="7"/>
        <v>63</v>
      </c>
      <c r="J163" s="36"/>
      <c r="K163" s="36"/>
    </row>
    <row r="164" spans="2:11" s="3" customFormat="1" ht="22.5" customHeight="1">
      <c r="B164" s="18">
        <f t="shared" si="8"/>
        <v>154</v>
      </c>
      <c r="C164" s="97" t="s">
        <v>196</v>
      </c>
      <c r="D164" s="96" t="s">
        <v>340</v>
      </c>
      <c r="E164" s="96">
        <v>1</v>
      </c>
      <c r="F164" s="98">
        <v>81270</v>
      </c>
      <c r="G164" s="99">
        <v>81200</v>
      </c>
      <c r="H164" s="32">
        <f t="shared" si="6"/>
        <v>81200</v>
      </c>
      <c r="I164" s="44">
        <f t="shared" si="7"/>
        <v>70</v>
      </c>
      <c r="J164" s="36"/>
      <c r="K164" s="36"/>
    </row>
    <row r="165" spans="2:11" s="3" customFormat="1" ht="22.5" customHeight="1">
      <c r="B165" s="18">
        <f t="shared" si="8"/>
        <v>155</v>
      </c>
      <c r="C165" s="97" t="s">
        <v>197</v>
      </c>
      <c r="D165" s="96" t="s">
        <v>26</v>
      </c>
      <c r="E165" s="96">
        <v>1</v>
      </c>
      <c r="F165" s="98">
        <v>4214</v>
      </c>
      <c r="G165" s="99">
        <v>4200</v>
      </c>
      <c r="H165" s="32">
        <f t="shared" si="6"/>
        <v>4200</v>
      </c>
      <c r="I165" s="44">
        <f t="shared" si="7"/>
        <v>14</v>
      </c>
      <c r="J165" s="36"/>
      <c r="K165" s="36"/>
    </row>
    <row r="166" spans="2:11" s="3" customFormat="1" ht="22.5" customHeight="1">
      <c r="B166" s="18">
        <f t="shared" si="8"/>
        <v>156</v>
      </c>
      <c r="C166" s="97" t="s">
        <v>198</v>
      </c>
      <c r="D166" s="96" t="s">
        <v>26</v>
      </c>
      <c r="E166" s="96">
        <v>1</v>
      </c>
      <c r="F166" s="98">
        <v>18722</v>
      </c>
      <c r="G166" s="99">
        <v>18700</v>
      </c>
      <c r="H166" s="32">
        <f t="shared" si="6"/>
        <v>18700</v>
      </c>
      <c r="I166" s="44">
        <f t="shared" si="7"/>
        <v>22</v>
      </c>
      <c r="J166" s="36"/>
      <c r="K166" s="36"/>
    </row>
    <row r="167" spans="2:11" s="3" customFormat="1" ht="22.5" customHeight="1">
      <c r="B167" s="18">
        <f t="shared" si="8"/>
        <v>157</v>
      </c>
      <c r="C167" s="97" t="s">
        <v>199</v>
      </c>
      <c r="D167" s="96" t="s">
        <v>339</v>
      </c>
      <c r="E167" s="96">
        <v>1</v>
      </c>
      <c r="F167" s="98">
        <v>194145</v>
      </c>
      <c r="G167" s="99">
        <v>194100</v>
      </c>
      <c r="H167" s="32">
        <f t="shared" si="6"/>
        <v>194100</v>
      </c>
      <c r="I167" s="44">
        <f t="shared" si="7"/>
        <v>45</v>
      </c>
      <c r="J167" s="36"/>
      <c r="K167" s="36"/>
    </row>
    <row r="168" spans="2:11" s="3" customFormat="1" ht="22.5" customHeight="1">
      <c r="B168" s="18">
        <f t="shared" si="8"/>
        <v>158</v>
      </c>
      <c r="C168" s="97" t="s">
        <v>200</v>
      </c>
      <c r="D168" s="96" t="s">
        <v>339</v>
      </c>
      <c r="E168" s="96">
        <v>1</v>
      </c>
      <c r="F168" s="98">
        <v>6923</v>
      </c>
      <c r="G168" s="99">
        <v>6900</v>
      </c>
      <c r="H168" s="32">
        <f t="shared" si="6"/>
        <v>6900</v>
      </c>
      <c r="I168" s="44">
        <f t="shared" si="7"/>
        <v>23</v>
      </c>
      <c r="J168" s="36"/>
      <c r="K168" s="36"/>
    </row>
    <row r="169" spans="2:11" s="3" customFormat="1" ht="22.5" customHeight="1">
      <c r="B169" s="18">
        <f t="shared" si="8"/>
        <v>159</v>
      </c>
      <c r="C169" s="97" t="s">
        <v>201</v>
      </c>
      <c r="D169" s="96" t="s">
        <v>340</v>
      </c>
      <c r="E169" s="96">
        <v>1</v>
      </c>
      <c r="F169" s="98">
        <v>25284</v>
      </c>
      <c r="G169" s="99">
        <v>25200</v>
      </c>
      <c r="H169" s="32">
        <f t="shared" si="6"/>
        <v>25200</v>
      </c>
      <c r="I169" s="44">
        <f t="shared" si="7"/>
        <v>84</v>
      </c>
      <c r="J169" s="36"/>
      <c r="K169" s="36"/>
    </row>
    <row r="170" spans="2:11" s="3" customFormat="1" ht="22.5" customHeight="1">
      <c r="B170" s="18">
        <f t="shared" si="8"/>
        <v>160</v>
      </c>
      <c r="C170" s="97" t="s">
        <v>202</v>
      </c>
      <c r="D170" s="96" t="s">
        <v>26</v>
      </c>
      <c r="E170" s="96">
        <v>1</v>
      </c>
      <c r="F170" s="98">
        <v>11137</v>
      </c>
      <c r="G170" s="99">
        <v>11100</v>
      </c>
      <c r="H170" s="32">
        <f t="shared" si="6"/>
        <v>11100</v>
      </c>
      <c r="I170" s="44">
        <f t="shared" si="7"/>
        <v>37</v>
      </c>
      <c r="J170" s="36"/>
      <c r="K170" s="36"/>
    </row>
    <row r="171" spans="2:11" s="3" customFormat="1" ht="22.5" customHeight="1">
      <c r="B171" s="18">
        <f t="shared" si="8"/>
        <v>161</v>
      </c>
      <c r="C171" s="97" t="s">
        <v>203</v>
      </c>
      <c r="D171" s="96" t="s">
        <v>340</v>
      </c>
      <c r="E171" s="96">
        <v>1</v>
      </c>
      <c r="F171" s="98">
        <v>21070</v>
      </c>
      <c r="G171" s="99">
        <v>21000</v>
      </c>
      <c r="H171" s="32">
        <f t="shared" si="6"/>
        <v>21000</v>
      </c>
      <c r="I171" s="44">
        <f t="shared" si="7"/>
        <v>70</v>
      </c>
      <c r="J171" s="36"/>
      <c r="K171" s="36"/>
    </row>
    <row r="172" spans="2:11" s="3" customFormat="1" ht="22.5" customHeight="1">
      <c r="B172" s="18">
        <f t="shared" si="8"/>
        <v>162</v>
      </c>
      <c r="C172" s="97" t="s">
        <v>204</v>
      </c>
      <c r="D172" s="96" t="s">
        <v>343</v>
      </c>
      <c r="E172" s="96">
        <v>1</v>
      </c>
      <c r="F172" s="98">
        <v>38</v>
      </c>
      <c r="G172" s="100">
        <v>38</v>
      </c>
      <c r="H172" s="32">
        <f t="shared" si="6"/>
        <v>38</v>
      </c>
      <c r="I172" s="44">
        <f t="shared" si="7"/>
        <v>0</v>
      </c>
      <c r="J172" s="36"/>
      <c r="K172" s="36"/>
    </row>
    <row r="173" spans="2:11" s="3" customFormat="1" ht="22.5" customHeight="1">
      <c r="B173" s="18">
        <f t="shared" si="8"/>
        <v>163</v>
      </c>
      <c r="C173" s="97" t="s">
        <v>205</v>
      </c>
      <c r="D173" s="96" t="s">
        <v>343</v>
      </c>
      <c r="E173" s="96">
        <v>1</v>
      </c>
      <c r="F173" s="98">
        <v>38</v>
      </c>
      <c r="G173" s="100">
        <v>38</v>
      </c>
      <c r="H173" s="32">
        <f t="shared" si="6"/>
        <v>38</v>
      </c>
      <c r="I173" s="44">
        <f t="shared" si="7"/>
        <v>0</v>
      </c>
      <c r="J173" s="36"/>
      <c r="K173" s="36"/>
    </row>
    <row r="174" spans="2:11" s="3" customFormat="1" ht="22.5" customHeight="1">
      <c r="B174" s="18">
        <f t="shared" si="8"/>
        <v>164</v>
      </c>
      <c r="C174" s="97" t="s">
        <v>206</v>
      </c>
      <c r="D174" s="96" t="s">
        <v>340</v>
      </c>
      <c r="E174" s="96">
        <v>1</v>
      </c>
      <c r="F174" s="98">
        <v>24833</v>
      </c>
      <c r="G174" s="99">
        <v>24800</v>
      </c>
      <c r="H174" s="32">
        <f t="shared" si="6"/>
        <v>24800</v>
      </c>
      <c r="I174" s="44">
        <f t="shared" si="7"/>
        <v>33</v>
      </c>
      <c r="J174" s="36"/>
      <c r="K174" s="36"/>
    </row>
    <row r="175" spans="2:11" s="3" customFormat="1" ht="22.5" customHeight="1">
      <c r="B175" s="18">
        <f t="shared" si="8"/>
        <v>165</v>
      </c>
      <c r="C175" s="97" t="s">
        <v>207</v>
      </c>
      <c r="D175" s="96" t="s">
        <v>340</v>
      </c>
      <c r="E175" s="96">
        <v>1</v>
      </c>
      <c r="F175" s="98">
        <v>12040</v>
      </c>
      <c r="G175" s="99">
        <v>12000</v>
      </c>
      <c r="H175" s="32">
        <f t="shared" si="6"/>
        <v>12000</v>
      </c>
      <c r="I175" s="44">
        <f t="shared" si="7"/>
        <v>40</v>
      </c>
      <c r="J175" s="36"/>
      <c r="K175" s="36"/>
    </row>
    <row r="176" spans="2:11" s="3" customFormat="1" ht="22.5" customHeight="1">
      <c r="B176" s="18">
        <f t="shared" si="8"/>
        <v>166</v>
      </c>
      <c r="C176" s="97" t="s">
        <v>208</v>
      </c>
      <c r="D176" s="96" t="s">
        <v>340</v>
      </c>
      <c r="E176" s="96">
        <v>1</v>
      </c>
      <c r="F176" s="98">
        <v>12040</v>
      </c>
      <c r="G176" s="99">
        <v>12000</v>
      </c>
      <c r="H176" s="32">
        <f t="shared" si="6"/>
        <v>12000</v>
      </c>
      <c r="I176" s="44">
        <f t="shared" si="7"/>
        <v>40</v>
      </c>
      <c r="J176" s="36"/>
      <c r="K176" s="36"/>
    </row>
    <row r="177" spans="2:11" s="3" customFormat="1" ht="22.5" customHeight="1">
      <c r="B177" s="18">
        <f t="shared" si="8"/>
        <v>167</v>
      </c>
      <c r="C177" s="97" t="s">
        <v>209</v>
      </c>
      <c r="D177" s="96" t="s">
        <v>340</v>
      </c>
      <c r="E177" s="96">
        <v>1</v>
      </c>
      <c r="F177" s="98">
        <v>15050</v>
      </c>
      <c r="G177" s="99">
        <v>15000</v>
      </c>
      <c r="H177" s="32">
        <f t="shared" si="6"/>
        <v>15000</v>
      </c>
      <c r="I177" s="44">
        <f t="shared" si="7"/>
        <v>50</v>
      </c>
      <c r="J177" s="36"/>
      <c r="K177" s="36"/>
    </row>
    <row r="178" spans="2:11" s="3" customFormat="1" ht="22.5" customHeight="1">
      <c r="B178" s="18">
        <f t="shared" si="8"/>
        <v>168</v>
      </c>
      <c r="C178" s="97" t="s">
        <v>210</v>
      </c>
      <c r="D178" s="96" t="s">
        <v>26</v>
      </c>
      <c r="E178" s="96">
        <v>1</v>
      </c>
      <c r="F178" s="98">
        <v>246820</v>
      </c>
      <c r="G178" s="99">
        <v>246800</v>
      </c>
      <c r="H178" s="32">
        <f t="shared" si="6"/>
        <v>246800</v>
      </c>
      <c r="I178" s="44">
        <f t="shared" si="7"/>
        <v>20</v>
      </c>
      <c r="J178" s="36"/>
      <c r="K178" s="36"/>
    </row>
    <row r="179" spans="2:11" s="3" customFormat="1" ht="22.5" customHeight="1">
      <c r="B179" s="18">
        <f t="shared" si="8"/>
        <v>169</v>
      </c>
      <c r="C179" s="97" t="s">
        <v>211</v>
      </c>
      <c r="D179" s="96" t="s">
        <v>26</v>
      </c>
      <c r="E179" s="96">
        <v>1</v>
      </c>
      <c r="F179" s="98">
        <v>94665</v>
      </c>
      <c r="G179" s="99">
        <v>94600</v>
      </c>
      <c r="H179" s="32">
        <f t="shared" si="6"/>
        <v>94600</v>
      </c>
      <c r="I179" s="44">
        <f t="shared" si="7"/>
        <v>65</v>
      </c>
      <c r="J179" s="36"/>
      <c r="K179" s="36"/>
    </row>
    <row r="180" spans="2:11" s="3" customFormat="1" ht="22.5" customHeight="1">
      <c r="B180" s="18">
        <f t="shared" si="8"/>
        <v>170</v>
      </c>
      <c r="C180" s="97" t="s">
        <v>212</v>
      </c>
      <c r="D180" s="96" t="s">
        <v>26</v>
      </c>
      <c r="E180" s="96">
        <v>1</v>
      </c>
      <c r="F180" s="98">
        <v>63210</v>
      </c>
      <c r="G180" s="99">
        <v>63200</v>
      </c>
      <c r="H180" s="32">
        <f t="shared" si="6"/>
        <v>63200</v>
      </c>
      <c r="I180" s="44">
        <f t="shared" si="7"/>
        <v>10</v>
      </c>
      <c r="J180" s="36"/>
      <c r="K180" s="36"/>
    </row>
    <row r="181" spans="2:11" s="3" customFormat="1" ht="22.5" customHeight="1">
      <c r="B181" s="18">
        <f t="shared" si="8"/>
        <v>171</v>
      </c>
      <c r="C181" s="97" t="s">
        <v>213</v>
      </c>
      <c r="D181" s="96" t="s">
        <v>26</v>
      </c>
      <c r="E181" s="96">
        <v>1</v>
      </c>
      <c r="F181" s="98">
        <v>94815</v>
      </c>
      <c r="G181" s="99">
        <v>94800</v>
      </c>
      <c r="H181" s="32">
        <f t="shared" si="6"/>
        <v>94800</v>
      </c>
      <c r="I181" s="44">
        <f t="shared" si="7"/>
        <v>15</v>
      </c>
      <c r="J181" s="36"/>
      <c r="K181" s="36"/>
    </row>
    <row r="182" spans="2:11" s="3" customFormat="1" ht="22.5" customHeight="1">
      <c r="B182" s="18">
        <f t="shared" si="8"/>
        <v>172</v>
      </c>
      <c r="C182" s="97" t="s">
        <v>214</v>
      </c>
      <c r="D182" s="96" t="s">
        <v>340</v>
      </c>
      <c r="E182" s="96">
        <v>1</v>
      </c>
      <c r="F182" s="98">
        <v>9030</v>
      </c>
      <c r="G182" s="99">
        <v>9000</v>
      </c>
      <c r="H182" s="32">
        <f t="shared" si="6"/>
        <v>9000</v>
      </c>
      <c r="I182" s="44">
        <f t="shared" si="7"/>
        <v>30</v>
      </c>
      <c r="J182" s="36"/>
      <c r="K182" s="36"/>
    </row>
    <row r="183" spans="2:11" s="3" customFormat="1" ht="22.5" customHeight="1">
      <c r="B183" s="18">
        <f t="shared" si="8"/>
        <v>173</v>
      </c>
      <c r="C183" s="97" t="s">
        <v>215</v>
      </c>
      <c r="D183" s="96" t="s">
        <v>342</v>
      </c>
      <c r="E183" s="96">
        <v>1</v>
      </c>
      <c r="F183" s="98">
        <v>310030</v>
      </c>
      <c r="G183" s="99">
        <v>310000</v>
      </c>
      <c r="H183" s="32">
        <f t="shared" si="6"/>
        <v>310000</v>
      </c>
      <c r="I183" s="44">
        <f t="shared" si="7"/>
        <v>30</v>
      </c>
      <c r="J183" s="36"/>
      <c r="K183" s="36"/>
    </row>
    <row r="184" spans="2:11" s="3" customFormat="1" ht="22.5" customHeight="1">
      <c r="B184" s="18">
        <f t="shared" si="8"/>
        <v>174</v>
      </c>
      <c r="C184" s="97" t="s">
        <v>216</v>
      </c>
      <c r="D184" s="96" t="s">
        <v>340</v>
      </c>
      <c r="E184" s="96">
        <v>1</v>
      </c>
      <c r="F184" s="98">
        <v>10535</v>
      </c>
      <c r="G184" s="99">
        <v>10500</v>
      </c>
      <c r="H184" s="32">
        <f t="shared" si="6"/>
        <v>10500</v>
      </c>
      <c r="I184" s="44">
        <f t="shared" si="7"/>
        <v>35</v>
      </c>
      <c r="J184" s="36"/>
      <c r="K184" s="36"/>
    </row>
    <row r="185" spans="2:11" s="3" customFormat="1" ht="22.5" customHeight="1">
      <c r="B185" s="18">
        <f t="shared" si="8"/>
        <v>175</v>
      </c>
      <c r="C185" s="97" t="s">
        <v>217</v>
      </c>
      <c r="D185" s="96" t="s">
        <v>340</v>
      </c>
      <c r="E185" s="96">
        <v>1</v>
      </c>
      <c r="F185" s="98">
        <v>10535</v>
      </c>
      <c r="G185" s="99">
        <v>10500</v>
      </c>
      <c r="H185" s="32">
        <f t="shared" si="6"/>
        <v>10500</v>
      </c>
      <c r="I185" s="44">
        <f t="shared" si="7"/>
        <v>35</v>
      </c>
      <c r="J185" s="36"/>
      <c r="K185" s="36"/>
    </row>
    <row r="186" spans="2:11" s="3" customFormat="1" ht="22.5" customHeight="1">
      <c r="B186" s="18">
        <f t="shared" si="8"/>
        <v>176</v>
      </c>
      <c r="C186" s="97" t="s">
        <v>218</v>
      </c>
      <c r="D186" s="96" t="s">
        <v>26</v>
      </c>
      <c r="E186" s="96">
        <v>1</v>
      </c>
      <c r="F186" s="98">
        <v>36120</v>
      </c>
      <c r="G186" s="99">
        <v>36100</v>
      </c>
      <c r="H186" s="32">
        <f t="shared" si="6"/>
        <v>36100</v>
      </c>
      <c r="I186" s="44">
        <f t="shared" si="7"/>
        <v>20</v>
      </c>
      <c r="J186" s="36"/>
      <c r="K186" s="36"/>
    </row>
    <row r="187" spans="2:11" s="3" customFormat="1" ht="22.5" customHeight="1">
      <c r="B187" s="18">
        <f t="shared" si="8"/>
        <v>177</v>
      </c>
      <c r="C187" s="97" t="s">
        <v>219</v>
      </c>
      <c r="D187" s="96" t="s">
        <v>339</v>
      </c>
      <c r="E187" s="96">
        <v>1</v>
      </c>
      <c r="F187" s="98">
        <v>6020</v>
      </c>
      <c r="G187" s="99">
        <v>6000</v>
      </c>
      <c r="H187" s="32">
        <f t="shared" si="6"/>
        <v>6000</v>
      </c>
      <c r="I187" s="44">
        <f t="shared" si="7"/>
        <v>20</v>
      </c>
      <c r="J187" s="36"/>
      <c r="K187" s="36"/>
    </row>
    <row r="188" spans="2:11" s="3" customFormat="1" ht="22.5" customHeight="1">
      <c r="B188" s="18">
        <f t="shared" si="8"/>
        <v>178</v>
      </c>
      <c r="C188" s="97" t="s">
        <v>220</v>
      </c>
      <c r="D188" s="96" t="s">
        <v>340</v>
      </c>
      <c r="E188" s="96">
        <v>1</v>
      </c>
      <c r="F188" s="98">
        <v>39130</v>
      </c>
      <c r="G188" s="99">
        <v>39100</v>
      </c>
      <c r="H188" s="32">
        <f t="shared" si="6"/>
        <v>39100</v>
      </c>
      <c r="I188" s="44">
        <f t="shared" si="7"/>
        <v>30</v>
      </c>
      <c r="J188" s="36"/>
      <c r="K188" s="36"/>
    </row>
    <row r="189" spans="2:11" s="3" customFormat="1" ht="22.5" customHeight="1">
      <c r="B189" s="18">
        <f t="shared" si="8"/>
        <v>179</v>
      </c>
      <c r="C189" s="97" t="s">
        <v>221</v>
      </c>
      <c r="D189" s="96" t="s">
        <v>340</v>
      </c>
      <c r="E189" s="96">
        <v>1</v>
      </c>
      <c r="F189" s="98">
        <v>48160</v>
      </c>
      <c r="G189" s="99">
        <v>48100</v>
      </c>
      <c r="H189" s="32">
        <f t="shared" si="6"/>
        <v>48100</v>
      </c>
      <c r="I189" s="44">
        <f t="shared" si="7"/>
        <v>60</v>
      </c>
      <c r="J189" s="36"/>
      <c r="K189" s="36"/>
    </row>
    <row r="190" spans="2:11" s="3" customFormat="1" ht="22.5" customHeight="1">
      <c r="B190" s="18">
        <f t="shared" si="8"/>
        <v>180</v>
      </c>
      <c r="C190" s="97" t="s">
        <v>222</v>
      </c>
      <c r="D190" s="96" t="s">
        <v>340</v>
      </c>
      <c r="E190" s="96">
        <v>1</v>
      </c>
      <c r="F190" s="98">
        <v>96320</v>
      </c>
      <c r="G190" s="99">
        <v>96300</v>
      </c>
      <c r="H190" s="32">
        <f t="shared" si="6"/>
        <v>96300</v>
      </c>
      <c r="I190" s="44">
        <f t="shared" si="7"/>
        <v>20</v>
      </c>
      <c r="J190" s="36"/>
      <c r="K190" s="36"/>
    </row>
    <row r="191" spans="2:11" s="3" customFormat="1" ht="22.5" customHeight="1">
      <c r="B191" s="18">
        <f t="shared" si="8"/>
        <v>181</v>
      </c>
      <c r="C191" s="97" t="s">
        <v>223</v>
      </c>
      <c r="D191" s="96" t="s">
        <v>26</v>
      </c>
      <c r="E191" s="96">
        <v>1</v>
      </c>
      <c r="F191" s="98">
        <v>39130</v>
      </c>
      <c r="G191" s="99">
        <v>39100</v>
      </c>
      <c r="H191" s="32">
        <f t="shared" si="6"/>
        <v>39100</v>
      </c>
      <c r="I191" s="44">
        <f t="shared" si="7"/>
        <v>30</v>
      </c>
      <c r="J191" s="36"/>
      <c r="K191" s="36"/>
    </row>
    <row r="192" spans="2:11" s="3" customFormat="1" ht="22.5" customHeight="1">
      <c r="B192" s="18">
        <f t="shared" si="8"/>
        <v>182</v>
      </c>
      <c r="C192" s="97" t="s">
        <v>224</v>
      </c>
      <c r="D192" s="96" t="s">
        <v>26</v>
      </c>
      <c r="E192" s="96">
        <v>1</v>
      </c>
      <c r="F192" s="98">
        <v>42140</v>
      </c>
      <c r="G192" s="99">
        <v>42100</v>
      </c>
      <c r="H192" s="32">
        <f t="shared" si="6"/>
        <v>42100</v>
      </c>
      <c r="I192" s="44">
        <f t="shared" si="7"/>
        <v>40</v>
      </c>
      <c r="J192" s="36"/>
      <c r="K192" s="36"/>
    </row>
    <row r="193" spans="2:11" s="3" customFormat="1" ht="22.5" customHeight="1">
      <c r="B193" s="18">
        <f t="shared" si="8"/>
        <v>183</v>
      </c>
      <c r="C193" s="97" t="s">
        <v>225</v>
      </c>
      <c r="D193" s="96" t="s">
        <v>26</v>
      </c>
      <c r="E193" s="96">
        <v>1</v>
      </c>
      <c r="F193" s="98">
        <v>16555</v>
      </c>
      <c r="G193" s="99">
        <v>16500</v>
      </c>
      <c r="H193" s="32">
        <f t="shared" si="6"/>
        <v>16500</v>
      </c>
      <c r="I193" s="44">
        <f t="shared" si="7"/>
        <v>55</v>
      </c>
      <c r="J193" s="36"/>
      <c r="K193" s="36"/>
    </row>
    <row r="194" spans="2:11" s="3" customFormat="1" ht="22.5" customHeight="1">
      <c r="B194" s="18">
        <f t="shared" si="8"/>
        <v>184</v>
      </c>
      <c r="C194" s="97" t="s">
        <v>226</v>
      </c>
      <c r="D194" s="96" t="s">
        <v>340</v>
      </c>
      <c r="E194" s="96">
        <v>1</v>
      </c>
      <c r="F194" s="98">
        <v>58695</v>
      </c>
      <c r="G194" s="99">
        <v>58600</v>
      </c>
      <c r="H194" s="32">
        <f t="shared" si="6"/>
        <v>58600</v>
      </c>
      <c r="I194" s="44">
        <f t="shared" si="7"/>
        <v>95</v>
      </c>
      <c r="J194" s="36"/>
      <c r="K194" s="36"/>
    </row>
    <row r="195" spans="2:11" s="3" customFormat="1" ht="22.5" customHeight="1">
      <c r="B195" s="18">
        <f t="shared" si="8"/>
        <v>185</v>
      </c>
      <c r="C195" s="97" t="s">
        <v>227</v>
      </c>
      <c r="D195" s="96" t="s">
        <v>26</v>
      </c>
      <c r="E195" s="96">
        <v>1</v>
      </c>
      <c r="F195" s="98">
        <v>16555</v>
      </c>
      <c r="G195" s="99">
        <v>16500</v>
      </c>
      <c r="H195" s="32">
        <f t="shared" si="6"/>
        <v>16500</v>
      </c>
      <c r="I195" s="44">
        <f t="shared" si="7"/>
        <v>55</v>
      </c>
      <c r="J195" s="36"/>
      <c r="K195" s="36"/>
    </row>
    <row r="196" spans="2:11" s="3" customFormat="1" ht="22.5" customHeight="1">
      <c r="B196" s="18">
        <f t="shared" si="8"/>
        <v>186</v>
      </c>
      <c r="C196" s="97" t="s">
        <v>228</v>
      </c>
      <c r="D196" s="96" t="s">
        <v>26</v>
      </c>
      <c r="E196" s="96">
        <v>1</v>
      </c>
      <c r="F196" s="98">
        <v>144480</v>
      </c>
      <c r="G196" s="99">
        <v>144400</v>
      </c>
      <c r="H196" s="32">
        <f t="shared" si="6"/>
        <v>144400</v>
      </c>
      <c r="I196" s="44">
        <f t="shared" si="7"/>
        <v>80</v>
      </c>
      <c r="J196" s="36"/>
      <c r="K196" s="36"/>
    </row>
    <row r="197" spans="2:11" s="3" customFormat="1" ht="22.5" customHeight="1">
      <c r="B197" s="18">
        <f t="shared" si="8"/>
        <v>187</v>
      </c>
      <c r="C197" s="97" t="s">
        <v>229</v>
      </c>
      <c r="D197" s="96" t="s">
        <v>26</v>
      </c>
      <c r="E197" s="96">
        <v>1</v>
      </c>
      <c r="F197" s="98">
        <v>36120</v>
      </c>
      <c r="G197" s="99">
        <v>36100</v>
      </c>
      <c r="H197" s="32">
        <f t="shared" si="6"/>
        <v>36100</v>
      </c>
      <c r="I197" s="44">
        <f t="shared" si="7"/>
        <v>20</v>
      </c>
      <c r="J197" s="36"/>
      <c r="K197" s="36"/>
    </row>
    <row r="198" spans="2:11" s="3" customFormat="1" ht="22.5" customHeight="1">
      <c r="B198" s="18">
        <f t="shared" si="8"/>
        <v>188</v>
      </c>
      <c r="C198" s="97" t="s">
        <v>230</v>
      </c>
      <c r="D198" s="96" t="s">
        <v>26</v>
      </c>
      <c r="E198" s="96">
        <v>1</v>
      </c>
      <c r="F198" s="98">
        <v>51170</v>
      </c>
      <c r="G198" s="99">
        <v>51100</v>
      </c>
      <c r="H198" s="32">
        <f t="shared" si="6"/>
        <v>51100</v>
      </c>
      <c r="I198" s="44">
        <f t="shared" si="7"/>
        <v>70</v>
      </c>
      <c r="J198" s="36"/>
      <c r="K198" s="36"/>
    </row>
    <row r="199" spans="2:11" s="3" customFormat="1" ht="22.5" customHeight="1">
      <c r="B199" s="18">
        <f t="shared" si="8"/>
        <v>189</v>
      </c>
      <c r="C199" s="97" t="s">
        <v>231</v>
      </c>
      <c r="D199" s="96" t="s">
        <v>26</v>
      </c>
      <c r="E199" s="96">
        <v>1</v>
      </c>
      <c r="F199" s="98">
        <v>42140</v>
      </c>
      <c r="G199" s="99">
        <v>42100</v>
      </c>
      <c r="H199" s="32">
        <f t="shared" si="6"/>
        <v>42100</v>
      </c>
      <c r="I199" s="44">
        <f t="shared" si="7"/>
        <v>40</v>
      </c>
      <c r="J199" s="36"/>
      <c r="K199" s="36"/>
    </row>
    <row r="200" spans="2:11" s="3" customFormat="1" ht="22.5" customHeight="1">
      <c r="B200" s="18">
        <f t="shared" si="8"/>
        <v>190</v>
      </c>
      <c r="C200" s="97" t="s">
        <v>232</v>
      </c>
      <c r="D200" s="96" t="s">
        <v>26</v>
      </c>
      <c r="E200" s="96">
        <v>1</v>
      </c>
      <c r="F200" s="98">
        <v>58695</v>
      </c>
      <c r="G200" s="99">
        <v>58600</v>
      </c>
      <c r="H200" s="32">
        <f t="shared" si="6"/>
        <v>58600</v>
      </c>
      <c r="I200" s="44">
        <f t="shared" si="7"/>
        <v>95</v>
      </c>
      <c r="J200" s="36"/>
      <c r="K200" s="36"/>
    </row>
    <row r="201" spans="2:11" s="3" customFormat="1" ht="22.5" customHeight="1">
      <c r="B201" s="18">
        <f t="shared" si="8"/>
        <v>191</v>
      </c>
      <c r="C201" s="97" t="s">
        <v>233</v>
      </c>
      <c r="D201" s="96" t="s">
        <v>340</v>
      </c>
      <c r="E201" s="96">
        <v>1</v>
      </c>
      <c r="F201" s="98">
        <v>69080</v>
      </c>
      <c r="G201" s="99">
        <v>69000</v>
      </c>
      <c r="H201" s="32">
        <f t="shared" si="6"/>
        <v>69000</v>
      </c>
      <c r="I201" s="44">
        <f t="shared" si="7"/>
        <v>80</v>
      </c>
      <c r="J201" s="36"/>
      <c r="K201" s="36"/>
    </row>
    <row r="202" spans="2:11" s="3" customFormat="1" ht="22.5" customHeight="1">
      <c r="B202" s="18">
        <f t="shared" si="8"/>
        <v>192</v>
      </c>
      <c r="C202" s="97" t="s">
        <v>234</v>
      </c>
      <c r="D202" s="96" t="s">
        <v>26</v>
      </c>
      <c r="E202" s="96">
        <v>1</v>
      </c>
      <c r="F202" s="98">
        <v>48311</v>
      </c>
      <c r="G202" s="99">
        <v>48300</v>
      </c>
      <c r="H202" s="32">
        <f t="shared" si="6"/>
        <v>48300</v>
      </c>
      <c r="I202" s="44">
        <f t="shared" si="7"/>
        <v>11</v>
      </c>
      <c r="J202" s="36"/>
      <c r="K202" s="36"/>
    </row>
    <row r="203" spans="2:11" s="3" customFormat="1" ht="22.5" customHeight="1">
      <c r="B203" s="18">
        <f t="shared" si="8"/>
        <v>193</v>
      </c>
      <c r="C203" s="97" t="s">
        <v>235</v>
      </c>
      <c r="D203" s="96" t="s">
        <v>26</v>
      </c>
      <c r="E203" s="96">
        <v>1</v>
      </c>
      <c r="F203" s="98">
        <v>25585</v>
      </c>
      <c r="G203" s="99">
        <v>25500</v>
      </c>
      <c r="H203" s="32">
        <f t="shared" si="6"/>
        <v>25500</v>
      </c>
      <c r="I203" s="44">
        <f t="shared" si="7"/>
        <v>85</v>
      </c>
      <c r="J203" s="36"/>
      <c r="K203" s="36"/>
    </row>
    <row r="204" spans="2:11" s="3" customFormat="1" ht="22.5" customHeight="1">
      <c r="B204" s="18">
        <f t="shared" si="8"/>
        <v>194</v>
      </c>
      <c r="C204" s="97" t="s">
        <v>236</v>
      </c>
      <c r="D204" s="96" t="s">
        <v>26</v>
      </c>
      <c r="E204" s="96">
        <v>1</v>
      </c>
      <c r="F204" s="98">
        <v>6020</v>
      </c>
      <c r="G204" s="99">
        <v>6000</v>
      </c>
      <c r="H204" s="32">
        <f t="shared" ref="H204:H267" si="9">+G204*E204</f>
        <v>6000</v>
      </c>
      <c r="I204" s="44">
        <f t="shared" ref="I204:I267" si="10">+F204-G204</f>
        <v>20</v>
      </c>
      <c r="J204" s="36"/>
      <c r="K204" s="36"/>
    </row>
    <row r="205" spans="2:11" s="3" customFormat="1" ht="22.5" customHeight="1">
      <c r="B205" s="18">
        <f t="shared" si="8"/>
        <v>195</v>
      </c>
      <c r="C205" s="97" t="s">
        <v>237</v>
      </c>
      <c r="D205" s="96" t="s">
        <v>340</v>
      </c>
      <c r="E205" s="96">
        <v>1</v>
      </c>
      <c r="F205" s="98">
        <v>9030</v>
      </c>
      <c r="G205" s="99">
        <v>9000</v>
      </c>
      <c r="H205" s="32">
        <f t="shared" si="9"/>
        <v>9000</v>
      </c>
      <c r="I205" s="44">
        <f t="shared" si="10"/>
        <v>30</v>
      </c>
      <c r="J205" s="36"/>
      <c r="K205" s="36"/>
    </row>
    <row r="206" spans="2:11" s="3" customFormat="1" ht="22.5" customHeight="1">
      <c r="B206" s="18">
        <f t="shared" ref="B206:B269" si="11">+B205+1</f>
        <v>196</v>
      </c>
      <c r="C206" s="97" t="s">
        <v>238</v>
      </c>
      <c r="D206" s="96" t="s">
        <v>340</v>
      </c>
      <c r="E206" s="96">
        <v>1</v>
      </c>
      <c r="F206" s="98">
        <v>6020</v>
      </c>
      <c r="G206" s="99">
        <v>6000</v>
      </c>
      <c r="H206" s="32">
        <f t="shared" si="9"/>
        <v>6000</v>
      </c>
      <c r="I206" s="44">
        <f t="shared" si="10"/>
        <v>20</v>
      </c>
      <c r="J206" s="36"/>
      <c r="K206" s="36"/>
    </row>
    <row r="207" spans="2:11" s="3" customFormat="1" ht="22.5" customHeight="1">
      <c r="B207" s="18">
        <f t="shared" si="11"/>
        <v>197</v>
      </c>
      <c r="C207" s="97" t="s">
        <v>239</v>
      </c>
      <c r="D207" s="96" t="s">
        <v>340</v>
      </c>
      <c r="E207" s="96">
        <v>1</v>
      </c>
      <c r="F207" s="98">
        <v>7224</v>
      </c>
      <c r="G207" s="99">
        <v>7200</v>
      </c>
      <c r="H207" s="32">
        <f t="shared" si="9"/>
        <v>7200</v>
      </c>
      <c r="I207" s="44">
        <f t="shared" si="10"/>
        <v>24</v>
      </c>
      <c r="J207" s="36"/>
      <c r="K207" s="36"/>
    </row>
    <row r="208" spans="2:11" s="3" customFormat="1" ht="22.5" customHeight="1">
      <c r="B208" s="18">
        <f t="shared" si="11"/>
        <v>198</v>
      </c>
      <c r="C208" s="97" t="s">
        <v>240</v>
      </c>
      <c r="D208" s="96" t="s">
        <v>26</v>
      </c>
      <c r="E208" s="96">
        <v>1</v>
      </c>
      <c r="F208" s="98">
        <v>7525</v>
      </c>
      <c r="G208" s="99">
        <v>7500</v>
      </c>
      <c r="H208" s="32">
        <f t="shared" si="9"/>
        <v>7500</v>
      </c>
      <c r="I208" s="44">
        <f t="shared" si="10"/>
        <v>25</v>
      </c>
      <c r="J208" s="36"/>
      <c r="K208" s="36"/>
    </row>
    <row r="209" spans="2:11" s="3" customFormat="1" ht="22.5" customHeight="1">
      <c r="B209" s="18">
        <f t="shared" si="11"/>
        <v>199</v>
      </c>
      <c r="C209" s="97" t="s">
        <v>241</v>
      </c>
      <c r="D209" s="96" t="s">
        <v>340</v>
      </c>
      <c r="E209" s="96">
        <v>1</v>
      </c>
      <c r="F209" s="98">
        <v>4515</v>
      </c>
      <c r="G209" s="99">
        <v>4500</v>
      </c>
      <c r="H209" s="32">
        <f t="shared" si="9"/>
        <v>4500</v>
      </c>
      <c r="I209" s="44">
        <f t="shared" si="10"/>
        <v>15</v>
      </c>
      <c r="J209" s="36"/>
      <c r="K209" s="36"/>
    </row>
    <row r="210" spans="2:11" s="3" customFormat="1" ht="22.5" customHeight="1">
      <c r="B210" s="18">
        <f t="shared" si="11"/>
        <v>200</v>
      </c>
      <c r="C210" s="97" t="s">
        <v>242</v>
      </c>
      <c r="D210" s="96" t="s">
        <v>340</v>
      </c>
      <c r="E210" s="96">
        <v>1</v>
      </c>
      <c r="F210" s="98">
        <v>10535</v>
      </c>
      <c r="G210" s="99">
        <v>10500</v>
      </c>
      <c r="H210" s="32">
        <f t="shared" si="9"/>
        <v>10500</v>
      </c>
      <c r="I210" s="44">
        <f t="shared" si="10"/>
        <v>35</v>
      </c>
      <c r="J210" s="36"/>
      <c r="K210" s="36"/>
    </row>
    <row r="211" spans="2:11" s="3" customFormat="1" ht="22.5" customHeight="1">
      <c r="B211" s="18">
        <f t="shared" si="11"/>
        <v>201</v>
      </c>
      <c r="C211" s="97" t="s">
        <v>243</v>
      </c>
      <c r="D211" s="96" t="s">
        <v>26</v>
      </c>
      <c r="E211" s="96">
        <v>1</v>
      </c>
      <c r="F211" s="98">
        <v>34615</v>
      </c>
      <c r="G211" s="99">
        <v>34600</v>
      </c>
      <c r="H211" s="32">
        <f t="shared" si="9"/>
        <v>34600</v>
      </c>
      <c r="I211" s="44">
        <f t="shared" si="10"/>
        <v>15</v>
      </c>
      <c r="J211" s="36"/>
      <c r="K211" s="36"/>
    </row>
    <row r="212" spans="2:11" s="3" customFormat="1" ht="22.5" customHeight="1">
      <c r="B212" s="18">
        <f t="shared" si="11"/>
        <v>202</v>
      </c>
      <c r="C212" s="97" t="s">
        <v>244</v>
      </c>
      <c r="D212" s="96" t="s">
        <v>26</v>
      </c>
      <c r="E212" s="96">
        <v>1</v>
      </c>
      <c r="F212" s="98">
        <v>16555</v>
      </c>
      <c r="G212" s="99">
        <v>16500</v>
      </c>
      <c r="H212" s="32">
        <f t="shared" si="9"/>
        <v>16500</v>
      </c>
      <c r="I212" s="44">
        <f t="shared" si="10"/>
        <v>55</v>
      </c>
      <c r="J212" s="36"/>
      <c r="K212" s="36"/>
    </row>
    <row r="213" spans="2:11" s="3" customFormat="1" ht="22.5" customHeight="1">
      <c r="B213" s="18">
        <f t="shared" si="11"/>
        <v>203</v>
      </c>
      <c r="C213" s="97" t="s">
        <v>245</v>
      </c>
      <c r="D213" s="96" t="s">
        <v>340</v>
      </c>
      <c r="E213" s="96">
        <v>1</v>
      </c>
      <c r="F213" s="98">
        <v>171570</v>
      </c>
      <c r="G213" s="99">
        <v>171500</v>
      </c>
      <c r="H213" s="32">
        <f t="shared" si="9"/>
        <v>171500</v>
      </c>
      <c r="I213" s="44">
        <f t="shared" si="10"/>
        <v>70</v>
      </c>
      <c r="J213" s="36"/>
      <c r="K213" s="36"/>
    </row>
    <row r="214" spans="2:11" s="3" customFormat="1" ht="22.5" customHeight="1">
      <c r="B214" s="18">
        <f t="shared" si="11"/>
        <v>204</v>
      </c>
      <c r="C214" s="97" t="s">
        <v>246</v>
      </c>
      <c r="D214" s="96" t="s">
        <v>26</v>
      </c>
      <c r="E214" s="96">
        <v>1</v>
      </c>
      <c r="F214" s="98">
        <v>33110</v>
      </c>
      <c r="G214" s="99">
        <v>33100</v>
      </c>
      <c r="H214" s="32">
        <f t="shared" si="9"/>
        <v>33100</v>
      </c>
      <c r="I214" s="44">
        <f t="shared" si="10"/>
        <v>10</v>
      </c>
      <c r="J214" s="36"/>
      <c r="K214" s="36"/>
    </row>
    <row r="215" spans="2:11" s="3" customFormat="1" ht="22.5" customHeight="1">
      <c r="B215" s="18">
        <f t="shared" si="11"/>
        <v>205</v>
      </c>
      <c r="C215" s="97" t="s">
        <v>247</v>
      </c>
      <c r="D215" s="96" t="s">
        <v>26</v>
      </c>
      <c r="E215" s="96">
        <v>1</v>
      </c>
      <c r="F215" s="98">
        <v>105350</v>
      </c>
      <c r="G215" s="99">
        <v>105300</v>
      </c>
      <c r="H215" s="32">
        <f t="shared" si="9"/>
        <v>105300</v>
      </c>
      <c r="I215" s="44">
        <f t="shared" si="10"/>
        <v>50</v>
      </c>
      <c r="J215" s="36"/>
      <c r="K215" s="36"/>
    </row>
    <row r="216" spans="2:11" s="3" customFormat="1" ht="22.5" customHeight="1">
      <c r="B216" s="18">
        <f t="shared" si="11"/>
        <v>206</v>
      </c>
      <c r="C216" s="97" t="s">
        <v>248</v>
      </c>
      <c r="D216" s="96" t="s">
        <v>338</v>
      </c>
      <c r="E216" s="96">
        <v>1</v>
      </c>
      <c r="F216" s="98">
        <v>26940</v>
      </c>
      <c r="G216" s="99">
        <v>26900</v>
      </c>
      <c r="H216" s="32">
        <f t="shared" si="9"/>
        <v>26900</v>
      </c>
      <c r="I216" s="44">
        <f t="shared" si="10"/>
        <v>40</v>
      </c>
      <c r="J216" s="36"/>
      <c r="K216" s="36"/>
    </row>
    <row r="217" spans="2:11" s="3" customFormat="1" ht="22.5" customHeight="1">
      <c r="B217" s="18">
        <f t="shared" si="11"/>
        <v>207</v>
      </c>
      <c r="C217" s="97" t="s">
        <v>249</v>
      </c>
      <c r="D217" s="96" t="s">
        <v>338</v>
      </c>
      <c r="E217" s="96">
        <v>1</v>
      </c>
      <c r="F217" s="98">
        <v>21070</v>
      </c>
      <c r="G217" s="99">
        <v>21000</v>
      </c>
      <c r="H217" s="32">
        <f t="shared" si="9"/>
        <v>21000</v>
      </c>
      <c r="I217" s="44">
        <f t="shared" si="10"/>
        <v>70</v>
      </c>
      <c r="J217" s="36"/>
      <c r="K217" s="36"/>
    </row>
    <row r="218" spans="2:11" s="3" customFormat="1" ht="22.5" customHeight="1">
      <c r="B218" s="18">
        <f t="shared" si="11"/>
        <v>208</v>
      </c>
      <c r="C218" s="97" t="s">
        <v>250</v>
      </c>
      <c r="D218" s="96" t="s">
        <v>338</v>
      </c>
      <c r="E218" s="96">
        <v>1</v>
      </c>
      <c r="F218" s="98">
        <v>19565</v>
      </c>
      <c r="G218" s="99">
        <v>19500</v>
      </c>
      <c r="H218" s="32">
        <f t="shared" si="9"/>
        <v>19500</v>
      </c>
      <c r="I218" s="44">
        <f t="shared" si="10"/>
        <v>65</v>
      </c>
      <c r="J218" s="36"/>
      <c r="K218" s="36"/>
    </row>
    <row r="219" spans="2:11" s="3" customFormat="1" ht="22.5" customHeight="1">
      <c r="B219" s="18">
        <f t="shared" si="11"/>
        <v>209</v>
      </c>
      <c r="C219" s="97" t="s">
        <v>251</v>
      </c>
      <c r="D219" s="96" t="s">
        <v>26</v>
      </c>
      <c r="E219" s="96">
        <v>1</v>
      </c>
      <c r="F219" s="98">
        <v>25585</v>
      </c>
      <c r="G219" s="99">
        <v>25500</v>
      </c>
      <c r="H219" s="32">
        <f t="shared" si="9"/>
        <v>25500</v>
      </c>
      <c r="I219" s="44">
        <f t="shared" si="10"/>
        <v>85</v>
      </c>
      <c r="J219" s="36"/>
      <c r="K219" s="36"/>
    </row>
    <row r="220" spans="2:11" s="3" customFormat="1" ht="22.5" customHeight="1">
      <c r="B220" s="18">
        <f t="shared" si="11"/>
        <v>210</v>
      </c>
      <c r="C220" s="97" t="s">
        <v>252</v>
      </c>
      <c r="D220" s="96" t="s">
        <v>340</v>
      </c>
      <c r="E220" s="96">
        <v>1</v>
      </c>
      <c r="F220" s="98">
        <v>45150</v>
      </c>
      <c r="G220" s="99">
        <v>45100</v>
      </c>
      <c r="H220" s="32">
        <f t="shared" si="9"/>
        <v>45100</v>
      </c>
      <c r="I220" s="44">
        <f t="shared" si="10"/>
        <v>50</v>
      </c>
      <c r="J220" s="36"/>
      <c r="K220" s="36"/>
    </row>
    <row r="221" spans="2:11" s="3" customFormat="1" ht="22.5" customHeight="1">
      <c r="B221" s="18">
        <f t="shared" si="11"/>
        <v>211</v>
      </c>
      <c r="C221" s="97" t="s">
        <v>253</v>
      </c>
      <c r="D221" s="96" t="s">
        <v>340</v>
      </c>
      <c r="E221" s="96">
        <v>1</v>
      </c>
      <c r="F221" s="98">
        <v>43645</v>
      </c>
      <c r="G221" s="99">
        <v>43600</v>
      </c>
      <c r="H221" s="32">
        <f t="shared" si="9"/>
        <v>43600</v>
      </c>
      <c r="I221" s="44">
        <f t="shared" si="10"/>
        <v>45</v>
      </c>
      <c r="J221" s="36"/>
      <c r="K221" s="36"/>
    </row>
    <row r="222" spans="2:11" s="3" customFormat="1" ht="22.5" customHeight="1">
      <c r="B222" s="18">
        <f t="shared" si="11"/>
        <v>212</v>
      </c>
      <c r="C222" s="97" t="s">
        <v>254</v>
      </c>
      <c r="D222" s="96" t="s">
        <v>26</v>
      </c>
      <c r="E222" s="96">
        <v>1</v>
      </c>
      <c r="F222" s="98">
        <v>57190</v>
      </c>
      <c r="G222" s="99">
        <v>57100</v>
      </c>
      <c r="H222" s="32">
        <f t="shared" si="9"/>
        <v>57100</v>
      </c>
      <c r="I222" s="44">
        <f t="shared" si="10"/>
        <v>90</v>
      </c>
      <c r="J222" s="36"/>
      <c r="K222" s="36"/>
    </row>
    <row r="223" spans="2:11" s="3" customFormat="1" ht="22.5" customHeight="1">
      <c r="B223" s="18">
        <f t="shared" si="11"/>
        <v>213</v>
      </c>
      <c r="C223" s="97" t="s">
        <v>255</v>
      </c>
      <c r="D223" s="96" t="s">
        <v>340</v>
      </c>
      <c r="E223" s="96">
        <v>1</v>
      </c>
      <c r="F223" s="98">
        <v>42140</v>
      </c>
      <c r="G223" s="99">
        <v>42100</v>
      </c>
      <c r="H223" s="32">
        <f t="shared" si="9"/>
        <v>42100</v>
      </c>
      <c r="I223" s="44">
        <f t="shared" si="10"/>
        <v>40</v>
      </c>
      <c r="J223" s="36"/>
      <c r="K223" s="36"/>
    </row>
    <row r="224" spans="2:11" s="3" customFormat="1" ht="22.5" customHeight="1">
      <c r="B224" s="18">
        <f t="shared" si="11"/>
        <v>214</v>
      </c>
      <c r="C224" s="97" t="s">
        <v>256</v>
      </c>
      <c r="D224" s="96" t="s">
        <v>340</v>
      </c>
      <c r="E224" s="96">
        <v>1</v>
      </c>
      <c r="F224" s="98">
        <v>12040</v>
      </c>
      <c r="G224" s="99">
        <v>12000</v>
      </c>
      <c r="H224" s="32">
        <f t="shared" si="9"/>
        <v>12000</v>
      </c>
      <c r="I224" s="44">
        <f t="shared" si="10"/>
        <v>40</v>
      </c>
      <c r="J224" s="36"/>
      <c r="K224" s="36"/>
    </row>
    <row r="225" spans="2:11" s="3" customFormat="1" ht="22.5" customHeight="1">
      <c r="B225" s="18">
        <f t="shared" si="11"/>
        <v>215</v>
      </c>
      <c r="C225" s="97" t="s">
        <v>257</v>
      </c>
      <c r="D225" s="96" t="s">
        <v>340</v>
      </c>
      <c r="E225" s="96">
        <v>1</v>
      </c>
      <c r="F225" s="98">
        <v>12040</v>
      </c>
      <c r="G225" s="99">
        <v>12000</v>
      </c>
      <c r="H225" s="32">
        <f t="shared" si="9"/>
        <v>12000</v>
      </c>
      <c r="I225" s="44">
        <f t="shared" si="10"/>
        <v>40</v>
      </c>
      <c r="J225" s="36"/>
      <c r="K225" s="36"/>
    </row>
    <row r="226" spans="2:11" s="3" customFormat="1" ht="22.5" customHeight="1">
      <c r="B226" s="18">
        <f t="shared" si="11"/>
        <v>216</v>
      </c>
      <c r="C226" s="97" t="s">
        <v>258</v>
      </c>
      <c r="D226" s="96" t="s">
        <v>26</v>
      </c>
      <c r="E226" s="96">
        <v>1</v>
      </c>
      <c r="F226" s="98">
        <v>13545</v>
      </c>
      <c r="G226" s="99">
        <v>13500</v>
      </c>
      <c r="H226" s="32">
        <f t="shared" si="9"/>
        <v>13500</v>
      </c>
      <c r="I226" s="44">
        <f t="shared" si="10"/>
        <v>45</v>
      </c>
      <c r="J226" s="36"/>
      <c r="K226" s="36"/>
    </row>
    <row r="227" spans="2:11" s="3" customFormat="1" ht="22.5" customHeight="1">
      <c r="B227" s="18">
        <f t="shared" si="11"/>
        <v>217</v>
      </c>
      <c r="C227" s="97" t="s">
        <v>259</v>
      </c>
      <c r="D227" s="96" t="s">
        <v>342</v>
      </c>
      <c r="E227" s="96">
        <v>1</v>
      </c>
      <c r="F227" s="98">
        <v>137256</v>
      </c>
      <c r="G227" s="99">
        <v>137200</v>
      </c>
      <c r="H227" s="32">
        <f t="shared" si="9"/>
        <v>137200</v>
      </c>
      <c r="I227" s="44">
        <f t="shared" si="10"/>
        <v>56</v>
      </c>
      <c r="J227" s="36"/>
      <c r="K227" s="36"/>
    </row>
    <row r="228" spans="2:11" s="3" customFormat="1" ht="22.5" customHeight="1">
      <c r="B228" s="18">
        <f t="shared" si="11"/>
        <v>218</v>
      </c>
      <c r="C228" s="97" t="s">
        <v>260</v>
      </c>
      <c r="D228" s="96" t="s">
        <v>339</v>
      </c>
      <c r="E228" s="96">
        <v>1</v>
      </c>
      <c r="F228" s="98">
        <v>210700</v>
      </c>
      <c r="G228" s="99">
        <v>210700</v>
      </c>
      <c r="H228" s="32">
        <f t="shared" si="9"/>
        <v>210700</v>
      </c>
      <c r="I228" s="44">
        <f t="shared" si="10"/>
        <v>0</v>
      </c>
      <c r="J228" s="36"/>
      <c r="K228" s="36"/>
    </row>
    <row r="229" spans="2:11" s="3" customFormat="1" ht="22.5" customHeight="1">
      <c r="B229" s="18">
        <f t="shared" si="11"/>
        <v>219</v>
      </c>
      <c r="C229" s="97" t="s">
        <v>261</v>
      </c>
      <c r="D229" s="96" t="s">
        <v>339</v>
      </c>
      <c r="E229" s="96">
        <v>1</v>
      </c>
      <c r="F229" s="98">
        <v>12040</v>
      </c>
      <c r="G229" s="99">
        <v>12000</v>
      </c>
      <c r="H229" s="32">
        <f t="shared" si="9"/>
        <v>12000</v>
      </c>
      <c r="I229" s="44">
        <f t="shared" si="10"/>
        <v>40</v>
      </c>
      <c r="J229" s="36"/>
      <c r="K229" s="36"/>
    </row>
    <row r="230" spans="2:11" s="3" customFormat="1" ht="22.5" customHeight="1">
      <c r="B230" s="18">
        <f t="shared" si="11"/>
        <v>220</v>
      </c>
      <c r="C230" s="97" t="s">
        <v>262</v>
      </c>
      <c r="D230" s="96" t="s">
        <v>339</v>
      </c>
      <c r="E230" s="96">
        <v>1</v>
      </c>
      <c r="F230" s="98">
        <v>16555</v>
      </c>
      <c r="G230" s="99">
        <v>16500</v>
      </c>
      <c r="H230" s="32">
        <f t="shared" si="9"/>
        <v>16500</v>
      </c>
      <c r="I230" s="44">
        <f t="shared" si="10"/>
        <v>55</v>
      </c>
      <c r="J230" s="36"/>
      <c r="K230" s="36"/>
    </row>
    <row r="231" spans="2:11" s="3" customFormat="1" ht="22.5" customHeight="1">
      <c r="B231" s="18">
        <f t="shared" si="11"/>
        <v>221</v>
      </c>
      <c r="C231" s="97" t="s">
        <v>263</v>
      </c>
      <c r="D231" s="96" t="s">
        <v>339</v>
      </c>
      <c r="E231" s="96">
        <v>1</v>
      </c>
      <c r="F231" s="98">
        <v>22575</v>
      </c>
      <c r="G231" s="99">
        <v>22500</v>
      </c>
      <c r="H231" s="32">
        <f t="shared" si="9"/>
        <v>22500</v>
      </c>
      <c r="I231" s="44">
        <f t="shared" si="10"/>
        <v>75</v>
      </c>
      <c r="J231" s="36"/>
      <c r="K231" s="36"/>
    </row>
    <row r="232" spans="2:11" s="3" customFormat="1" ht="22.5" customHeight="1">
      <c r="B232" s="18">
        <f t="shared" si="11"/>
        <v>222</v>
      </c>
      <c r="C232" s="97" t="s">
        <v>264</v>
      </c>
      <c r="D232" s="96" t="s">
        <v>339</v>
      </c>
      <c r="E232" s="96">
        <v>1</v>
      </c>
      <c r="F232" s="98">
        <v>30100</v>
      </c>
      <c r="G232" s="99">
        <v>30100</v>
      </c>
      <c r="H232" s="32">
        <f t="shared" si="9"/>
        <v>30100</v>
      </c>
      <c r="I232" s="44">
        <f t="shared" si="10"/>
        <v>0</v>
      </c>
      <c r="J232" s="36"/>
      <c r="K232" s="36"/>
    </row>
    <row r="233" spans="2:11" s="3" customFormat="1" ht="22.5" customHeight="1">
      <c r="B233" s="18">
        <f t="shared" si="11"/>
        <v>223</v>
      </c>
      <c r="C233" s="97" t="s">
        <v>265</v>
      </c>
      <c r="D233" s="96" t="s">
        <v>26</v>
      </c>
      <c r="E233" s="96">
        <v>1</v>
      </c>
      <c r="F233" s="98">
        <v>6020</v>
      </c>
      <c r="G233" s="99">
        <v>6000</v>
      </c>
      <c r="H233" s="32">
        <f t="shared" si="9"/>
        <v>6000</v>
      </c>
      <c r="I233" s="44">
        <f t="shared" si="10"/>
        <v>20</v>
      </c>
      <c r="J233" s="36"/>
      <c r="K233" s="36"/>
    </row>
    <row r="234" spans="2:11" s="3" customFormat="1" ht="22.5" customHeight="1">
      <c r="B234" s="18">
        <f t="shared" si="11"/>
        <v>224</v>
      </c>
      <c r="C234" s="97" t="s">
        <v>266</v>
      </c>
      <c r="D234" s="96" t="s">
        <v>26</v>
      </c>
      <c r="E234" s="96">
        <v>1</v>
      </c>
      <c r="F234" s="98">
        <v>15050</v>
      </c>
      <c r="G234" s="99">
        <v>15000</v>
      </c>
      <c r="H234" s="32">
        <f t="shared" si="9"/>
        <v>15000</v>
      </c>
      <c r="I234" s="44">
        <f t="shared" si="10"/>
        <v>50</v>
      </c>
      <c r="J234" s="36"/>
      <c r="K234" s="36"/>
    </row>
    <row r="235" spans="2:11" s="3" customFormat="1" ht="22.5" customHeight="1">
      <c r="B235" s="18">
        <f t="shared" si="11"/>
        <v>225</v>
      </c>
      <c r="C235" s="97" t="s">
        <v>267</v>
      </c>
      <c r="D235" s="96" t="s">
        <v>338</v>
      </c>
      <c r="E235" s="96">
        <v>1</v>
      </c>
      <c r="F235" s="98">
        <v>52675</v>
      </c>
      <c r="G235" s="99">
        <v>52600</v>
      </c>
      <c r="H235" s="32">
        <f t="shared" si="9"/>
        <v>52600</v>
      </c>
      <c r="I235" s="44">
        <f t="shared" si="10"/>
        <v>75</v>
      </c>
      <c r="J235" s="36"/>
      <c r="K235" s="36"/>
    </row>
    <row r="236" spans="2:11" s="3" customFormat="1" ht="22.5" customHeight="1">
      <c r="B236" s="18">
        <f t="shared" si="11"/>
        <v>226</v>
      </c>
      <c r="C236" s="97" t="s">
        <v>268</v>
      </c>
      <c r="D236" s="96" t="s">
        <v>338</v>
      </c>
      <c r="E236" s="96">
        <v>1</v>
      </c>
      <c r="F236" s="98">
        <v>52675</v>
      </c>
      <c r="G236" s="99">
        <v>52600</v>
      </c>
      <c r="H236" s="32">
        <f t="shared" si="9"/>
        <v>52600</v>
      </c>
      <c r="I236" s="44">
        <f t="shared" si="10"/>
        <v>75</v>
      </c>
      <c r="J236" s="36"/>
      <c r="K236" s="36"/>
    </row>
    <row r="237" spans="2:11" s="3" customFormat="1" ht="22.5" customHeight="1">
      <c r="B237" s="18">
        <f t="shared" si="11"/>
        <v>227</v>
      </c>
      <c r="C237" s="97" t="s">
        <v>269</v>
      </c>
      <c r="D237" s="96" t="s">
        <v>340</v>
      </c>
      <c r="E237" s="96">
        <v>1</v>
      </c>
      <c r="F237" s="98">
        <v>10535</v>
      </c>
      <c r="G237" s="99">
        <v>10500</v>
      </c>
      <c r="H237" s="32">
        <f t="shared" si="9"/>
        <v>10500</v>
      </c>
      <c r="I237" s="44">
        <f t="shared" si="10"/>
        <v>35</v>
      </c>
      <c r="J237" s="36"/>
      <c r="K237" s="36"/>
    </row>
    <row r="238" spans="2:11" s="3" customFormat="1" ht="22.5" customHeight="1">
      <c r="B238" s="18">
        <f t="shared" si="11"/>
        <v>228</v>
      </c>
      <c r="C238" s="97" t="s">
        <v>270</v>
      </c>
      <c r="D238" s="96" t="s">
        <v>340</v>
      </c>
      <c r="E238" s="96">
        <v>1</v>
      </c>
      <c r="F238" s="98">
        <v>7525</v>
      </c>
      <c r="G238" s="99">
        <v>7500</v>
      </c>
      <c r="H238" s="32">
        <f t="shared" si="9"/>
        <v>7500</v>
      </c>
      <c r="I238" s="44">
        <f t="shared" si="10"/>
        <v>25</v>
      </c>
      <c r="J238" s="36"/>
      <c r="K238" s="36"/>
    </row>
    <row r="239" spans="2:11" s="3" customFormat="1" ht="22.5" customHeight="1">
      <c r="B239" s="18">
        <f t="shared" si="11"/>
        <v>229</v>
      </c>
      <c r="C239" s="97" t="s">
        <v>271</v>
      </c>
      <c r="D239" s="96" t="s">
        <v>340</v>
      </c>
      <c r="E239" s="96">
        <v>1</v>
      </c>
      <c r="F239" s="98">
        <v>7525</v>
      </c>
      <c r="G239" s="99">
        <v>7500</v>
      </c>
      <c r="H239" s="32">
        <f t="shared" si="9"/>
        <v>7500</v>
      </c>
      <c r="I239" s="44">
        <f t="shared" si="10"/>
        <v>25</v>
      </c>
      <c r="J239" s="36"/>
      <c r="K239" s="36"/>
    </row>
    <row r="240" spans="2:11" s="3" customFormat="1" ht="22.5" customHeight="1">
      <c r="B240" s="18">
        <f t="shared" si="11"/>
        <v>230</v>
      </c>
      <c r="C240" s="97" t="s">
        <v>272</v>
      </c>
      <c r="D240" s="96" t="s">
        <v>340</v>
      </c>
      <c r="E240" s="96">
        <v>1</v>
      </c>
      <c r="F240" s="98">
        <v>7525</v>
      </c>
      <c r="G240" s="99">
        <v>7500</v>
      </c>
      <c r="H240" s="32">
        <f t="shared" si="9"/>
        <v>7500</v>
      </c>
      <c r="I240" s="44">
        <f t="shared" si="10"/>
        <v>25</v>
      </c>
      <c r="J240" s="36"/>
      <c r="K240" s="36"/>
    </row>
    <row r="241" spans="2:11" s="3" customFormat="1" ht="22.5" customHeight="1">
      <c r="B241" s="18">
        <f t="shared" si="11"/>
        <v>231</v>
      </c>
      <c r="C241" s="97" t="s">
        <v>273</v>
      </c>
      <c r="D241" s="96" t="s">
        <v>339</v>
      </c>
      <c r="E241" s="96">
        <v>1</v>
      </c>
      <c r="F241" s="98">
        <v>13545</v>
      </c>
      <c r="G241" s="99">
        <v>13500</v>
      </c>
      <c r="H241" s="32">
        <f t="shared" si="9"/>
        <v>13500</v>
      </c>
      <c r="I241" s="44">
        <f t="shared" si="10"/>
        <v>45</v>
      </c>
      <c r="J241" s="36"/>
      <c r="K241" s="36"/>
    </row>
    <row r="242" spans="2:11" s="3" customFormat="1" ht="22.5" customHeight="1">
      <c r="B242" s="18">
        <f t="shared" si="11"/>
        <v>232</v>
      </c>
      <c r="C242" s="97" t="s">
        <v>274</v>
      </c>
      <c r="D242" s="96" t="s">
        <v>26</v>
      </c>
      <c r="E242" s="96">
        <v>1</v>
      </c>
      <c r="F242" s="98">
        <v>11137</v>
      </c>
      <c r="G242" s="99">
        <v>11100</v>
      </c>
      <c r="H242" s="32">
        <f t="shared" si="9"/>
        <v>11100</v>
      </c>
      <c r="I242" s="44">
        <f t="shared" si="10"/>
        <v>37</v>
      </c>
      <c r="J242" s="36"/>
      <c r="K242" s="36"/>
    </row>
    <row r="243" spans="2:11" s="3" customFormat="1" ht="22.5" customHeight="1">
      <c r="B243" s="18">
        <f t="shared" si="11"/>
        <v>233</v>
      </c>
      <c r="C243" s="97" t="s">
        <v>275</v>
      </c>
      <c r="D243" s="96" t="s">
        <v>26</v>
      </c>
      <c r="E243" s="96">
        <v>1</v>
      </c>
      <c r="F243" s="98">
        <v>18963</v>
      </c>
      <c r="G243" s="99">
        <v>18900</v>
      </c>
      <c r="H243" s="32">
        <f t="shared" si="9"/>
        <v>18900</v>
      </c>
      <c r="I243" s="44">
        <f t="shared" si="10"/>
        <v>63</v>
      </c>
      <c r="J243" s="36"/>
      <c r="K243" s="36"/>
    </row>
    <row r="244" spans="2:11" s="3" customFormat="1" ht="22.5" customHeight="1">
      <c r="B244" s="18">
        <f t="shared" si="11"/>
        <v>234</v>
      </c>
      <c r="C244" s="97" t="s">
        <v>276</v>
      </c>
      <c r="D244" s="96" t="s">
        <v>26</v>
      </c>
      <c r="E244" s="96">
        <v>1</v>
      </c>
      <c r="F244" s="98">
        <v>48160</v>
      </c>
      <c r="G244" s="99">
        <v>48100</v>
      </c>
      <c r="H244" s="32">
        <f t="shared" si="9"/>
        <v>48100</v>
      </c>
      <c r="I244" s="44">
        <f t="shared" si="10"/>
        <v>60</v>
      </c>
      <c r="J244" s="36"/>
      <c r="K244" s="36"/>
    </row>
    <row r="245" spans="2:11" s="3" customFormat="1" ht="22.5" customHeight="1">
      <c r="B245" s="18">
        <f t="shared" si="11"/>
        <v>235</v>
      </c>
      <c r="C245" s="97" t="s">
        <v>277</v>
      </c>
      <c r="D245" s="96" t="s">
        <v>339</v>
      </c>
      <c r="E245" s="96">
        <v>1</v>
      </c>
      <c r="F245" s="98">
        <v>40635</v>
      </c>
      <c r="G245" s="99">
        <v>40600</v>
      </c>
      <c r="H245" s="32">
        <f t="shared" si="9"/>
        <v>40600</v>
      </c>
      <c r="I245" s="44">
        <f t="shared" si="10"/>
        <v>35</v>
      </c>
      <c r="J245" s="36"/>
      <c r="K245" s="36"/>
    </row>
    <row r="246" spans="2:11" s="3" customFormat="1" ht="22.5" customHeight="1">
      <c r="B246" s="18">
        <f t="shared" si="11"/>
        <v>236</v>
      </c>
      <c r="C246" s="97" t="s">
        <v>278</v>
      </c>
      <c r="D246" s="96" t="s">
        <v>339</v>
      </c>
      <c r="E246" s="96">
        <v>1</v>
      </c>
      <c r="F246" s="98">
        <v>67725</v>
      </c>
      <c r="G246" s="99">
        <v>67700</v>
      </c>
      <c r="H246" s="32">
        <f t="shared" si="9"/>
        <v>67700</v>
      </c>
      <c r="I246" s="44">
        <f t="shared" si="10"/>
        <v>25</v>
      </c>
      <c r="J246" s="36"/>
      <c r="K246" s="36"/>
    </row>
    <row r="247" spans="2:11" s="3" customFormat="1" ht="22.5" customHeight="1">
      <c r="B247" s="18">
        <f t="shared" si="11"/>
        <v>237</v>
      </c>
      <c r="C247" s="97" t="s">
        <v>279</v>
      </c>
      <c r="D247" s="96" t="s">
        <v>26</v>
      </c>
      <c r="E247" s="96">
        <v>1</v>
      </c>
      <c r="F247" s="98">
        <v>18060</v>
      </c>
      <c r="G247" s="99">
        <v>18000</v>
      </c>
      <c r="H247" s="32">
        <f t="shared" si="9"/>
        <v>18000</v>
      </c>
      <c r="I247" s="44">
        <f t="shared" si="10"/>
        <v>60</v>
      </c>
      <c r="J247" s="36"/>
      <c r="K247" s="36"/>
    </row>
    <row r="248" spans="2:11" s="3" customFormat="1" ht="22.5" customHeight="1">
      <c r="B248" s="18">
        <f t="shared" si="11"/>
        <v>238</v>
      </c>
      <c r="C248" s="97" t="s">
        <v>280</v>
      </c>
      <c r="D248" s="96" t="s">
        <v>340</v>
      </c>
      <c r="E248" s="96">
        <v>1</v>
      </c>
      <c r="F248" s="98">
        <v>66220</v>
      </c>
      <c r="G248" s="99">
        <v>66200</v>
      </c>
      <c r="H248" s="32">
        <f t="shared" si="9"/>
        <v>66200</v>
      </c>
      <c r="I248" s="44">
        <f t="shared" si="10"/>
        <v>20</v>
      </c>
      <c r="J248" s="36"/>
      <c r="K248" s="36"/>
    </row>
    <row r="249" spans="2:11" s="3" customFormat="1" ht="22.5" customHeight="1">
      <c r="B249" s="18">
        <f t="shared" si="11"/>
        <v>239</v>
      </c>
      <c r="C249" s="97" t="s">
        <v>281</v>
      </c>
      <c r="D249" s="96" t="s">
        <v>26</v>
      </c>
      <c r="E249" s="96">
        <v>1</v>
      </c>
      <c r="F249" s="98">
        <v>28520</v>
      </c>
      <c r="G249" s="99">
        <v>28500</v>
      </c>
      <c r="H249" s="32">
        <f t="shared" si="9"/>
        <v>28500</v>
      </c>
      <c r="I249" s="44">
        <f t="shared" si="10"/>
        <v>20</v>
      </c>
      <c r="J249" s="36"/>
      <c r="K249" s="36"/>
    </row>
    <row r="250" spans="2:11" s="3" customFormat="1" ht="22.5" customHeight="1">
      <c r="B250" s="18">
        <f t="shared" si="11"/>
        <v>240</v>
      </c>
      <c r="C250" s="97" t="s">
        <v>282</v>
      </c>
      <c r="D250" s="96" t="s">
        <v>26</v>
      </c>
      <c r="E250" s="96">
        <v>1</v>
      </c>
      <c r="F250" s="98">
        <v>12943</v>
      </c>
      <c r="G250" s="99">
        <v>12900</v>
      </c>
      <c r="H250" s="32">
        <f t="shared" si="9"/>
        <v>12900</v>
      </c>
      <c r="I250" s="44">
        <f t="shared" si="10"/>
        <v>43</v>
      </c>
      <c r="J250" s="36"/>
      <c r="K250" s="36"/>
    </row>
    <row r="251" spans="2:11" s="3" customFormat="1" ht="22.5" customHeight="1">
      <c r="B251" s="18">
        <f t="shared" si="11"/>
        <v>241</v>
      </c>
      <c r="C251" s="97" t="s">
        <v>283</v>
      </c>
      <c r="D251" s="96" t="s">
        <v>26</v>
      </c>
      <c r="E251" s="96">
        <v>1</v>
      </c>
      <c r="F251" s="98">
        <v>21371</v>
      </c>
      <c r="G251" s="99">
        <v>21300</v>
      </c>
      <c r="H251" s="32">
        <f t="shared" si="9"/>
        <v>21300</v>
      </c>
      <c r="I251" s="44">
        <f t="shared" si="10"/>
        <v>71</v>
      </c>
      <c r="J251" s="36"/>
      <c r="K251" s="36"/>
    </row>
    <row r="252" spans="2:11" s="3" customFormat="1" ht="22.5" customHeight="1">
      <c r="B252" s="18">
        <f t="shared" si="11"/>
        <v>242</v>
      </c>
      <c r="C252" s="97" t="s">
        <v>284</v>
      </c>
      <c r="D252" s="96" t="s">
        <v>26</v>
      </c>
      <c r="E252" s="96">
        <v>1</v>
      </c>
      <c r="F252" s="98">
        <v>21070</v>
      </c>
      <c r="G252" s="99">
        <v>21000</v>
      </c>
      <c r="H252" s="32">
        <f t="shared" si="9"/>
        <v>21000</v>
      </c>
      <c r="I252" s="44">
        <f t="shared" si="10"/>
        <v>70</v>
      </c>
      <c r="J252" s="36"/>
      <c r="K252" s="36"/>
    </row>
    <row r="253" spans="2:11" s="3" customFormat="1" ht="22.5" customHeight="1">
      <c r="B253" s="18">
        <f t="shared" si="11"/>
        <v>243</v>
      </c>
      <c r="C253" s="97" t="s">
        <v>285</v>
      </c>
      <c r="D253" s="96" t="s">
        <v>339</v>
      </c>
      <c r="E253" s="96">
        <v>1</v>
      </c>
      <c r="F253" s="98">
        <v>19565</v>
      </c>
      <c r="G253" s="99">
        <v>19500</v>
      </c>
      <c r="H253" s="32">
        <f t="shared" si="9"/>
        <v>19500</v>
      </c>
      <c r="I253" s="44">
        <f t="shared" si="10"/>
        <v>65</v>
      </c>
      <c r="J253" s="36"/>
      <c r="K253" s="36"/>
    </row>
    <row r="254" spans="2:11" s="3" customFormat="1" ht="22.5" customHeight="1">
      <c r="B254" s="18">
        <f t="shared" si="11"/>
        <v>244</v>
      </c>
      <c r="C254" s="97" t="s">
        <v>286</v>
      </c>
      <c r="D254" s="96" t="s">
        <v>26</v>
      </c>
      <c r="E254" s="96">
        <v>1</v>
      </c>
      <c r="F254" s="98">
        <v>27843</v>
      </c>
      <c r="G254" s="99">
        <v>27800</v>
      </c>
      <c r="H254" s="32">
        <f t="shared" si="9"/>
        <v>27800</v>
      </c>
      <c r="I254" s="44">
        <f t="shared" si="10"/>
        <v>43</v>
      </c>
      <c r="J254" s="36"/>
      <c r="K254" s="36"/>
    </row>
    <row r="255" spans="2:11" s="3" customFormat="1" ht="22.5" customHeight="1">
      <c r="B255" s="18">
        <f t="shared" si="11"/>
        <v>245</v>
      </c>
      <c r="C255" s="97" t="s">
        <v>287</v>
      </c>
      <c r="D255" s="96" t="s">
        <v>26</v>
      </c>
      <c r="E255" s="96">
        <v>1</v>
      </c>
      <c r="F255" s="98">
        <v>27843</v>
      </c>
      <c r="G255" s="99">
        <v>27800</v>
      </c>
      <c r="H255" s="32">
        <f t="shared" si="9"/>
        <v>27800</v>
      </c>
      <c r="I255" s="44">
        <f t="shared" si="10"/>
        <v>43</v>
      </c>
      <c r="J255" s="36"/>
      <c r="K255" s="36"/>
    </row>
    <row r="256" spans="2:11" s="3" customFormat="1" ht="22.5" customHeight="1">
      <c r="B256" s="18">
        <f t="shared" si="11"/>
        <v>246</v>
      </c>
      <c r="C256" s="97" t="s">
        <v>288</v>
      </c>
      <c r="D256" s="96" t="s">
        <v>26</v>
      </c>
      <c r="E256" s="96">
        <v>1</v>
      </c>
      <c r="F256" s="98">
        <v>27843</v>
      </c>
      <c r="G256" s="99">
        <v>27800</v>
      </c>
      <c r="H256" s="32">
        <f t="shared" si="9"/>
        <v>27800</v>
      </c>
      <c r="I256" s="44">
        <f t="shared" si="10"/>
        <v>43</v>
      </c>
      <c r="J256" s="36"/>
      <c r="K256" s="36"/>
    </row>
    <row r="257" spans="2:11" s="3" customFormat="1" ht="22.5" customHeight="1">
      <c r="B257" s="18">
        <f t="shared" si="11"/>
        <v>247</v>
      </c>
      <c r="C257" s="97" t="s">
        <v>289</v>
      </c>
      <c r="D257" s="96" t="s">
        <v>339</v>
      </c>
      <c r="E257" s="96">
        <v>1</v>
      </c>
      <c r="F257" s="98">
        <v>31003</v>
      </c>
      <c r="G257" s="99">
        <v>31000</v>
      </c>
      <c r="H257" s="32">
        <f t="shared" si="9"/>
        <v>31000</v>
      </c>
      <c r="I257" s="44">
        <f t="shared" si="10"/>
        <v>3</v>
      </c>
      <c r="J257" s="36"/>
      <c r="K257" s="36"/>
    </row>
    <row r="258" spans="2:11" s="3" customFormat="1" ht="22.5" customHeight="1">
      <c r="B258" s="18">
        <f t="shared" si="11"/>
        <v>248</v>
      </c>
      <c r="C258" s="97" t="s">
        <v>290</v>
      </c>
      <c r="D258" s="96" t="s">
        <v>340</v>
      </c>
      <c r="E258" s="96">
        <v>1</v>
      </c>
      <c r="F258" s="98">
        <v>18060</v>
      </c>
      <c r="G258" s="99">
        <v>18000</v>
      </c>
      <c r="H258" s="32">
        <f t="shared" si="9"/>
        <v>18000</v>
      </c>
      <c r="I258" s="44">
        <f t="shared" si="10"/>
        <v>60</v>
      </c>
      <c r="J258" s="36"/>
      <c r="K258" s="36"/>
    </row>
    <row r="259" spans="2:11" s="3" customFormat="1" ht="22.5" customHeight="1">
      <c r="B259" s="18">
        <f t="shared" si="11"/>
        <v>249</v>
      </c>
      <c r="C259" s="97" t="s">
        <v>291</v>
      </c>
      <c r="D259" s="96" t="s">
        <v>340</v>
      </c>
      <c r="E259" s="96">
        <v>1</v>
      </c>
      <c r="F259" s="98">
        <v>10535</v>
      </c>
      <c r="G259" s="99">
        <v>10500</v>
      </c>
      <c r="H259" s="32">
        <f t="shared" si="9"/>
        <v>10500</v>
      </c>
      <c r="I259" s="44">
        <f t="shared" si="10"/>
        <v>35</v>
      </c>
      <c r="J259" s="36"/>
      <c r="K259" s="36"/>
    </row>
    <row r="260" spans="2:11" s="3" customFormat="1" ht="22.5" customHeight="1">
      <c r="B260" s="18">
        <f t="shared" si="11"/>
        <v>250</v>
      </c>
      <c r="C260" s="97" t="s">
        <v>292</v>
      </c>
      <c r="D260" s="96" t="s">
        <v>339</v>
      </c>
      <c r="E260" s="96">
        <v>1</v>
      </c>
      <c r="F260" s="98">
        <v>84280</v>
      </c>
      <c r="G260" s="99">
        <v>84200</v>
      </c>
      <c r="H260" s="32">
        <f t="shared" si="9"/>
        <v>84200</v>
      </c>
      <c r="I260" s="44">
        <f t="shared" si="10"/>
        <v>80</v>
      </c>
      <c r="J260" s="36"/>
      <c r="K260" s="36"/>
    </row>
    <row r="261" spans="2:11" s="3" customFormat="1" ht="22.5" customHeight="1">
      <c r="B261" s="18">
        <f t="shared" si="11"/>
        <v>251</v>
      </c>
      <c r="C261" s="97" t="s">
        <v>293</v>
      </c>
      <c r="D261" s="96" t="s">
        <v>339</v>
      </c>
      <c r="E261" s="96">
        <v>1</v>
      </c>
      <c r="F261" s="98">
        <v>16856</v>
      </c>
      <c r="G261" s="99">
        <v>16800</v>
      </c>
      <c r="H261" s="32">
        <f t="shared" si="9"/>
        <v>16800</v>
      </c>
      <c r="I261" s="44">
        <f t="shared" si="10"/>
        <v>56</v>
      </c>
      <c r="J261" s="36"/>
      <c r="K261" s="36"/>
    </row>
    <row r="262" spans="2:11" s="3" customFormat="1" ht="22.5" customHeight="1">
      <c r="B262" s="18">
        <f t="shared" si="11"/>
        <v>252</v>
      </c>
      <c r="C262" s="97" t="s">
        <v>294</v>
      </c>
      <c r="D262" s="96" t="s">
        <v>26</v>
      </c>
      <c r="E262" s="96">
        <v>1</v>
      </c>
      <c r="F262" s="98">
        <v>48160</v>
      </c>
      <c r="G262" s="99">
        <v>48100</v>
      </c>
      <c r="H262" s="32">
        <f t="shared" si="9"/>
        <v>48100</v>
      </c>
      <c r="I262" s="44">
        <f t="shared" si="10"/>
        <v>60</v>
      </c>
      <c r="J262" s="36"/>
      <c r="K262" s="36"/>
    </row>
    <row r="263" spans="2:11" s="3" customFormat="1" ht="22.5" customHeight="1">
      <c r="B263" s="18">
        <f t="shared" si="11"/>
        <v>253</v>
      </c>
      <c r="C263" s="97" t="s">
        <v>295</v>
      </c>
      <c r="D263" s="96" t="s">
        <v>339</v>
      </c>
      <c r="E263" s="96">
        <v>1</v>
      </c>
      <c r="F263" s="98">
        <v>21070</v>
      </c>
      <c r="G263" s="99">
        <v>21000</v>
      </c>
      <c r="H263" s="32">
        <f t="shared" si="9"/>
        <v>21000</v>
      </c>
      <c r="I263" s="44">
        <f t="shared" si="10"/>
        <v>70</v>
      </c>
      <c r="J263" s="36"/>
      <c r="K263" s="36"/>
    </row>
    <row r="264" spans="2:11" s="3" customFormat="1" ht="22.5" customHeight="1">
      <c r="B264" s="18">
        <f t="shared" si="11"/>
        <v>254</v>
      </c>
      <c r="C264" s="97" t="s">
        <v>296</v>
      </c>
      <c r="D264" s="96" t="s">
        <v>346</v>
      </c>
      <c r="E264" s="96">
        <v>1</v>
      </c>
      <c r="F264" s="98">
        <v>82775</v>
      </c>
      <c r="G264" s="99">
        <v>82700</v>
      </c>
      <c r="H264" s="32">
        <f t="shared" si="9"/>
        <v>82700</v>
      </c>
      <c r="I264" s="44">
        <f t="shared" si="10"/>
        <v>75</v>
      </c>
      <c r="J264" s="36"/>
      <c r="K264" s="36"/>
    </row>
    <row r="265" spans="2:11" s="3" customFormat="1" ht="22.5" customHeight="1">
      <c r="B265" s="18">
        <f t="shared" si="11"/>
        <v>255</v>
      </c>
      <c r="C265" s="97" t="s">
        <v>297</v>
      </c>
      <c r="D265" s="96" t="s">
        <v>339</v>
      </c>
      <c r="E265" s="96">
        <v>1</v>
      </c>
      <c r="F265" s="98">
        <v>12040</v>
      </c>
      <c r="G265" s="99">
        <v>12000</v>
      </c>
      <c r="H265" s="32">
        <f t="shared" si="9"/>
        <v>12000</v>
      </c>
      <c r="I265" s="44">
        <f t="shared" si="10"/>
        <v>40</v>
      </c>
      <c r="J265" s="36"/>
      <c r="K265" s="36"/>
    </row>
    <row r="266" spans="2:11" s="3" customFormat="1" ht="22.5" customHeight="1">
      <c r="B266" s="18">
        <f t="shared" si="11"/>
        <v>256</v>
      </c>
      <c r="C266" s="97" t="s">
        <v>298</v>
      </c>
      <c r="D266" s="96" t="s">
        <v>342</v>
      </c>
      <c r="E266" s="96">
        <v>1</v>
      </c>
      <c r="F266" s="98">
        <v>28595</v>
      </c>
      <c r="G266" s="99">
        <v>28500</v>
      </c>
      <c r="H266" s="32">
        <f t="shared" si="9"/>
        <v>28500</v>
      </c>
      <c r="I266" s="44">
        <f t="shared" si="10"/>
        <v>95</v>
      </c>
      <c r="J266" s="36"/>
      <c r="K266" s="36"/>
    </row>
    <row r="267" spans="2:11" s="3" customFormat="1" ht="22.5" customHeight="1">
      <c r="B267" s="18">
        <f t="shared" si="11"/>
        <v>257</v>
      </c>
      <c r="C267" s="97" t="s">
        <v>299</v>
      </c>
      <c r="D267" s="96" t="s">
        <v>339</v>
      </c>
      <c r="E267" s="96">
        <v>1</v>
      </c>
      <c r="F267" s="98">
        <v>7525</v>
      </c>
      <c r="G267" s="99">
        <v>7500</v>
      </c>
      <c r="H267" s="32">
        <f t="shared" si="9"/>
        <v>7500</v>
      </c>
      <c r="I267" s="44">
        <f t="shared" si="10"/>
        <v>25</v>
      </c>
      <c r="J267" s="36"/>
      <c r="K267" s="36"/>
    </row>
    <row r="268" spans="2:11" s="3" customFormat="1" ht="22.5" customHeight="1">
      <c r="B268" s="18">
        <f t="shared" si="11"/>
        <v>258</v>
      </c>
      <c r="C268" s="97" t="s">
        <v>300</v>
      </c>
      <c r="D268" s="96" t="s">
        <v>339</v>
      </c>
      <c r="E268" s="96">
        <v>1</v>
      </c>
      <c r="F268" s="98">
        <v>127925</v>
      </c>
      <c r="G268" s="99">
        <v>127900</v>
      </c>
      <c r="H268" s="32">
        <f t="shared" ref="H268:H305" si="12">+G268*E268</f>
        <v>127900</v>
      </c>
      <c r="I268" s="44">
        <f t="shared" ref="I268:I305" si="13">+F268-G268</f>
        <v>25</v>
      </c>
      <c r="J268" s="36"/>
      <c r="K268" s="36"/>
    </row>
    <row r="269" spans="2:11" s="3" customFormat="1" ht="22.5" customHeight="1">
      <c r="B269" s="18">
        <f t="shared" si="11"/>
        <v>259</v>
      </c>
      <c r="C269" s="97" t="s">
        <v>301</v>
      </c>
      <c r="D269" s="96" t="s">
        <v>339</v>
      </c>
      <c r="E269" s="96">
        <v>1</v>
      </c>
      <c r="F269" s="98">
        <v>16104</v>
      </c>
      <c r="G269" s="99">
        <v>16100</v>
      </c>
      <c r="H269" s="32">
        <f t="shared" si="12"/>
        <v>16100</v>
      </c>
      <c r="I269" s="44">
        <f t="shared" si="13"/>
        <v>4</v>
      </c>
      <c r="J269" s="36"/>
      <c r="K269" s="36"/>
    </row>
    <row r="270" spans="2:11" s="3" customFormat="1" ht="22.5" customHeight="1">
      <c r="B270" s="18">
        <f t="shared" ref="B270:B305" si="14">+B269+1</f>
        <v>260</v>
      </c>
      <c r="C270" s="97" t="s">
        <v>302</v>
      </c>
      <c r="D270" s="96" t="s">
        <v>340</v>
      </c>
      <c r="E270" s="96">
        <v>1</v>
      </c>
      <c r="F270" s="98">
        <v>29950</v>
      </c>
      <c r="G270" s="99">
        <v>29900</v>
      </c>
      <c r="H270" s="32">
        <f t="shared" si="12"/>
        <v>29900</v>
      </c>
      <c r="I270" s="44">
        <f t="shared" si="13"/>
        <v>50</v>
      </c>
      <c r="J270" s="36"/>
      <c r="K270" s="36"/>
    </row>
    <row r="271" spans="2:11" s="3" customFormat="1" ht="22.5" customHeight="1">
      <c r="B271" s="18">
        <f t="shared" si="14"/>
        <v>261</v>
      </c>
      <c r="C271" s="97" t="s">
        <v>303</v>
      </c>
      <c r="D271" s="96" t="s">
        <v>340</v>
      </c>
      <c r="E271" s="96">
        <v>1</v>
      </c>
      <c r="F271" s="98">
        <v>34465</v>
      </c>
      <c r="G271" s="99">
        <v>34400</v>
      </c>
      <c r="H271" s="32">
        <f t="shared" si="12"/>
        <v>34400</v>
      </c>
      <c r="I271" s="44">
        <f t="shared" si="13"/>
        <v>65</v>
      </c>
      <c r="J271" s="36"/>
      <c r="K271" s="36"/>
    </row>
    <row r="272" spans="2:11" s="3" customFormat="1" ht="22.5" customHeight="1">
      <c r="B272" s="18">
        <f t="shared" si="14"/>
        <v>262</v>
      </c>
      <c r="C272" s="97" t="s">
        <v>304</v>
      </c>
      <c r="D272" s="96" t="s">
        <v>340</v>
      </c>
      <c r="E272" s="96">
        <v>1</v>
      </c>
      <c r="F272" s="98">
        <v>37475</v>
      </c>
      <c r="G272" s="99">
        <v>37400</v>
      </c>
      <c r="H272" s="32">
        <f t="shared" si="12"/>
        <v>37400</v>
      </c>
      <c r="I272" s="44">
        <f t="shared" si="13"/>
        <v>75</v>
      </c>
      <c r="J272" s="36"/>
      <c r="K272" s="36"/>
    </row>
    <row r="273" spans="2:11" s="3" customFormat="1" ht="22.5" customHeight="1">
      <c r="B273" s="18">
        <f t="shared" si="14"/>
        <v>263</v>
      </c>
      <c r="C273" s="97" t="s">
        <v>305</v>
      </c>
      <c r="D273" s="96" t="s">
        <v>339</v>
      </c>
      <c r="E273" s="96">
        <v>1</v>
      </c>
      <c r="F273" s="98">
        <v>15050</v>
      </c>
      <c r="G273" s="99">
        <v>15000</v>
      </c>
      <c r="H273" s="32">
        <f t="shared" si="12"/>
        <v>15000</v>
      </c>
      <c r="I273" s="44">
        <f t="shared" si="13"/>
        <v>50</v>
      </c>
      <c r="J273" s="36"/>
      <c r="K273" s="36"/>
    </row>
    <row r="274" spans="2:11" s="3" customFormat="1" ht="22.5" customHeight="1">
      <c r="B274" s="18">
        <f t="shared" si="14"/>
        <v>264</v>
      </c>
      <c r="C274" s="97" t="s">
        <v>306</v>
      </c>
      <c r="D274" s="96" t="s">
        <v>339</v>
      </c>
      <c r="E274" s="96">
        <v>1</v>
      </c>
      <c r="F274" s="98">
        <v>22575</v>
      </c>
      <c r="G274" s="99">
        <v>22500</v>
      </c>
      <c r="H274" s="32">
        <f t="shared" si="12"/>
        <v>22500</v>
      </c>
      <c r="I274" s="44">
        <f t="shared" si="13"/>
        <v>75</v>
      </c>
      <c r="J274" s="36"/>
      <c r="K274" s="36"/>
    </row>
    <row r="275" spans="2:11" s="3" customFormat="1" ht="22.5" customHeight="1">
      <c r="B275" s="18">
        <f t="shared" si="14"/>
        <v>265</v>
      </c>
      <c r="C275" s="97" t="s">
        <v>307</v>
      </c>
      <c r="D275" s="96" t="s">
        <v>339</v>
      </c>
      <c r="E275" s="96">
        <v>1</v>
      </c>
      <c r="F275" s="98">
        <v>47408</v>
      </c>
      <c r="G275" s="99">
        <v>47400</v>
      </c>
      <c r="H275" s="32">
        <f t="shared" si="12"/>
        <v>47400</v>
      </c>
      <c r="I275" s="44">
        <f t="shared" si="13"/>
        <v>8</v>
      </c>
      <c r="J275" s="36"/>
      <c r="K275" s="36"/>
    </row>
    <row r="276" spans="2:11" s="3" customFormat="1" ht="22.5" customHeight="1">
      <c r="B276" s="18">
        <f t="shared" si="14"/>
        <v>266</v>
      </c>
      <c r="C276" s="97" t="s">
        <v>308</v>
      </c>
      <c r="D276" s="96" t="s">
        <v>339</v>
      </c>
      <c r="E276" s="96">
        <v>1</v>
      </c>
      <c r="F276" s="98">
        <v>22575</v>
      </c>
      <c r="G276" s="99">
        <v>22500</v>
      </c>
      <c r="H276" s="32">
        <f t="shared" si="12"/>
        <v>22500</v>
      </c>
      <c r="I276" s="44">
        <f t="shared" si="13"/>
        <v>75</v>
      </c>
      <c r="J276" s="36"/>
      <c r="K276" s="36"/>
    </row>
    <row r="277" spans="2:11" s="3" customFormat="1" ht="22.5" customHeight="1">
      <c r="B277" s="18">
        <f t="shared" si="14"/>
        <v>267</v>
      </c>
      <c r="C277" s="97" t="s">
        <v>309</v>
      </c>
      <c r="D277" s="96" t="s">
        <v>26</v>
      </c>
      <c r="E277" s="96">
        <v>1</v>
      </c>
      <c r="F277" s="98">
        <v>16104</v>
      </c>
      <c r="G277" s="99">
        <v>16100</v>
      </c>
      <c r="H277" s="32">
        <f t="shared" si="12"/>
        <v>16100</v>
      </c>
      <c r="I277" s="44">
        <f t="shared" si="13"/>
        <v>4</v>
      </c>
      <c r="J277" s="36"/>
      <c r="K277" s="36"/>
    </row>
    <row r="278" spans="2:11" s="3" customFormat="1" ht="22.5" customHeight="1">
      <c r="B278" s="18">
        <f t="shared" si="14"/>
        <v>268</v>
      </c>
      <c r="C278" s="97" t="s">
        <v>310</v>
      </c>
      <c r="D278" s="96" t="s">
        <v>339</v>
      </c>
      <c r="E278" s="96">
        <v>1</v>
      </c>
      <c r="F278" s="98">
        <v>4515</v>
      </c>
      <c r="G278" s="99">
        <v>4500</v>
      </c>
      <c r="H278" s="32">
        <f t="shared" si="12"/>
        <v>4500</v>
      </c>
      <c r="I278" s="44">
        <f t="shared" si="13"/>
        <v>15</v>
      </c>
      <c r="J278" s="36"/>
      <c r="K278" s="36"/>
    </row>
    <row r="279" spans="2:11" s="3" customFormat="1" ht="22.5" customHeight="1">
      <c r="B279" s="18">
        <f t="shared" si="14"/>
        <v>269</v>
      </c>
      <c r="C279" s="97" t="s">
        <v>311</v>
      </c>
      <c r="D279" s="96" t="s">
        <v>339</v>
      </c>
      <c r="E279" s="96">
        <v>1</v>
      </c>
      <c r="F279" s="98">
        <v>8278</v>
      </c>
      <c r="G279" s="99">
        <v>8200</v>
      </c>
      <c r="H279" s="32">
        <f t="shared" si="12"/>
        <v>8200</v>
      </c>
      <c r="I279" s="44">
        <f t="shared" si="13"/>
        <v>78</v>
      </c>
      <c r="J279" s="36"/>
      <c r="K279" s="36"/>
    </row>
    <row r="280" spans="2:11" s="3" customFormat="1" ht="22.5" customHeight="1">
      <c r="B280" s="18">
        <f t="shared" si="14"/>
        <v>270</v>
      </c>
      <c r="C280" s="97" t="s">
        <v>312</v>
      </c>
      <c r="D280" s="96" t="s">
        <v>339</v>
      </c>
      <c r="E280" s="96">
        <v>1</v>
      </c>
      <c r="F280" s="98">
        <v>11288</v>
      </c>
      <c r="G280" s="99">
        <v>11200</v>
      </c>
      <c r="H280" s="32">
        <f t="shared" si="12"/>
        <v>11200</v>
      </c>
      <c r="I280" s="44">
        <f t="shared" si="13"/>
        <v>88</v>
      </c>
      <c r="J280" s="36"/>
      <c r="K280" s="36"/>
    </row>
    <row r="281" spans="2:11" s="3" customFormat="1" ht="22.5" customHeight="1">
      <c r="B281" s="18">
        <f t="shared" si="14"/>
        <v>271</v>
      </c>
      <c r="C281" s="97" t="s">
        <v>313</v>
      </c>
      <c r="D281" s="96" t="s">
        <v>342</v>
      </c>
      <c r="E281" s="96">
        <v>1</v>
      </c>
      <c r="F281" s="98">
        <v>204981</v>
      </c>
      <c r="G281" s="101">
        <v>204900</v>
      </c>
      <c r="H281" s="32">
        <f t="shared" si="12"/>
        <v>204900</v>
      </c>
      <c r="I281" s="44">
        <f t="shared" si="13"/>
        <v>81</v>
      </c>
      <c r="J281" s="36"/>
      <c r="K281" s="36"/>
    </row>
    <row r="282" spans="2:11" s="3" customFormat="1" ht="22.5" customHeight="1">
      <c r="B282" s="18">
        <f t="shared" si="14"/>
        <v>272</v>
      </c>
      <c r="C282" s="97" t="s">
        <v>314</v>
      </c>
      <c r="D282" s="96" t="s">
        <v>340</v>
      </c>
      <c r="E282" s="96">
        <v>1</v>
      </c>
      <c r="F282" s="98">
        <v>30100</v>
      </c>
      <c r="G282" s="99">
        <v>30100</v>
      </c>
      <c r="H282" s="32">
        <f t="shared" si="12"/>
        <v>30100</v>
      </c>
      <c r="I282" s="44">
        <f t="shared" si="13"/>
        <v>0</v>
      </c>
      <c r="J282" s="36"/>
      <c r="K282" s="36"/>
    </row>
    <row r="283" spans="2:11" s="3" customFormat="1" ht="22.5" customHeight="1">
      <c r="B283" s="18">
        <f t="shared" si="14"/>
        <v>273</v>
      </c>
      <c r="C283" s="97" t="s">
        <v>315</v>
      </c>
      <c r="D283" s="96" t="s">
        <v>26</v>
      </c>
      <c r="E283" s="96">
        <v>1</v>
      </c>
      <c r="F283" s="98">
        <v>111370</v>
      </c>
      <c r="G283" s="99">
        <v>111370</v>
      </c>
      <c r="H283" s="32">
        <f t="shared" si="12"/>
        <v>111370</v>
      </c>
      <c r="I283" s="44">
        <f t="shared" si="13"/>
        <v>0</v>
      </c>
      <c r="J283" s="36"/>
      <c r="K283" s="36"/>
    </row>
    <row r="284" spans="2:11" s="3" customFormat="1" ht="22.5" customHeight="1">
      <c r="B284" s="18">
        <f t="shared" si="14"/>
        <v>274</v>
      </c>
      <c r="C284" s="97" t="s">
        <v>316</v>
      </c>
      <c r="D284" s="96" t="s">
        <v>26</v>
      </c>
      <c r="E284" s="96">
        <v>1</v>
      </c>
      <c r="F284" s="98">
        <v>63511</v>
      </c>
      <c r="G284" s="99">
        <v>63500</v>
      </c>
      <c r="H284" s="32">
        <f t="shared" si="12"/>
        <v>63500</v>
      </c>
      <c r="I284" s="44">
        <f t="shared" si="13"/>
        <v>11</v>
      </c>
      <c r="J284" s="36"/>
      <c r="K284" s="36"/>
    </row>
    <row r="285" spans="2:11" s="3" customFormat="1" ht="22.5" customHeight="1">
      <c r="B285" s="18">
        <f t="shared" si="14"/>
        <v>275</v>
      </c>
      <c r="C285" s="97" t="s">
        <v>317</v>
      </c>
      <c r="D285" s="96" t="s">
        <v>26</v>
      </c>
      <c r="E285" s="96">
        <v>1</v>
      </c>
      <c r="F285" s="98">
        <v>97825</v>
      </c>
      <c r="G285" s="99">
        <v>97800</v>
      </c>
      <c r="H285" s="32">
        <f t="shared" si="12"/>
        <v>97800</v>
      </c>
      <c r="I285" s="44">
        <f t="shared" si="13"/>
        <v>25</v>
      </c>
      <c r="J285" s="36"/>
      <c r="K285" s="36"/>
    </row>
    <row r="286" spans="2:11" s="3" customFormat="1" ht="22.5" customHeight="1">
      <c r="B286" s="18">
        <f t="shared" si="14"/>
        <v>276</v>
      </c>
      <c r="C286" s="97" t="s">
        <v>318</v>
      </c>
      <c r="D286" s="96" t="s">
        <v>340</v>
      </c>
      <c r="E286" s="96">
        <v>1</v>
      </c>
      <c r="F286" s="98">
        <v>15953</v>
      </c>
      <c r="G286" s="99">
        <v>15900</v>
      </c>
      <c r="H286" s="32">
        <f t="shared" si="12"/>
        <v>15900</v>
      </c>
      <c r="I286" s="44">
        <f t="shared" si="13"/>
        <v>53</v>
      </c>
      <c r="J286" s="36"/>
      <c r="K286" s="36"/>
    </row>
    <row r="287" spans="2:11" s="3" customFormat="1" ht="22.5" customHeight="1">
      <c r="B287" s="18">
        <f t="shared" si="14"/>
        <v>277</v>
      </c>
      <c r="C287" s="97" t="s">
        <v>319</v>
      </c>
      <c r="D287" s="96" t="s">
        <v>340</v>
      </c>
      <c r="E287" s="96">
        <v>1</v>
      </c>
      <c r="F287" s="98">
        <v>33110</v>
      </c>
      <c r="G287" s="99">
        <v>33100</v>
      </c>
      <c r="H287" s="32">
        <f t="shared" si="12"/>
        <v>33100</v>
      </c>
      <c r="I287" s="44">
        <f t="shared" si="13"/>
        <v>10</v>
      </c>
      <c r="J287" s="36"/>
      <c r="K287" s="36"/>
    </row>
    <row r="288" spans="2:11" s="3" customFormat="1" ht="22.5" customHeight="1">
      <c r="B288" s="18">
        <f t="shared" si="14"/>
        <v>278</v>
      </c>
      <c r="C288" s="97" t="s">
        <v>320</v>
      </c>
      <c r="D288" s="96" t="s">
        <v>340</v>
      </c>
      <c r="E288" s="96">
        <v>1</v>
      </c>
      <c r="F288" s="98">
        <v>30100</v>
      </c>
      <c r="G288" s="99">
        <v>30100</v>
      </c>
      <c r="H288" s="32">
        <f t="shared" si="12"/>
        <v>30100</v>
      </c>
      <c r="I288" s="44">
        <f t="shared" si="13"/>
        <v>0</v>
      </c>
      <c r="J288" s="36"/>
      <c r="K288" s="36"/>
    </row>
    <row r="289" spans="2:11" s="3" customFormat="1" ht="22.5" customHeight="1">
      <c r="B289" s="18">
        <f t="shared" si="14"/>
        <v>279</v>
      </c>
      <c r="C289" s="97" t="s">
        <v>321</v>
      </c>
      <c r="D289" s="96" t="s">
        <v>26</v>
      </c>
      <c r="E289" s="96">
        <v>1</v>
      </c>
      <c r="F289" s="98">
        <v>23253</v>
      </c>
      <c r="G289" s="99">
        <v>23200</v>
      </c>
      <c r="H289" s="32">
        <f t="shared" si="12"/>
        <v>23200</v>
      </c>
      <c r="I289" s="44">
        <f t="shared" si="13"/>
        <v>53</v>
      </c>
      <c r="J289" s="36"/>
      <c r="K289" s="36"/>
    </row>
    <row r="290" spans="2:11" s="3" customFormat="1" ht="22.5" customHeight="1">
      <c r="B290" s="18">
        <f t="shared" si="14"/>
        <v>280</v>
      </c>
      <c r="C290" s="97" t="s">
        <v>322</v>
      </c>
      <c r="D290" s="96" t="s">
        <v>340</v>
      </c>
      <c r="E290" s="96">
        <v>1</v>
      </c>
      <c r="F290" s="98">
        <v>15050</v>
      </c>
      <c r="G290" s="99">
        <v>15000</v>
      </c>
      <c r="H290" s="32">
        <f t="shared" si="12"/>
        <v>15000</v>
      </c>
      <c r="I290" s="44">
        <f t="shared" si="13"/>
        <v>50</v>
      </c>
      <c r="J290" s="36"/>
      <c r="K290" s="36"/>
    </row>
    <row r="291" spans="2:11" s="3" customFormat="1" ht="22.5" customHeight="1">
      <c r="B291" s="18">
        <f t="shared" si="14"/>
        <v>281</v>
      </c>
      <c r="C291" s="97" t="s">
        <v>323</v>
      </c>
      <c r="D291" s="96" t="s">
        <v>340</v>
      </c>
      <c r="E291" s="96">
        <v>1</v>
      </c>
      <c r="F291" s="98">
        <v>39130</v>
      </c>
      <c r="G291" s="99">
        <v>39100</v>
      </c>
      <c r="H291" s="32">
        <f t="shared" si="12"/>
        <v>39100</v>
      </c>
      <c r="I291" s="44">
        <f t="shared" si="13"/>
        <v>30</v>
      </c>
      <c r="J291" s="36"/>
      <c r="K291" s="36"/>
    </row>
    <row r="292" spans="2:11" s="3" customFormat="1" ht="22.5" customHeight="1">
      <c r="B292" s="18">
        <f t="shared" si="14"/>
        <v>282</v>
      </c>
      <c r="C292" s="97" t="s">
        <v>324</v>
      </c>
      <c r="D292" s="96" t="s">
        <v>340</v>
      </c>
      <c r="E292" s="96">
        <v>1</v>
      </c>
      <c r="F292" s="98">
        <v>54180</v>
      </c>
      <c r="G292" s="99">
        <v>54100</v>
      </c>
      <c r="H292" s="32">
        <f t="shared" si="12"/>
        <v>54100</v>
      </c>
      <c r="I292" s="44">
        <f t="shared" si="13"/>
        <v>80</v>
      </c>
      <c r="J292" s="36"/>
      <c r="K292" s="36"/>
    </row>
    <row r="293" spans="2:11" s="3" customFormat="1" ht="22.5" customHeight="1">
      <c r="B293" s="18">
        <f t="shared" si="14"/>
        <v>283</v>
      </c>
      <c r="C293" s="97" t="s">
        <v>325</v>
      </c>
      <c r="D293" s="96" t="s">
        <v>26</v>
      </c>
      <c r="E293" s="96">
        <v>1</v>
      </c>
      <c r="F293" s="98">
        <v>165550</v>
      </c>
      <c r="G293" s="99">
        <v>165500</v>
      </c>
      <c r="H293" s="32">
        <f t="shared" si="12"/>
        <v>165500</v>
      </c>
      <c r="I293" s="44">
        <f t="shared" si="13"/>
        <v>50</v>
      </c>
      <c r="J293" s="36"/>
      <c r="K293" s="36"/>
    </row>
    <row r="294" spans="2:11" s="3" customFormat="1" ht="22.5" customHeight="1">
      <c r="B294" s="18">
        <f t="shared" si="14"/>
        <v>284</v>
      </c>
      <c r="C294" s="97" t="s">
        <v>326</v>
      </c>
      <c r="D294" s="96" t="s">
        <v>342</v>
      </c>
      <c r="E294" s="96">
        <v>1</v>
      </c>
      <c r="F294" s="98">
        <v>270900</v>
      </c>
      <c r="G294" s="99">
        <v>270900</v>
      </c>
      <c r="H294" s="32">
        <f t="shared" si="12"/>
        <v>270900</v>
      </c>
      <c r="I294" s="44">
        <f t="shared" si="13"/>
        <v>0</v>
      </c>
      <c r="J294" s="36"/>
      <c r="K294" s="36"/>
    </row>
    <row r="295" spans="2:11" s="3" customFormat="1" ht="22.5" customHeight="1">
      <c r="B295" s="18">
        <f t="shared" si="14"/>
        <v>285</v>
      </c>
      <c r="C295" s="97" t="s">
        <v>327</v>
      </c>
      <c r="D295" s="96" t="s">
        <v>26</v>
      </c>
      <c r="E295" s="96">
        <v>1</v>
      </c>
      <c r="F295" s="98">
        <v>39130</v>
      </c>
      <c r="G295" s="99">
        <v>39100</v>
      </c>
      <c r="H295" s="32">
        <f t="shared" si="12"/>
        <v>39100</v>
      </c>
      <c r="I295" s="44">
        <f t="shared" si="13"/>
        <v>30</v>
      </c>
      <c r="J295" s="36"/>
      <c r="K295" s="36"/>
    </row>
    <row r="296" spans="2:11" s="3" customFormat="1" ht="22.5" customHeight="1">
      <c r="B296" s="18">
        <f t="shared" si="14"/>
        <v>286</v>
      </c>
      <c r="C296" s="97" t="s">
        <v>328</v>
      </c>
      <c r="D296" s="96" t="s">
        <v>26</v>
      </c>
      <c r="E296" s="96">
        <v>1</v>
      </c>
      <c r="F296" s="98">
        <v>39130</v>
      </c>
      <c r="G296" s="101">
        <v>39100</v>
      </c>
      <c r="H296" s="32">
        <f t="shared" si="12"/>
        <v>39100</v>
      </c>
      <c r="I296" s="44">
        <f t="shared" si="13"/>
        <v>30</v>
      </c>
      <c r="J296" s="36"/>
      <c r="K296" s="36"/>
    </row>
    <row r="297" spans="2:11" s="3" customFormat="1" ht="22.5" customHeight="1">
      <c r="B297" s="18">
        <f t="shared" si="14"/>
        <v>287</v>
      </c>
      <c r="C297" s="97" t="s">
        <v>329</v>
      </c>
      <c r="D297" s="96" t="s">
        <v>26</v>
      </c>
      <c r="E297" s="96">
        <v>1</v>
      </c>
      <c r="F297" s="98">
        <v>13545</v>
      </c>
      <c r="G297" s="99">
        <v>13500</v>
      </c>
      <c r="H297" s="32">
        <f t="shared" si="12"/>
        <v>13500</v>
      </c>
      <c r="I297" s="44">
        <f t="shared" si="13"/>
        <v>45</v>
      </c>
      <c r="J297" s="36"/>
      <c r="K297" s="36"/>
    </row>
    <row r="298" spans="2:11" s="3" customFormat="1" ht="22.5" customHeight="1">
      <c r="B298" s="18">
        <f t="shared" si="14"/>
        <v>288</v>
      </c>
      <c r="C298" s="97" t="s">
        <v>330</v>
      </c>
      <c r="D298" s="96" t="s">
        <v>26</v>
      </c>
      <c r="E298" s="96">
        <v>1</v>
      </c>
      <c r="F298" s="98">
        <v>21070</v>
      </c>
      <c r="G298" s="99">
        <v>21000</v>
      </c>
      <c r="H298" s="32">
        <f t="shared" si="12"/>
        <v>21000</v>
      </c>
      <c r="I298" s="44">
        <f t="shared" si="13"/>
        <v>70</v>
      </c>
      <c r="J298" s="36"/>
      <c r="K298" s="36"/>
    </row>
    <row r="299" spans="2:11" s="3" customFormat="1" ht="22.5" customHeight="1">
      <c r="B299" s="18">
        <f t="shared" si="14"/>
        <v>289</v>
      </c>
      <c r="C299" s="97" t="s">
        <v>331</v>
      </c>
      <c r="D299" s="96" t="s">
        <v>342</v>
      </c>
      <c r="E299" s="96">
        <v>1</v>
      </c>
      <c r="F299" s="98">
        <v>165550</v>
      </c>
      <c r="G299" s="99">
        <v>165500</v>
      </c>
      <c r="H299" s="32">
        <f t="shared" si="12"/>
        <v>165500</v>
      </c>
      <c r="I299" s="44">
        <f t="shared" si="13"/>
        <v>50</v>
      </c>
      <c r="J299" s="36"/>
      <c r="K299" s="36"/>
    </row>
    <row r="300" spans="2:11" s="3" customFormat="1" ht="22.5" customHeight="1">
      <c r="B300" s="18">
        <f t="shared" si="14"/>
        <v>290</v>
      </c>
      <c r="C300" s="97" t="s">
        <v>332</v>
      </c>
      <c r="D300" s="96" t="s">
        <v>340</v>
      </c>
      <c r="E300" s="96">
        <v>1</v>
      </c>
      <c r="F300" s="98">
        <v>96320</v>
      </c>
      <c r="G300" s="99">
        <v>96300</v>
      </c>
      <c r="H300" s="32">
        <f t="shared" si="12"/>
        <v>96300</v>
      </c>
      <c r="I300" s="44">
        <f t="shared" si="13"/>
        <v>20</v>
      </c>
      <c r="J300" s="36"/>
      <c r="K300" s="36"/>
    </row>
    <row r="301" spans="2:11" s="3" customFormat="1" ht="22.5" customHeight="1">
      <c r="B301" s="18">
        <f t="shared" si="14"/>
        <v>291</v>
      </c>
      <c r="C301" s="97" t="s">
        <v>333</v>
      </c>
      <c r="D301" s="96" t="s">
        <v>26</v>
      </c>
      <c r="E301" s="96">
        <v>1</v>
      </c>
      <c r="F301" s="98">
        <v>54030</v>
      </c>
      <c r="G301" s="99">
        <v>54000</v>
      </c>
      <c r="H301" s="32">
        <f t="shared" si="12"/>
        <v>54000</v>
      </c>
      <c r="I301" s="44">
        <f t="shared" si="13"/>
        <v>30</v>
      </c>
      <c r="J301" s="36"/>
      <c r="K301" s="36"/>
    </row>
    <row r="302" spans="2:11" s="3" customFormat="1" ht="22.5" customHeight="1">
      <c r="B302" s="18">
        <f t="shared" si="14"/>
        <v>292</v>
      </c>
      <c r="C302" s="97" t="s">
        <v>334</v>
      </c>
      <c r="D302" s="96" t="s">
        <v>347</v>
      </c>
      <c r="E302" s="96">
        <v>1</v>
      </c>
      <c r="F302" s="98">
        <v>150500</v>
      </c>
      <c r="G302" s="99">
        <v>150500</v>
      </c>
      <c r="H302" s="32">
        <f t="shared" si="12"/>
        <v>150500</v>
      </c>
      <c r="I302" s="44">
        <f t="shared" si="13"/>
        <v>0</v>
      </c>
      <c r="J302" s="36"/>
      <c r="K302" s="36"/>
    </row>
    <row r="303" spans="2:11" s="3" customFormat="1" ht="22.5" customHeight="1">
      <c r="B303" s="18">
        <f t="shared" si="14"/>
        <v>293</v>
      </c>
      <c r="C303" s="97" t="s">
        <v>335</v>
      </c>
      <c r="D303" s="96" t="s">
        <v>348</v>
      </c>
      <c r="E303" s="96">
        <v>1</v>
      </c>
      <c r="F303" s="98">
        <v>54406</v>
      </c>
      <c r="G303" s="99">
        <v>54400</v>
      </c>
      <c r="H303" s="32">
        <f t="shared" si="12"/>
        <v>54400</v>
      </c>
      <c r="I303" s="44">
        <f t="shared" si="13"/>
        <v>6</v>
      </c>
      <c r="J303" s="36"/>
      <c r="K303" s="36"/>
    </row>
    <row r="304" spans="2:11" s="3" customFormat="1" ht="22.5" customHeight="1">
      <c r="B304" s="18">
        <f t="shared" si="14"/>
        <v>294</v>
      </c>
      <c r="C304" s="97" t="s">
        <v>336</v>
      </c>
      <c r="D304" s="96" t="s">
        <v>348</v>
      </c>
      <c r="E304" s="96">
        <v>1</v>
      </c>
      <c r="F304" s="98">
        <v>123410</v>
      </c>
      <c r="G304" s="99">
        <v>123400</v>
      </c>
      <c r="H304" s="32">
        <f t="shared" si="12"/>
        <v>123400</v>
      </c>
      <c r="I304" s="44">
        <f t="shared" si="13"/>
        <v>10</v>
      </c>
      <c r="J304" s="36"/>
      <c r="K304" s="36"/>
    </row>
    <row r="305" spans="2:11" s="3" customFormat="1" ht="22.5" customHeight="1">
      <c r="B305" s="18">
        <f t="shared" si="14"/>
        <v>295</v>
      </c>
      <c r="C305" s="97" t="s">
        <v>337</v>
      </c>
      <c r="D305" s="96" t="s">
        <v>26</v>
      </c>
      <c r="E305" s="96">
        <v>1</v>
      </c>
      <c r="F305" s="98">
        <v>436450</v>
      </c>
      <c r="G305" s="99">
        <v>436400</v>
      </c>
      <c r="H305" s="32">
        <f t="shared" si="12"/>
        <v>436400</v>
      </c>
      <c r="I305" s="44">
        <f t="shared" si="13"/>
        <v>50</v>
      </c>
      <c r="J305" s="36"/>
      <c r="K305" s="36"/>
    </row>
    <row r="306" spans="2:11" ht="18.75" customHeight="1">
      <c r="B306" s="33"/>
      <c r="C306" s="33"/>
      <c r="D306" s="33"/>
      <c r="E306" s="33">
        <f>SUM(E11:E11)</f>
        <v>1</v>
      </c>
      <c r="F306" s="39">
        <f>SUM(F11:F305)</f>
        <v>11842834</v>
      </c>
      <c r="G306" s="39">
        <f>SUM(G11:G305)</f>
        <v>11830850</v>
      </c>
      <c r="H306" s="39"/>
      <c r="I306" s="45"/>
      <c r="J306" s="36"/>
      <c r="K306" s="36"/>
    </row>
    <row r="307" spans="2:11" ht="24.75" customHeight="1">
      <c r="B307" s="129" t="s">
        <v>361</v>
      </c>
      <c r="C307" s="129"/>
      <c r="D307" s="129"/>
      <c r="E307" s="129"/>
      <c r="F307" s="129"/>
      <c r="G307" s="130"/>
      <c r="H307" s="40">
        <f>SUM(H11:H305)</f>
        <v>11830850</v>
      </c>
      <c r="I307" s="46" t="s">
        <v>5</v>
      </c>
      <c r="J307" s="36"/>
      <c r="K307" s="36"/>
    </row>
    <row r="308" spans="2:11" ht="24.75" customHeight="1">
      <c r="B308" s="131" t="s">
        <v>362</v>
      </c>
      <c r="C308" s="131"/>
      <c r="D308" s="131"/>
      <c r="E308" s="131"/>
      <c r="F308" s="131"/>
      <c r="G308" s="132"/>
      <c r="H308" s="39">
        <f>D6-H307</f>
        <v>11984</v>
      </c>
      <c r="I308" s="48">
        <f>+H308-H307</f>
        <v>-11818866</v>
      </c>
      <c r="J308" s="36"/>
      <c r="K308" s="36"/>
    </row>
    <row r="309" spans="2:11" ht="10.5" customHeight="1">
      <c r="B309" s="16"/>
      <c r="C309" s="17"/>
      <c r="D309" s="17"/>
      <c r="E309" s="17"/>
      <c r="F309" s="17"/>
      <c r="G309" s="27"/>
    </row>
    <row r="310" spans="2:11" ht="44.25" customHeight="1">
      <c r="B310" s="133" t="s">
        <v>352</v>
      </c>
      <c r="C310" s="133"/>
      <c r="D310" s="133"/>
      <c r="E310" s="133"/>
      <c r="F310" s="133"/>
      <c r="G310" s="133"/>
      <c r="H310" s="133"/>
      <c r="I310" s="133"/>
    </row>
    <row r="311" spans="2:11" ht="7.5" customHeight="1">
      <c r="B311" s="12"/>
      <c r="C311" s="12"/>
      <c r="D311" s="12"/>
      <c r="E311" s="12"/>
      <c r="F311" s="12"/>
      <c r="G311" s="28"/>
    </row>
    <row r="312" spans="2:11" ht="15" customHeight="1">
      <c r="B312" s="13" t="s">
        <v>6</v>
      </c>
    </row>
    <row r="313" spans="2:11" ht="4.5" customHeight="1">
      <c r="B313" s="13"/>
    </row>
    <row r="314" spans="2:11" s="9" customFormat="1" ht="15.75" customHeight="1">
      <c r="B314" s="13" t="s">
        <v>11</v>
      </c>
      <c r="C314" s="2"/>
      <c r="F314" s="14"/>
      <c r="G314" s="24"/>
      <c r="H314" s="29"/>
      <c r="I314" s="47"/>
      <c r="J314" s="37"/>
      <c r="K314" s="37"/>
    </row>
    <row r="315" spans="2:11" s="9" customFormat="1" ht="15.75" customHeight="1">
      <c r="B315" s="13" t="s">
        <v>7</v>
      </c>
      <c r="C315" s="8"/>
      <c r="F315" s="14"/>
      <c r="G315" s="24"/>
      <c r="H315" s="31"/>
      <c r="I315" s="42"/>
      <c r="J315" s="37"/>
      <c r="K315" s="37"/>
    </row>
    <row r="316" spans="2:11" s="9" customFormat="1" ht="15.75" customHeight="1">
      <c r="B316" s="13" t="s">
        <v>8</v>
      </c>
      <c r="C316" s="8"/>
      <c r="F316" s="14"/>
      <c r="G316" s="34"/>
      <c r="H316" s="29"/>
      <c r="I316" s="42"/>
      <c r="J316" s="37"/>
      <c r="K316" s="37"/>
    </row>
    <row r="317" spans="2:11" s="9" customFormat="1" ht="15.75" customHeight="1">
      <c r="B317" s="13" t="s">
        <v>9</v>
      </c>
      <c r="C317" s="8"/>
      <c r="F317" s="14"/>
      <c r="G317" s="34"/>
      <c r="H317" s="29"/>
      <c r="I317" s="42"/>
      <c r="J317" s="37"/>
      <c r="K317" s="37"/>
    </row>
    <row r="318" spans="2:11" s="9" customFormat="1" ht="15.75" customHeight="1">
      <c r="B318" s="13" t="s">
        <v>10</v>
      </c>
      <c r="C318" s="8"/>
      <c r="F318" s="14"/>
      <c r="G318" s="34"/>
      <c r="H318" s="29"/>
      <c r="I318" s="42"/>
      <c r="J318" s="37"/>
      <c r="K318" s="37"/>
    </row>
    <row r="321" spans="2:11" s="9" customFormat="1">
      <c r="B321" s="2"/>
      <c r="C321" s="8"/>
      <c r="F321" s="14"/>
      <c r="G321" s="24"/>
      <c r="H321" s="29"/>
      <c r="I321" s="42"/>
      <c r="J321" s="37"/>
      <c r="K321" s="37"/>
    </row>
  </sheetData>
  <autoFilter ref="B10:I308" xr:uid="{D85CAED8-0DC6-48FA-8483-6C8B088CA98B}"/>
  <mergeCells count="13">
    <mergeCell ref="B307:G307"/>
    <mergeCell ref="B308:G308"/>
    <mergeCell ref="B310:I310"/>
    <mergeCell ref="G9:G10"/>
    <mergeCell ref="H9:H10"/>
    <mergeCell ref="I9:I10"/>
    <mergeCell ref="C2:I2"/>
    <mergeCell ref="C3:I3"/>
    <mergeCell ref="B9:B10"/>
    <mergeCell ref="C9:C10"/>
    <mergeCell ref="D9:D10"/>
    <mergeCell ref="E9:E10"/>
    <mergeCell ref="F9:F10"/>
  </mergeCells>
  <printOptions horizontalCentered="1"/>
  <pageMargins left="0.23622047244094491" right="0.23622047244094491" top="0.74803149606299213" bottom="0.74803149606299213" header="0.31496062992125984" footer="0.31496062992125984"/>
  <pageSetup paperSize="5" scale="91"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641E7-5D13-4E21-9FDD-04FDC0190A49}">
  <dimension ref="B1:F27"/>
  <sheetViews>
    <sheetView view="pageBreakPreview" zoomScale="110" zoomScaleNormal="110" zoomScaleSheetLayoutView="110" workbookViewId="0">
      <selection activeCell="B22" sqref="B22"/>
    </sheetView>
  </sheetViews>
  <sheetFormatPr baseColWidth="10" defaultColWidth="11.5" defaultRowHeight="15"/>
  <cols>
    <col min="1" max="1" width="3.6640625" customWidth="1"/>
    <col min="2" max="2" width="44.5" customWidth="1"/>
    <col min="3" max="3" width="64.1640625" customWidth="1"/>
    <col min="4" max="4" width="15.1640625" bestFit="1" customWidth="1"/>
  </cols>
  <sheetData>
    <row r="1" spans="2:6" s="119" customFormat="1" ht="24.75" customHeight="1">
      <c r="D1" s="121"/>
      <c r="E1" s="121"/>
      <c r="F1" s="120"/>
    </row>
    <row r="2" spans="2:6" s="119" customFormat="1" ht="24.75" customHeight="1">
      <c r="B2" s="148" t="s">
        <v>15</v>
      </c>
      <c r="C2" s="148"/>
      <c r="D2" s="102"/>
      <c r="E2" s="1"/>
      <c r="F2" s="1"/>
    </row>
    <row r="4" spans="2:6" ht="27.75" customHeight="1">
      <c r="B4" s="149" t="s">
        <v>357</v>
      </c>
      <c r="C4" s="150"/>
    </row>
    <row r="5" spans="2:6" ht="30" customHeight="1">
      <c r="B5" s="151" t="s">
        <v>358</v>
      </c>
      <c r="C5" s="152"/>
    </row>
    <row r="6" spans="2:6" ht="42" customHeight="1">
      <c r="B6" s="153" t="s">
        <v>351</v>
      </c>
      <c r="C6" s="154"/>
    </row>
    <row r="7" spans="2:6" ht="18.75" customHeight="1">
      <c r="B7" s="118" t="s">
        <v>16</v>
      </c>
      <c r="C7" s="117">
        <f>+'CARDOTAL SOLUCIONES SAS'!D6</f>
        <v>11842834</v>
      </c>
    </row>
    <row r="8" spans="2:6" ht="21" customHeight="1">
      <c r="B8" s="116" t="s">
        <v>356</v>
      </c>
      <c r="C8" s="115" t="s">
        <v>355</v>
      </c>
    </row>
    <row r="9" spans="2:6" s="108" customFormat="1" ht="26.25" customHeight="1">
      <c r="B9" s="114">
        <f>+'CARDOTAL SOLUCIONES SAS'!G306</f>
        <v>11830850</v>
      </c>
      <c r="C9" s="113" t="str">
        <f>+'CARDOTAL SOLUCIONES SAS'!D7</f>
        <v>CARDOTAL SOLUCIONES SAS NIT: 901006319-1</v>
      </c>
      <c r="D9" s="109"/>
    </row>
    <row r="10" spans="2:6" s="108" customFormat="1" ht="26.25" customHeight="1">
      <c r="B10" s="111"/>
      <c r="C10" s="113"/>
      <c r="D10" s="109"/>
    </row>
    <row r="11" spans="2:6" s="108" customFormat="1" ht="26.25" customHeight="1">
      <c r="B11" s="111"/>
      <c r="C11" s="112"/>
      <c r="D11" s="109"/>
    </row>
    <row r="12" spans="2:6" s="108" customFormat="1" ht="26.25" customHeight="1">
      <c r="B12" s="111"/>
      <c r="C12" s="110"/>
      <c r="D12" s="109"/>
    </row>
    <row r="13" spans="2:6">
      <c r="C13" s="107" t="s">
        <v>354</v>
      </c>
    </row>
    <row r="14" spans="2:6">
      <c r="B14" s="106">
        <f>+C7*0.8</f>
        <v>9474267.2000000011</v>
      </c>
    </row>
    <row r="15" spans="2:6" ht="125.25" customHeight="1">
      <c r="E15" s="105"/>
    </row>
    <row r="16" spans="2:6" ht="356.25" customHeight="1">
      <c r="B16" s="155" t="s">
        <v>353</v>
      </c>
      <c r="C16" s="156"/>
    </row>
    <row r="17" spans="2:3" ht="5.25" customHeight="1">
      <c r="B17" s="10"/>
      <c r="C17" s="10"/>
    </row>
    <row r="18" spans="2:3">
      <c r="B18" s="104" t="s">
        <v>17</v>
      </c>
      <c r="C18" s="2"/>
    </row>
    <row r="19" spans="2:3" ht="21" customHeight="1">
      <c r="B19" s="104"/>
      <c r="C19" s="2"/>
    </row>
    <row r="20" spans="2:3" ht="27" customHeight="1">
      <c r="B20" s="103"/>
      <c r="C20" s="2"/>
    </row>
    <row r="21" spans="2:3">
      <c r="B21" s="102" t="s">
        <v>349</v>
      </c>
      <c r="C21" s="2"/>
    </row>
    <row r="22" spans="2:3">
      <c r="B22" s="102" t="s">
        <v>18</v>
      </c>
      <c r="C22" s="2"/>
    </row>
    <row r="23" spans="2:3">
      <c r="B23" s="102" t="s">
        <v>8</v>
      </c>
      <c r="C23" s="2"/>
    </row>
    <row r="24" spans="2:3">
      <c r="B24" s="102" t="s">
        <v>9</v>
      </c>
      <c r="C24" s="2"/>
    </row>
    <row r="25" spans="2:3">
      <c r="B25" s="102" t="s">
        <v>10</v>
      </c>
      <c r="C25" s="2"/>
    </row>
    <row r="27" spans="2:3">
      <c r="B27" s="147"/>
      <c r="C27" s="147"/>
    </row>
  </sheetData>
  <mergeCells count="6">
    <mergeCell ref="B27:C27"/>
    <mergeCell ref="B2:C2"/>
    <mergeCell ref="B4:C4"/>
    <mergeCell ref="B5:C5"/>
    <mergeCell ref="B6:C6"/>
    <mergeCell ref="B16:C16"/>
  </mergeCells>
  <pageMargins left="0.23622047244094491" right="0.23622047244094491" top="0.15748031496062992" bottom="0.74803149606299213" header="0.31496062992125984" footer="0.31496062992125984"/>
  <pageSetup paperSize="5" scale="9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4B0BF7A05B5EC47AF532BD46D7CFC76" ma:contentTypeVersion="9" ma:contentTypeDescription="Create a new document." ma:contentTypeScope="" ma:versionID="914523ae359d5fd2411588f9915e98fd">
  <xsd:schema xmlns:xsd="http://www.w3.org/2001/XMLSchema" xmlns:xs="http://www.w3.org/2001/XMLSchema" xmlns:p="http://schemas.microsoft.com/office/2006/metadata/properties" xmlns:ns3="2e3ad4fa-ba8f-431f-9acd-e43d739617b9" xmlns:ns4="664a9412-3bbd-4ab9-8428-48c2127eb9cf" targetNamespace="http://schemas.microsoft.com/office/2006/metadata/properties" ma:root="true" ma:fieldsID="1a5da845bd16ae664e1c9f127b34911a" ns3:_="" ns4:_="">
    <xsd:import namespace="2e3ad4fa-ba8f-431f-9acd-e43d739617b9"/>
    <xsd:import namespace="664a9412-3bbd-4ab9-8428-48c2127eb9c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3ad4fa-ba8f-431f-9acd-e43d73961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64a9412-3bbd-4ab9-8428-48c2127eb9c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D99E8B-CF41-4CD4-81DA-C69C8B68AA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3ad4fa-ba8f-431f-9acd-e43d739617b9"/>
    <ds:schemaRef ds:uri="664a9412-3bbd-4ab9-8428-48c2127eb9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03A848-2CD4-417E-AC98-20C59D88035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A7AAF8FA-0A4A-4858-8A36-2CEA90E0018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0. PRECIOS BAJOS</vt:lpstr>
      <vt:lpstr>ORDEN DE OFERTAS</vt:lpstr>
      <vt:lpstr>CARDOTAL SOLUCIONES SAS</vt:lpstr>
      <vt:lpstr>PRECIOS ARTIF BAJOS (2)</vt:lpstr>
      <vt:lpstr>'0. PRECIOS BAJOS'!Área_de_impresión</vt:lpstr>
      <vt:lpstr>'CARDOTAL SOLUCIONES SAS'!Área_de_impresión</vt:lpstr>
      <vt:lpstr>'PRECIOS ARTIF BAJOS (2)'!Print_Area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Bonilla Rojas</dc:creator>
  <cp:keywords/>
  <dc:description/>
  <cp:lastModifiedBy>yesi castañeda</cp:lastModifiedBy>
  <cp:revision/>
  <cp:lastPrinted>2026-10-02T15:23:34Z</cp:lastPrinted>
  <dcterms:created xsi:type="dcterms:W3CDTF">2019-04-09T14:05:51Z</dcterms:created>
  <dcterms:modified xsi:type="dcterms:W3CDTF">2026-10-06T15:10:27Z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0x01010044B0BF7A05B5EC47AF532BD46D7CFC76</vt:lpwstr>
  </property>
  <property fmtid="{D5CDD505-2E9C-101B-9397-08002B2CF9AE}" pid="3" name="MSIP_Label_fc111285-cafa-4fc9-8a9a-bd902089b24f_Enabled">
    <vt:lpwstr>true</vt:lpwstr>
  </property>
  <property fmtid="{D5CDD505-2E9C-101B-9397-08002B2CF9AE}" pid="4" name="MSIP_Label_fc111285-cafa-4fc9-8a9a-bd902089b24f_SetDate">
    <vt:lpwstr>2024-11-26T19:09:34Z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6a61abee-d2f2-4a40-860b-e462c71c16df</vt:lpwstr>
  </property>
  <property fmtid="{D5CDD505-2E9C-101B-9397-08002B2CF9AE}" pid="9" name="MSIP_Label_fc111285-cafa-4fc9-8a9a-bd902089b24f_ContentBits">
    <vt:lpwstr>0</vt:lpwstr>
  </property>
</Properties>
</file>