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_CONTRATOS\Desktop\CONTRATACION 2026\1. ESTUDIOS DE MERCADO 2026\1. GENERAL\24. IMPRESORAS\"/>
    </mc:Choice>
  </mc:AlternateContent>
  <xr:revisionPtr revIDLastSave="0" documentId="13_ncr:1_{F69E49AB-12D6-4999-9FD2-F16AC1DEA889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Hoja 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4" i="1" l="1"/>
  <c r="V7" i="1"/>
  <c r="W7" i="1" s="1"/>
  <c r="X7" i="1" s="1"/>
  <c r="V6" i="1"/>
  <c r="W6" i="1" s="1"/>
  <c r="X6" i="1" s="1"/>
  <c r="V5" i="1"/>
  <c r="W5" i="1" s="1"/>
  <c r="X5" i="1" s="1"/>
  <c r="V4" i="1"/>
  <c r="W4" i="1" s="1"/>
  <c r="X4" i="1" s="1"/>
  <c r="L4" i="1"/>
  <c r="M4" i="1" s="1"/>
  <c r="N4" i="1" s="1"/>
  <c r="L5" i="1"/>
  <c r="M5" i="1" s="1"/>
  <c r="N5" i="1" s="1"/>
  <c r="L6" i="1"/>
  <c r="M6" i="1" s="1"/>
  <c r="N6" i="1" s="1"/>
  <c r="L7" i="1"/>
  <c r="M7" i="1" s="1"/>
  <c r="N7" i="1" s="1"/>
  <c r="Q7" i="1"/>
  <c r="R7" i="1" s="1"/>
  <c r="S7" i="1" s="1"/>
  <c r="Q6" i="1"/>
  <c r="R6" i="1" s="1"/>
  <c r="S6" i="1" s="1"/>
  <c r="Q5" i="1"/>
  <c r="R5" i="1" s="1"/>
  <c r="S5" i="1" s="1"/>
  <c r="Q4" i="1"/>
  <c r="R4" i="1" s="1"/>
  <c r="S4" i="1" s="1"/>
  <c r="AA4" i="1"/>
  <c r="AA5" i="1"/>
  <c r="AA6" i="1"/>
  <c r="AA7" i="1"/>
  <c r="Z4" i="1"/>
  <c r="Z5" i="1"/>
  <c r="Z6" i="1"/>
  <c r="Z7" i="1"/>
  <c r="AB4" i="1"/>
  <c r="AB5" i="1"/>
  <c r="AB6" i="1"/>
  <c r="AB7" i="1"/>
  <c r="Y6" i="1"/>
  <c r="Y4" i="1"/>
  <c r="Y5" i="1"/>
  <c r="Y7" i="1"/>
  <c r="G4" i="1"/>
  <c r="H4" i="1" s="1"/>
  <c r="I4" i="1" s="1"/>
  <c r="G5" i="1"/>
  <c r="H5" i="1" s="1"/>
  <c r="I5" i="1" s="1"/>
  <c r="G6" i="1"/>
  <c r="H6" i="1" s="1"/>
  <c r="I6" i="1" s="1"/>
  <c r="G7" i="1"/>
  <c r="H7" i="1" s="1"/>
  <c r="I7" i="1" s="1"/>
  <c r="AD4" i="1" l="1"/>
  <c r="AC6" i="1"/>
  <c r="AD6" i="1" s="1"/>
  <c r="AC5" i="1"/>
  <c r="AD5" i="1" s="1"/>
  <c r="AC7" i="1"/>
  <c r="AD7" i="1" s="1"/>
  <c r="X8" i="1"/>
  <c r="N8" i="1"/>
  <c r="S8" i="1"/>
  <c r="I8" i="1"/>
  <c r="AD8" i="1" l="1"/>
</calcChain>
</file>

<file path=xl/sharedStrings.xml><?xml version="1.0" encoding="utf-8"?>
<sst xmlns="http://schemas.openxmlformats.org/spreadsheetml/2006/main" count="52" uniqueCount="27">
  <si>
    <t>Ítem</t>
  </si>
  <si>
    <t>Unidad de medida</t>
  </si>
  <si>
    <t>Can</t>
  </si>
  <si>
    <t>Valor Unitario</t>
  </si>
  <si>
    <t>Valor IVA</t>
  </si>
  <si>
    <t>Descripción</t>
  </si>
  <si>
    <t>Unidad de Medida</t>
  </si>
  <si>
    <t>TOTALES</t>
  </si>
  <si>
    <t>(%) IVA</t>
  </si>
  <si>
    <t>Sub Total (Uni+IVA)</t>
  </si>
  <si>
    <t>Valor Total</t>
  </si>
  <si>
    <t>TOTAL</t>
  </si>
  <si>
    <t>MUNICIPIO DE ANAPOIMA</t>
  </si>
  <si>
    <r>
      <rPr>
        <b/>
        <sz val="8"/>
        <color theme="1"/>
        <rFont val="Calibri"/>
        <family val="2"/>
        <scheme val="minor"/>
      </rPr>
      <t xml:space="preserve">Elaboró: </t>
    </r>
    <r>
      <rPr>
        <sz val="8"/>
        <color theme="1"/>
        <rFont val="Calibri"/>
        <family val="2"/>
        <scheme val="minor"/>
      </rPr>
      <t>Camila Moreno Sánchez - Profesional Universitario - Secretaría de Contratación</t>
    </r>
  </si>
  <si>
    <r>
      <rPr>
        <b/>
        <sz val="8"/>
        <color theme="1"/>
        <rFont val="Calibri"/>
        <family val="2"/>
        <scheme val="minor"/>
      </rPr>
      <t xml:space="preserve">Aprobó: </t>
    </r>
    <r>
      <rPr>
        <sz val="8"/>
        <color theme="1"/>
        <rFont val="Calibri"/>
        <family val="2"/>
        <scheme val="minor"/>
      </rPr>
      <t>Yaned Garzón Chaparro - Secretaria de Despacho - Secretaría de Contratación</t>
    </r>
  </si>
  <si>
    <t>PRESUPUESTO OFICIAL ALCALDÍA DE ANAPOIMA</t>
  </si>
  <si>
    <t>MINIMA 2026</t>
  </si>
  <si>
    <t>Unidad</t>
  </si>
  <si>
    <t xml:space="preserve">IMPRESORA IM 3000 Blanco y Negro
 30 ppm impresión y copias blanco y negro
 Alimentador de originales de doble lectura para 220 hojas 120 ipm
 Unidad dúplex automática paras impresión y fotocopias
 Tamaño máximo de papel 11X17 doble carta
 Fácil uso de su panel inteligente de 10.1”.
 Escáner a color con resolución máxima de 600 DPI
 Resolución de impresión máximo: 1200×1200 dpi
 2 bandejas de papel para 500 hojas
 Bandeja manual para 100 hojas
 Impresión y escaneo directo a USB
 Ethernet 10 base-T/100 base-TX, Ethernet 1000 Base-T
 Disco duro de 320Gb, memoria RAM 2Gb
 Dimensiones: Con ARDF: 587 x 673 x 913 mm
 Equipo de piso.
</t>
  </si>
  <si>
    <t xml:space="preserve">IIMPRESORA M 550 Blanco y Negro
 Hasta 57 ppm negro.
 Toner de alto rendimieno para 25000 hojas.
 Interface USB 3.2, Ethernet 10 base-T / 100 base-TX / 1000 base-T.
 Bandeja de papel para 500 hojas.
 Alimentación manual para 100 hojas.
 Escala de reproducción de 25% al 400% en incrementos del 1%
 Tiempo de la primera página 7 Segundos
 Tamaño máximo de papel 8.5X14.
 Compatible con app Ricoh connector.
 CPU Intel® Apollo Lake Processor 1,3 GHz
 Memoria 4 Gb de RAM y disco duro de 320 Gb.
 Resolución máxima de impresiones 1200X1200 DPI.
 Modos de escaneo: E-mail, Carpeta, USB, Tarjeta SD
 Panel de operación inteligente de 10.1´´
 Alimentador de documentos doble lectura para 100 hojas.
 Hasta 2000 códigos de acceso
 Dimensiones (An x La x Al) 480 x 539 x 644 mm
 Equipos de escritorio
</t>
  </si>
  <si>
    <t xml:space="preserve">IMPRESORA IM 430 BLANCO Y NEGRO
 Hasta 45 ppm negro
 Toner de alto rendimieno para 17500 hojas.
 Interface USB 3.2, Ethernet 10 base-T / 100 base-TX / 1000 base-T.
 Bandeja de papel para 500 hojas.
 Tamaño máximo de papel 8.5X14.
 Escala de reproducción de 25% al 400% en incrementos del 1%
 Tiempo de la primera página 5 Segundos
 Compatible con app Ricoh connector.
 Memoria 2 Gb de RAM y disco duro de 320 Gb.
 Procesador Intel Atom Bay Trail 1.46 GHz
 Resolución máxima de impresiones 1200X1200 DPI.
 Alimentador de documentos de una sola pasada (SPDF).
 Panel de operación inteligente de 10.1´´
 Modos de escaneo: E-mail, Carpeta, USB, Tarjeta SD
 Dimensiones (An x La x Al) 476 mm x 442 mm x 510 mm
 Equipo de escritorio
</t>
  </si>
  <si>
    <t>Cotización FERRICENTROS SAS</t>
  </si>
  <si>
    <t xml:space="preserve">IMPRESORA MC 401 A Color 
 40 ppm impresión y copias blanco y negro y full color
 Alimentador de originales de doble lectura para 50 hojas
 Unidad dúplex automática paras impresión y fotocopias
 Tamaño máximo de papel 8.5X14 oficio
 Fácil uso de su panel inteligente de 10.1”.
 Escáner a color con resolución máxima de 600 DPI
 Resolución de impresión máximo: 1200×1200 dpi
 1 Bandeja de papel para 500 hojas
 Bandeja manual para 100 hojas
 Impresión y escaneo directo a USB
 Ethernet 10 base-T/100 base-TX, Ethernet 1000 Base-T
 Disco duro de 256 Gb, memoria RAM 2 Gb
 Dimensiones: Con ARDF: 498 x 564 x 590 mm
 Equipo de escritorio.
</t>
  </si>
  <si>
    <t>Cotización DENINSON ARLEY OLEJUA MANRIQUE</t>
  </si>
  <si>
    <t>Cotización COPIMARK´S SAS</t>
  </si>
  <si>
    <t>Cotización HENRY TAFUR</t>
  </si>
  <si>
    <t>Valor Unitario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</si>
</sst>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4F1FC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2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9" fontId="4" fillId="2" borderId="0" xfId="0" applyNumberFormat="1" applyFont="1" applyFill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166" fontId="3" fillId="4" borderId="7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9" fontId="5" fillId="4" borderId="1" xfId="1" applyFont="1" applyFill="1" applyBorder="1" applyAlignment="1">
      <alignment horizontal="center" vertical="center"/>
    </xf>
    <xf numFmtId="166" fontId="3" fillId="5" borderId="7" xfId="2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9" fontId="5" fillId="5" borderId="1" xfId="1" applyFont="1" applyFill="1" applyBorder="1" applyAlignment="1">
      <alignment horizontal="center" vertical="center"/>
    </xf>
    <xf numFmtId="165" fontId="4" fillId="4" borderId="7" xfId="2" applyNumberFormat="1" applyFont="1" applyFill="1" applyBorder="1" applyAlignment="1">
      <alignment horizontal="right" vertical="center"/>
    </xf>
    <xf numFmtId="165" fontId="4" fillId="4" borderId="1" xfId="2" applyNumberFormat="1" applyFont="1" applyFill="1" applyBorder="1" applyAlignment="1">
      <alignment horizontal="right" vertical="center"/>
    </xf>
    <xf numFmtId="165" fontId="4" fillId="4" borderId="8" xfId="2" applyNumberFormat="1" applyFont="1" applyFill="1" applyBorder="1" applyAlignment="1">
      <alignment horizontal="right" vertical="center"/>
    </xf>
    <xf numFmtId="165" fontId="4" fillId="5" borderId="7" xfId="2" applyNumberFormat="1" applyFont="1" applyFill="1" applyBorder="1" applyAlignment="1">
      <alignment horizontal="right" vertical="center"/>
    </xf>
    <xf numFmtId="165" fontId="4" fillId="5" borderId="1" xfId="2" applyNumberFormat="1" applyFont="1" applyFill="1" applyBorder="1" applyAlignment="1">
      <alignment horizontal="right" vertical="center"/>
    </xf>
    <xf numFmtId="165" fontId="2" fillId="4" borderId="9" xfId="0" applyNumberFormat="1" applyFont="1" applyFill="1" applyBorder="1" applyAlignment="1">
      <alignment horizontal="right" vertical="center"/>
    </xf>
    <xf numFmtId="166" fontId="3" fillId="3" borderId="1" xfId="2" applyNumberFormat="1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>
      <alignment horizontal="right" vertical="center"/>
    </xf>
    <xf numFmtId="165" fontId="4" fillId="3" borderId="8" xfId="2" applyNumberFormat="1" applyFont="1" applyFill="1" applyBorder="1" applyAlignment="1">
      <alignment horizontal="right" vertical="center"/>
    </xf>
    <xf numFmtId="165" fontId="2" fillId="3" borderId="9" xfId="2" applyNumberFormat="1" applyFont="1" applyFill="1" applyBorder="1" applyAlignment="1">
      <alignment horizontal="right" vertical="center"/>
    </xf>
    <xf numFmtId="0" fontId="2" fillId="5" borderId="8" xfId="0" applyFont="1" applyFill="1" applyBorder="1" applyAlignment="1">
      <alignment horizontal="center" vertical="center" wrapText="1"/>
    </xf>
    <xf numFmtId="165" fontId="4" fillId="5" borderId="8" xfId="2" applyNumberFormat="1" applyFont="1" applyFill="1" applyBorder="1" applyAlignment="1">
      <alignment horizontal="right" vertical="center"/>
    </xf>
    <xf numFmtId="165" fontId="2" fillId="5" borderId="9" xfId="0" applyNumberFormat="1" applyFont="1" applyFill="1" applyBorder="1" applyAlignment="1">
      <alignment horizontal="right" vertical="center"/>
    </xf>
    <xf numFmtId="0" fontId="4" fillId="2" borderId="1" xfId="0" applyFont="1" applyFill="1" applyBorder="1"/>
    <xf numFmtId="166" fontId="3" fillId="6" borderId="7" xfId="2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165" fontId="4" fillId="6" borderId="7" xfId="2" applyNumberFormat="1" applyFont="1" applyFill="1" applyBorder="1" applyAlignment="1">
      <alignment horizontal="right" vertical="center"/>
    </xf>
    <xf numFmtId="9" fontId="5" fillId="6" borderId="1" xfId="1" applyFont="1" applyFill="1" applyBorder="1" applyAlignment="1">
      <alignment horizontal="center" vertical="center"/>
    </xf>
    <xf numFmtId="165" fontId="4" fillId="6" borderId="1" xfId="2" applyNumberFormat="1" applyFont="1" applyFill="1" applyBorder="1" applyAlignment="1">
      <alignment horizontal="right" vertical="center"/>
    </xf>
    <xf numFmtId="165" fontId="4" fillId="6" borderId="8" xfId="2" applyNumberFormat="1" applyFont="1" applyFill="1" applyBorder="1" applyAlignment="1">
      <alignment horizontal="right" vertical="center"/>
    </xf>
    <xf numFmtId="165" fontId="2" fillId="6" borderId="9" xfId="0" applyNumberFormat="1" applyFont="1" applyFill="1" applyBorder="1" applyAlignment="1">
      <alignment horizontal="right" vertical="center"/>
    </xf>
    <xf numFmtId="164" fontId="4" fillId="0" borderId="1" xfId="2" applyFont="1" applyFill="1" applyBorder="1"/>
    <xf numFmtId="166" fontId="3" fillId="7" borderId="7" xfId="2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165" fontId="4" fillId="7" borderId="7" xfId="2" applyNumberFormat="1" applyFont="1" applyFill="1" applyBorder="1" applyAlignment="1">
      <alignment horizontal="right" vertical="center"/>
    </xf>
    <xf numFmtId="9" fontId="5" fillId="7" borderId="1" xfId="1" applyFont="1" applyFill="1" applyBorder="1" applyAlignment="1">
      <alignment horizontal="center" vertical="center"/>
    </xf>
    <xf numFmtId="165" fontId="4" fillId="7" borderId="1" xfId="2" applyNumberFormat="1" applyFont="1" applyFill="1" applyBorder="1" applyAlignment="1">
      <alignment horizontal="right" vertical="center"/>
    </xf>
    <xf numFmtId="165" fontId="4" fillId="7" borderId="8" xfId="2" applyNumberFormat="1" applyFont="1" applyFill="1" applyBorder="1" applyAlignment="1">
      <alignment horizontal="right" vertical="center"/>
    </xf>
    <xf numFmtId="165" fontId="2" fillId="7" borderId="9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right" vertical="center"/>
    </xf>
    <xf numFmtId="165" fontId="2" fillId="3" borderId="11" xfId="0" applyNumberFormat="1" applyFont="1" applyFill="1" applyBorder="1" applyAlignment="1">
      <alignment horizontal="right" vertical="center"/>
    </xf>
    <xf numFmtId="0" fontId="2" fillId="4" borderId="10" xfId="0" applyFont="1" applyFill="1" applyBorder="1" applyAlignment="1">
      <alignment horizontal="right" vertical="center"/>
    </xf>
    <xf numFmtId="0" fontId="2" fillId="4" borderId="11" xfId="0" applyFont="1" applyFill="1" applyBorder="1" applyAlignment="1">
      <alignment horizontal="right" vertical="center"/>
    </xf>
    <xf numFmtId="0" fontId="2" fillId="5" borderId="10" xfId="0" applyFont="1" applyFill="1" applyBorder="1" applyAlignment="1">
      <alignment horizontal="right" vertical="center"/>
    </xf>
    <xf numFmtId="0" fontId="2" fillId="5" borderId="11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right" vertical="center"/>
    </xf>
    <xf numFmtId="0" fontId="2" fillId="6" borderId="11" xfId="0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right" vertical="center"/>
    </xf>
    <xf numFmtId="0" fontId="2" fillId="7" borderId="11" xfId="0" applyFont="1" applyFill="1" applyBorder="1" applyAlignment="1">
      <alignment horizontal="right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E4F1FC"/>
      <color rgb="FFFFFFC9"/>
      <color rgb="FFEBFFEB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347499</xdr:colOff>
      <xdr:row>0</xdr:row>
      <xdr:rowOff>0</xdr:rowOff>
    </xdr:from>
    <xdr:to>
      <xdr:col>1</xdr:col>
      <xdr:colOff>863163</xdr:colOff>
      <xdr:row>0</xdr:row>
      <xdr:rowOff>605747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C5E931-5D09-EB59-71D0-20F90D761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49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29</xdr:col>
      <xdr:colOff>0</xdr:colOff>
      <xdr:row>0</xdr:row>
      <xdr:rowOff>0</xdr:rowOff>
    </xdr:from>
    <xdr:to>
      <xdr:col>29</xdr:col>
      <xdr:colOff>515664</xdr:colOff>
      <xdr:row>0</xdr:row>
      <xdr:rowOff>605747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59AAE8-4717-4F14-9020-38AEE527C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0800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AD13"/>
  <sheetViews>
    <sheetView tabSelected="1" topLeftCell="M1" zoomScaleNormal="100" workbookViewId="0">
      <selection activeCell="AB4" sqref="AB4:AB7"/>
    </sheetView>
  </sheetViews>
  <sheetFormatPr baseColWidth="10" defaultColWidth="11.5703125" defaultRowHeight="12.75" x14ac:dyDescent="0.2"/>
  <cols>
    <col min="1" max="1" width="4.28515625" style="4" customWidth="1"/>
    <col min="2" max="2" width="37.42578125" style="4" customWidth="1"/>
    <col min="3" max="3" width="9.5703125" style="8" customWidth="1"/>
    <col min="4" max="4" width="6.42578125" style="8" customWidth="1"/>
    <col min="5" max="5" width="11.85546875" style="9" customWidth="1"/>
    <col min="6" max="6" width="5.42578125" style="8" customWidth="1"/>
    <col min="7" max="7" width="10.7109375" style="8" customWidth="1"/>
    <col min="8" max="8" width="11.85546875" style="8" customWidth="1"/>
    <col min="9" max="9" width="12.7109375" style="8" customWidth="1"/>
    <col min="10" max="10" width="12.28515625" style="8" bestFit="1" customWidth="1"/>
    <col min="11" max="11" width="5.7109375" style="8" customWidth="1"/>
    <col min="12" max="12" width="10.85546875" style="8" customWidth="1"/>
    <col min="13" max="13" width="12.28515625" style="8" customWidth="1"/>
    <col min="14" max="14" width="12.5703125" style="8" customWidth="1"/>
    <col min="15" max="15" width="12.28515625" style="10" bestFit="1" customWidth="1"/>
    <col min="16" max="16" width="5.85546875" style="11" customWidth="1"/>
    <col min="17" max="17" width="10.42578125" style="10" customWidth="1"/>
    <col min="18" max="18" width="11.28515625" style="10" customWidth="1"/>
    <col min="19" max="20" width="13" style="10" customWidth="1"/>
    <col min="21" max="21" width="6" style="10" customWidth="1"/>
    <col min="22" max="22" width="12.140625" style="10" customWidth="1"/>
    <col min="23" max="23" width="12.5703125" style="10" customWidth="1"/>
    <col min="24" max="24" width="13" style="10" customWidth="1"/>
    <col min="25" max="25" width="6.28515625" style="10" customWidth="1"/>
    <col min="26" max="26" width="37.28515625" style="10" customWidth="1"/>
    <col min="27" max="27" width="11.5703125" style="10"/>
    <col min="28" max="28" width="5.5703125" style="4" customWidth="1"/>
    <col min="29" max="29" width="13" style="4" customWidth="1"/>
    <col min="30" max="30" width="15.140625" style="4" customWidth="1"/>
    <col min="31" max="16384" width="11.5703125" style="4"/>
  </cols>
  <sheetData>
    <row r="1" spans="1:30" ht="49.5" customHeight="1" thickBot="1" x14ac:dyDescent="0.25">
      <c r="C1" s="56" t="s">
        <v>12</v>
      </c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10"/>
    </row>
    <row r="2" spans="1:30" ht="26.25" customHeight="1" x14ac:dyDescent="0.2">
      <c r="A2" s="59" t="s">
        <v>0</v>
      </c>
      <c r="B2" s="59" t="s">
        <v>5</v>
      </c>
      <c r="C2" s="60" t="s">
        <v>1</v>
      </c>
      <c r="D2" s="61" t="s">
        <v>2</v>
      </c>
      <c r="E2" s="74" t="s">
        <v>21</v>
      </c>
      <c r="F2" s="75"/>
      <c r="G2" s="75"/>
      <c r="H2" s="75"/>
      <c r="I2" s="76"/>
      <c r="J2" s="77" t="s">
        <v>23</v>
      </c>
      <c r="K2" s="78"/>
      <c r="L2" s="78"/>
      <c r="M2" s="78"/>
      <c r="N2" s="79"/>
      <c r="O2" s="62" t="s">
        <v>24</v>
      </c>
      <c r="P2" s="63"/>
      <c r="Q2" s="63"/>
      <c r="R2" s="63"/>
      <c r="S2" s="64"/>
      <c r="T2" s="82" t="s">
        <v>25</v>
      </c>
      <c r="U2" s="83"/>
      <c r="V2" s="83"/>
      <c r="W2" s="83"/>
      <c r="X2" s="84"/>
      <c r="Y2" s="65" t="s">
        <v>15</v>
      </c>
      <c r="Z2" s="66"/>
      <c r="AA2" s="66"/>
      <c r="AB2" s="66"/>
      <c r="AC2" s="66"/>
      <c r="AD2" s="67"/>
    </row>
    <row r="3" spans="1:30" s="5" customFormat="1" ht="25.5" x14ac:dyDescent="0.2">
      <c r="A3" s="59"/>
      <c r="B3" s="59"/>
      <c r="C3" s="60"/>
      <c r="D3" s="61"/>
      <c r="E3" s="18" t="s">
        <v>3</v>
      </c>
      <c r="F3" s="19" t="s">
        <v>8</v>
      </c>
      <c r="G3" s="19" t="s">
        <v>4</v>
      </c>
      <c r="H3" s="19" t="s">
        <v>9</v>
      </c>
      <c r="I3" s="20" t="s">
        <v>10</v>
      </c>
      <c r="J3" s="39" t="s">
        <v>3</v>
      </c>
      <c r="K3" s="40" t="s">
        <v>8</v>
      </c>
      <c r="L3" s="40" t="s">
        <v>4</v>
      </c>
      <c r="M3" s="40" t="s">
        <v>9</v>
      </c>
      <c r="N3" s="41" t="s">
        <v>10</v>
      </c>
      <c r="O3" s="22" t="s">
        <v>3</v>
      </c>
      <c r="P3" s="23" t="s">
        <v>8</v>
      </c>
      <c r="Q3" s="23" t="s">
        <v>4</v>
      </c>
      <c r="R3" s="23" t="s">
        <v>9</v>
      </c>
      <c r="S3" s="35" t="s">
        <v>10</v>
      </c>
      <c r="T3" s="48" t="s">
        <v>3</v>
      </c>
      <c r="U3" s="49" t="s">
        <v>8</v>
      </c>
      <c r="V3" s="49" t="s">
        <v>4</v>
      </c>
      <c r="W3" s="49" t="s">
        <v>9</v>
      </c>
      <c r="X3" s="50" t="s">
        <v>10</v>
      </c>
      <c r="Y3" s="12" t="s">
        <v>0</v>
      </c>
      <c r="Z3" s="13" t="s">
        <v>5</v>
      </c>
      <c r="AA3" s="13" t="s">
        <v>6</v>
      </c>
      <c r="AB3" s="13" t="s">
        <v>2</v>
      </c>
      <c r="AC3" s="31" t="s">
        <v>26</v>
      </c>
      <c r="AD3" s="14" t="s">
        <v>10</v>
      </c>
    </row>
    <row r="4" spans="1:30" ht="12" customHeight="1" x14ac:dyDescent="0.2">
      <c r="A4" s="1">
        <v>1</v>
      </c>
      <c r="B4" s="6" t="s">
        <v>22</v>
      </c>
      <c r="C4" s="2" t="s">
        <v>17</v>
      </c>
      <c r="D4" s="3">
        <v>5</v>
      </c>
      <c r="E4" s="25">
        <v>10924300</v>
      </c>
      <c r="F4" s="21">
        <v>0.19</v>
      </c>
      <c r="G4" s="26">
        <f t="shared" ref="G4:G7" si="0">E4*F4</f>
        <v>2075617</v>
      </c>
      <c r="H4" s="26">
        <f t="shared" ref="H4:H7" si="1">E4+G4</f>
        <v>12999917</v>
      </c>
      <c r="I4" s="27">
        <f t="shared" ref="I4:I7" si="2">H4*D4</f>
        <v>64999585</v>
      </c>
      <c r="J4" s="42">
        <v>15487395</v>
      </c>
      <c r="K4" s="43">
        <v>0.19</v>
      </c>
      <c r="L4" s="44">
        <f t="shared" ref="L4:L7" si="3">J4*K4</f>
        <v>2942605.05</v>
      </c>
      <c r="M4" s="44">
        <f t="shared" ref="M4:M7" si="4">J4+L4</f>
        <v>18430000.050000001</v>
      </c>
      <c r="N4" s="45">
        <f t="shared" ref="N4:N7" si="5">M4*D4</f>
        <v>92150000.25</v>
      </c>
      <c r="O4" s="28">
        <v>8933277</v>
      </c>
      <c r="P4" s="24">
        <v>0.19</v>
      </c>
      <c r="Q4" s="29">
        <f t="shared" ref="Q4:Q7" si="6">O4*P4</f>
        <v>1697322.6300000001</v>
      </c>
      <c r="R4" s="29">
        <f t="shared" ref="R4:R7" si="7">O4+Q4</f>
        <v>10630599.630000001</v>
      </c>
      <c r="S4" s="36">
        <f t="shared" ref="S4:S6" si="8">R4*D4</f>
        <v>53152998.150000006</v>
      </c>
      <c r="T4" s="51">
        <v>11950000</v>
      </c>
      <c r="U4" s="52"/>
      <c r="V4" s="53">
        <f t="shared" ref="V4:V7" si="9">T4*U4</f>
        <v>0</v>
      </c>
      <c r="W4" s="53">
        <f t="shared" ref="W4:W7" si="10">T4+V4</f>
        <v>11950000</v>
      </c>
      <c r="X4" s="54">
        <f t="shared" ref="X4:X7" si="11">W4*D4</f>
        <v>59750000</v>
      </c>
      <c r="Y4" s="15">
        <f t="shared" ref="Y4:AB7" si="12">+A4</f>
        <v>1</v>
      </c>
      <c r="Z4" s="16" t="str">
        <f t="shared" si="12"/>
        <v xml:space="preserve">IMPRESORA MC 401 A Color 
 40 ppm impresión y copias blanco y negro y full color
 Alimentador de originales de doble lectura para 50 hojas
 Unidad dúplex automática paras impresión y fotocopias
 Tamaño máximo de papel 8.5X14 oficio
 Fácil uso de su panel inteligente de 10.1”.
 Escáner a color con resolución máxima de 600 DPI
 Resolución de impresión máximo: 1200×1200 dpi
 1 Bandeja de papel para 500 hojas
 Bandeja manual para 100 hojas
 Impresión y escaneo directo a USB
 Ethernet 10 base-T/100 base-TX, Ethernet 1000 Base-T
 Disco duro de 256 Gb, memoria RAM 2 Gb
 Dimensiones: Con ARDF: 498 x 564 x 590 mm
 Equipo de escritorio.
</v>
      </c>
      <c r="AA4" s="17" t="str">
        <f t="shared" si="12"/>
        <v>Unidad</v>
      </c>
      <c r="AB4" s="17">
        <f t="shared" si="12"/>
        <v>5</v>
      </c>
      <c r="AC4" s="32">
        <f>AVERAGE(H4,M4,R4,W4)</f>
        <v>13502629.17</v>
      </c>
      <c r="AD4" s="33">
        <f t="shared" ref="AD4:AD7" si="13">SUM(AB4*AC4)</f>
        <v>67513145.849999994</v>
      </c>
    </row>
    <row r="5" spans="1:30" ht="12" customHeight="1" x14ac:dyDescent="0.2">
      <c r="A5" s="1">
        <v>2</v>
      </c>
      <c r="B5" s="6" t="s">
        <v>18</v>
      </c>
      <c r="C5" s="2" t="s">
        <v>17</v>
      </c>
      <c r="D5" s="3">
        <v>1</v>
      </c>
      <c r="E5" s="25">
        <v>20168000</v>
      </c>
      <c r="F5" s="21">
        <v>0.19</v>
      </c>
      <c r="G5" s="26">
        <f t="shared" si="0"/>
        <v>3831920</v>
      </c>
      <c r="H5" s="26">
        <f t="shared" si="1"/>
        <v>23999920</v>
      </c>
      <c r="I5" s="27">
        <f t="shared" si="2"/>
        <v>23999920</v>
      </c>
      <c r="J5" s="42">
        <v>13168067</v>
      </c>
      <c r="K5" s="43">
        <v>0.19</v>
      </c>
      <c r="L5" s="44">
        <f t="shared" si="3"/>
        <v>2501932.73</v>
      </c>
      <c r="M5" s="44">
        <f t="shared" si="4"/>
        <v>15669999.73</v>
      </c>
      <c r="N5" s="45">
        <f t="shared" si="5"/>
        <v>15669999.73</v>
      </c>
      <c r="O5" s="28">
        <v>15966386</v>
      </c>
      <c r="P5" s="24">
        <v>0.19</v>
      </c>
      <c r="Q5" s="29">
        <f t="shared" si="6"/>
        <v>3033613.34</v>
      </c>
      <c r="R5" s="29">
        <f t="shared" si="7"/>
        <v>18999999.34</v>
      </c>
      <c r="S5" s="36">
        <f>R5*D5</f>
        <v>18999999.34</v>
      </c>
      <c r="T5" s="51">
        <v>26250000</v>
      </c>
      <c r="U5" s="52"/>
      <c r="V5" s="53">
        <f t="shared" si="9"/>
        <v>0</v>
      </c>
      <c r="W5" s="53">
        <f t="shared" si="10"/>
        <v>26250000</v>
      </c>
      <c r="X5" s="54">
        <f t="shared" si="11"/>
        <v>26250000</v>
      </c>
      <c r="Y5" s="15">
        <f t="shared" si="12"/>
        <v>2</v>
      </c>
      <c r="Z5" s="16" t="str">
        <f t="shared" si="12"/>
        <v xml:space="preserve">IMPRESORA IM 3000 Blanco y Negro
 30 ppm impresión y copias blanco y negro
 Alimentador de originales de doble lectura para 220 hojas 120 ipm
 Unidad dúplex automática paras impresión y fotocopias
 Tamaño máximo de papel 11X17 doble carta
 Fácil uso de su panel inteligente de 10.1”.
 Escáner a color con resolución máxima de 600 DPI
 Resolución de impresión máximo: 1200×1200 dpi
 2 bandejas de papel para 500 hojas
 Bandeja manual para 100 hojas
 Impresión y escaneo directo a USB
 Ethernet 10 base-T/100 base-TX, Ethernet 1000 Base-T
 Disco duro de 320Gb, memoria RAM 2Gb
 Dimensiones: Con ARDF: 587 x 673 x 913 mm
 Equipo de piso.
</v>
      </c>
      <c r="AA5" s="17" t="str">
        <f t="shared" si="12"/>
        <v>Unidad</v>
      </c>
      <c r="AB5" s="17">
        <f t="shared" si="12"/>
        <v>1</v>
      </c>
      <c r="AC5" s="32">
        <f t="shared" ref="AC5:AC7" si="14">AVERAGE(H5,M5,R5,W5)</f>
        <v>21229979.767500002</v>
      </c>
      <c r="AD5" s="33">
        <f t="shared" si="13"/>
        <v>21229979.767500002</v>
      </c>
    </row>
    <row r="6" spans="1:30" ht="12" customHeight="1" x14ac:dyDescent="0.2">
      <c r="A6" s="1">
        <v>3</v>
      </c>
      <c r="B6" s="6" t="s">
        <v>19</v>
      </c>
      <c r="C6" s="2" t="s">
        <v>17</v>
      </c>
      <c r="D6" s="3">
        <v>3</v>
      </c>
      <c r="E6" s="25">
        <v>11764600</v>
      </c>
      <c r="F6" s="21">
        <v>0.19</v>
      </c>
      <c r="G6" s="26">
        <f t="shared" si="0"/>
        <v>2235274</v>
      </c>
      <c r="H6" s="26">
        <f t="shared" si="1"/>
        <v>13999874</v>
      </c>
      <c r="I6" s="27">
        <f t="shared" si="2"/>
        <v>41999622</v>
      </c>
      <c r="J6" s="42">
        <v>13445378</v>
      </c>
      <c r="K6" s="43">
        <v>0.19</v>
      </c>
      <c r="L6" s="44">
        <f t="shared" si="3"/>
        <v>2554621.8199999998</v>
      </c>
      <c r="M6" s="44">
        <f t="shared" si="4"/>
        <v>15999999.82</v>
      </c>
      <c r="N6" s="45">
        <f t="shared" si="5"/>
        <v>47999999.460000001</v>
      </c>
      <c r="O6" s="28">
        <v>6974789</v>
      </c>
      <c r="P6" s="24">
        <v>0.19</v>
      </c>
      <c r="Q6" s="29">
        <f t="shared" si="6"/>
        <v>1325209.9099999999</v>
      </c>
      <c r="R6" s="29">
        <f t="shared" si="7"/>
        <v>8299998.9100000001</v>
      </c>
      <c r="S6" s="36">
        <f t="shared" si="8"/>
        <v>24899996.73</v>
      </c>
      <c r="T6" s="51">
        <v>8950000</v>
      </c>
      <c r="U6" s="52"/>
      <c r="V6" s="53">
        <f t="shared" si="9"/>
        <v>0</v>
      </c>
      <c r="W6" s="53">
        <f t="shared" si="10"/>
        <v>8950000</v>
      </c>
      <c r="X6" s="54">
        <f t="shared" si="11"/>
        <v>26850000</v>
      </c>
      <c r="Y6" s="15">
        <f t="shared" si="12"/>
        <v>3</v>
      </c>
      <c r="Z6" s="16" t="str">
        <f t="shared" si="12"/>
        <v xml:space="preserve">IIMPRESORA M 550 Blanco y Negro
 Hasta 57 ppm negro.
 Toner de alto rendimieno para 25000 hojas.
 Interface USB 3.2, Ethernet 10 base-T / 100 base-TX / 1000 base-T.
 Bandeja de papel para 500 hojas.
 Alimentación manual para 100 hojas.
 Escala de reproducción de 25% al 400% en incrementos del 1%
 Tiempo de la primera página 7 Segundos
 Tamaño máximo de papel 8.5X14.
 Compatible con app Ricoh connector.
 CPU Intel® Apollo Lake Processor 1,3 GHz
 Memoria 4 Gb de RAM y disco duro de 320 Gb.
 Resolución máxima de impresiones 1200X1200 DPI.
 Modos de escaneo: E-mail, Carpeta, USB, Tarjeta SD
 Panel de operación inteligente de 10.1´´
 Alimentador de documentos doble lectura para 100 hojas.
 Hasta 2000 códigos de acceso
 Dimensiones (An x La x Al) 480 x 539 x 644 mm
 Equipos de escritorio
</v>
      </c>
      <c r="AA6" s="17" t="str">
        <f t="shared" si="12"/>
        <v>Unidad</v>
      </c>
      <c r="AB6" s="17">
        <f t="shared" si="12"/>
        <v>3</v>
      </c>
      <c r="AC6" s="32">
        <f t="shared" si="14"/>
        <v>11812468.182500001</v>
      </c>
      <c r="AD6" s="33">
        <f t="shared" si="13"/>
        <v>35437404.547499999</v>
      </c>
    </row>
    <row r="7" spans="1:30" ht="12" customHeight="1" x14ac:dyDescent="0.2">
      <c r="A7" s="1">
        <v>4</v>
      </c>
      <c r="B7" s="6" t="s">
        <v>20</v>
      </c>
      <c r="C7" s="2" t="s">
        <v>17</v>
      </c>
      <c r="D7" s="3">
        <v>8</v>
      </c>
      <c r="E7" s="25">
        <v>5714500</v>
      </c>
      <c r="F7" s="21">
        <v>0.19</v>
      </c>
      <c r="G7" s="26">
        <f t="shared" si="0"/>
        <v>1085755</v>
      </c>
      <c r="H7" s="26">
        <f t="shared" si="1"/>
        <v>6800255</v>
      </c>
      <c r="I7" s="27">
        <f t="shared" si="2"/>
        <v>54402040</v>
      </c>
      <c r="J7" s="42">
        <v>7563025</v>
      </c>
      <c r="K7" s="43">
        <v>0.19</v>
      </c>
      <c r="L7" s="44">
        <f t="shared" si="3"/>
        <v>1436974.75</v>
      </c>
      <c r="M7" s="44">
        <f t="shared" si="4"/>
        <v>8999999.75</v>
      </c>
      <c r="N7" s="45">
        <f t="shared" si="5"/>
        <v>71999998</v>
      </c>
      <c r="O7" s="28">
        <v>4042437</v>
      </c>
      <c r="P7" s="24">
        <v>0.19</v>
      </c>
      <c r="Q7" s="29">
        <f t="shared" si="6"/>
        <v>768063.03</v>
      </c>
      <c r="R7" s="29">
        <f t="shared" si="7"/>
        <v>4810500.03</v>
      </c>
      <c r="S7" s="36">
        <f>R7*D7</f>
        <v>38484000.240000002</v>
      </c>
      <c r="T7" s="51">
        <v>6350000</v>
      </c>
      <c r="U7" s="52"/>
      <c r="V7" s="53">
        <f t="shared" si="9"/>
        <v>0</v>
      </c>
      <c r="W7" s="53">
        <f t="shared" si="10"/>
        <v>6350000</v>
      </c>
      <c r="X7" s="54">
        <f t="shared" si="11"/>
        <v>50800000</v>
      </c>
      <c r="Y7" s="15">
        <f t="shared" si="12"/>
        <v>4</v>
      </c>
      <c r="Z7" s="16" t="str">
        <f t="shared" si="12"/>
        <v xml:space="preserve">IMPRESORA IM 430 BLANCO Y NEGRO
 Hasta 45 ppm negro
 Toner de alto rendimieno para 17500 hojas.
 Interface USB 3.2, Ethernet 10 base-T / 100 base-TX / 1000 base-T.
 Bandeja de papel para 500 hojas.
 Tamaño máximo de papel 8.5X14.
 Escala de reproducción de 25% al 400% en incrementos del 1%
 Tiempo de la primera página 5 Segundos
 Compatible con app Ricoh connector.
 Memoria 2 Gb de RAM y disco duro de 320 Gb.
 Procesador Intel Atom Bay Trail 1.46 GHz
 Resolución máxima de impresiones 1200X1200 DPI.
 Alimentador de documentos de una sola pasada (SPDF).
 Panel de operación inteligente de 10.1´´
 Modos de escaneo: E-mail, Carpeta, USB, Tarjeta SD
 Dimensiones (An x La x Al) 476 mm x 442 mm x 510 mm
 Equipo de escritorio
</v>
      </c>
      <c r="AA7" s="17" t="str">
        <f t="shared" si="12"/>
        <v>Unidad</v>
      </c>
      <c r="AB7" s="17">
        <f t="shared" si="12"/>
        <v>8</v>
      </c>
      <c r="AC7" s="32">
        <f t="shared" si="14"/>
        <v>6740188.6950000003</v>
      </c>
      <c r="AD7" s="33">
        <f t="shared" si="13"/>
        <v>53921509.560000002</v>
      </c>
    </row>
    <row r="8" spans="1:30" s="7" customFormat="1" ht="15.75" customHeight="1" thickBot="1" x14ac:dyDescent="0.25">
      <c r="A8" s="58"/>
      <c r="B8" s="58"/>
      <c r="C8" s="58"/>
      <c r="D8" s="58"/>
      <c r="E8" s="70" t="s">
        <v>11</v>
      </c>
      <c r="F8" s="71"/>
      <c r="G8" s="71"/>
      <c r="H8" s="71"/>
      <c r="I8" s="30">
        <f>SUM(I4:I7)</f>
        <v>185401167</v>
      </c>
      <c r="J8" s="80" t="s">
        <v>11</v>
      </c>
      <c r="K8" s="81"/>
      <c r="L8" s="81"/>
      <c r="M8" s="81"/>
      <c r="N8" s="46">
        <f>SUM(N4:N7)</f>
        <v>227819997.44</v>
      </c>
      <c r="O8" s="72" t="s">
        <v>11</v>
      </c>
      <c r="P8" s="73"/>
      <c r="Q8" s="73"/>
      <c r="R8" s="73"/>
      <c r="S8" s="37">
        <f>SUM(S4:S7)</f>
        <v>135536994.46000001</v>
      </c>
      <c r="T8" s="85" t="s">
        <v>11</v>
      </c>
      <c r="U8" s="86"/>
      <c r="V8" s="86"/>
      <c r="W8" s="86"/>
      <c r="X8" s="55">
        <f>SUM(X4:X7)</f>
        <v>163650000</v>
      </c>
      <c r="Y8" s="68" t="s">
        <v>7</v>
      </c>
      <c r="Z8" s="69"/>
      <c r="AA8" s="69"/>
      <c r="AB8" s="69"/>
      <c r="AC8" s="69"/>
      <c r="AD8" s="34">
        <f>SUM(AD4:AD7)</f>
        <v>178102039.72499999</v>
      </c>
    </row>
    <row r="10" spans="1:30" x14ac:dyDescent="0.2">
      <c r="AC10" s="38" t="s">
        <v>16</v>
      </c>
      <c r="AD10" s="47">
        <v>49025340</v>
      </c>
    </row>
    <row r="12" spans="1:30" x14ac:dyDescent="0.2">
      <c r="Y12" s="57" t="s">
        <v>13</v>
      </c>
      <c r="Z12" s="57"/>
      <c r="AA12" s="57"/>
      <c r="AB12" s="57"/>
      <c r="AC12" s="57"/>
      <c r="AD12" s="57"/>
    </row>
    <row r="13" spans="1:30" x14ac:dyDescent="0.2">
      <c r="Y13" s="57" t="s">
        <v>14</v>
      </c>
      <c r="Z13" s="57"/>
      <c r="AA13" s="57"/>
      <c r="AB13" s="57"/>
      <c r="AC13" s="57"/>
      <c r="AD13" s="57"/>
    </row>
  </sheetData>
  <mergeCells count="18">
    <mergeCell ref="Y13:AD13"/>
    <mergeCell ref="O2:S2"/>
    <mergeCell ref="Y2:AD2"/>
    <mergeCell ref="Y8:AC8"/>
    <mergeCell ref="E8:H8"/>
    <mergeCell ref="O8:R8"/>
    <mergeCell ref="E2:I2"/>
    <mergeCell ref="J2:N2"/>
    <mergeCell ref="J8:M8"/>
    <mergeCell ref="T2:X2"/>
    <mergeCell ref="T8:W8"/>
    <mergeCell ref="C1:AC1"/>
    <mergeCell ref="Y12:AD12"/>
    <mergeCell ref="A8:D8"/>
    <mergeCell ref="A2:A3"/>
    <mergeCell ref="B2:B3"/>
    <mergeCell ref="C2:C3"/>
    <mergeCell ref="D2:D3"/>
  </mergeCells>
  <pageMargins left="0.7" right="0.7" top="0.75" bottom="0.75" header="0.3" footer="0.3"/>
  <pageSetup paperSize="2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Anapoima cundinamarca</cp:lastModifiedBy>
  <cp:lastPrinted>2026-08-27T16:13:35Z</cp:lastPrinted>
  <dcterms:created xsi:type="dcterms:W3CDTF">2024-04-30T17:30:21Z</dcterms:created>
  <dcterms:modified xsi:type="dcterms:W3CDTF">2026-09-03T14:39:04Z</dcterms:modified>
</cp:coreProperties>
</file>