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https://sena4-my.sharepoint.com/personal/klfigueredo_sena_edu_co/Documents/SENA 2026/11. EVALUACIONES ECONOMICAS/SASI-RC-CDAE-001-2026/MEJORA DE LA SUBASTA/"/>
    </mc:Choice>
  </mc:AlternateContent>
  <xr:revisionPtr revIDLastSave="17" documentId="13_ncr:1_{C24AECFB-8B00-4F24-80F0-4F861CA845F8}" xr6:coauthVersionLast="47" xr6:coauthVersionMax="47" xr10:uidLastSave="{4A67B7DE-2563-4C31-AD35-C385F0B359ED}"/>
  <bookViews>
    <workbookView xWindow="-120" yWindow="-120" windowWidth="29040" windowHeight="15720" tabRatio="901" firstSheet="3" activeTab="3" xr2:uid="{00000000-000D-0000-FFFF-FFFF00000000}"/>
  </bookViews>
  <sheets>
    <sheet name="PRECIOS ARTIF BAJOS" sheetId="198" state="hidden" r:id="rId1"/>
    <sheet name="0. PRECIOS BAJOS" sheetId="186" state="hidden" r:id="rId2"/>
    <sheet name="ORDEN DE OFERTAS" sheetId="188" state="hidden" r:id="rId3"/>
    <sheet name="1. EQUISUMINISTROS Y CONSTRUCCI" sheetId="126" r:id="rId4"/>
    <sheet name="2. UT BG SOLUCIONES" sheetId="199" state="hidden" r:id="rId5"/>
    <sheet name="3. INTEGRA DE COLOMBIA S.A.S." sheetId="200" state="hidden" r:id="rId6"/>
    <sheet name="4. TRES A SOLUTIONS S.A.S." sheetId="201" state="hidden" r:id="rId7"/>
  </sheets>
  <definedNames>
    <definedName name="_xlnm._FilterDatabase" localSheetId="1" hidden="1">'0. PRECIOS BAJOS'!$B$7:$H$18</definedName>
    <definedName name="_xlnm._FilterDatabase" localSheetId="3" hidden="1">'1. EQUISUMINISTROS Y CONSTRUCCI'!$B$10:$I$32</definedName>
    <definedName name="_xlnm._FilterDatabase" localSheetId="4" hidden="1">'2. UT BG SOLUCIONES'!$B$10:$I$32</definedName>
    <definedName name="_xlnm._FilterDatabase" localSheetId="5" hidden="1">'3. INTEGRA DE COLOMBIA S.A.S.'!$B$10:$I$32</definedName>
    <definedName name="_xlnm._FilterDatabase" localSheetId="6" hidden="1">'4. TRES A SOLUTIONS S.A.S.'!$B$10:$I$32</definedName>
    <definedName name="_xlnm.Print_Area" localSheetId="1">'0. PRECIOS BAJOS'!$B$1:$G$28</definedName>
    <definedName name="_xlnm.Print_Area" localSheetId="3">'1. EQUISUMINISTROS Y CONSTRUCCI'!$B$2:$H$42</definedName>
    <definedName name="_xlnm.Print_Area" localSheetId="4">'2. UT BG SOLUCIONES'!$B$2:$I$42</definedName>
    <definedName name="_xlnm.Print_Area" localSheetId="5">'3. INTEGRA DE COLOMBIA S.A.S.'!$B$2:$I$42</definedName>
    <definedName name="_xlnm.Print_Area" localSheetId="6">'4. TRES A SOLUTIONS S.A.S.'!$B$2:$I$42</definedName>
    <definedName name="Print_Area" localSheetId="0">'PRECIOS ARTIF BAJOS'!$A$1:$C$26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126" l="1"/>
  <c r="H31" i="126"/>
  <c r="H32" i="201"/>
  <c r="G30" i="201"/>
  <c r="F30" i="201"/>
  <c r="E30" i="201"/>
  <c r="I29" i="201"/>
  <c r="H29" i="201"/>
  <c r="I28" i="201"/>
  <c r="H28" i="201"/>
  <c r="I27" i="201"/>
  <c r="H27" i="201"/>
  <c r="I26" i="201"/>
  <c r="H26" i="201"/>
  <c r="I25" i="201"/>
  <c r="H25" i="201"/>
  <c r="I24" i="201"/>
  <c r="H24" i="201"/>
  <c r="I23" i="201"/>
  <c r="H23" i="201"/>
  <c r="I22" i="201"/>
  <c r="H22" i="201"/>
  <c r="I21" i="201"/>
  <c r="H21" i="201"/>
  <c r="I20" i="201"/>
  <c r="H20" i="201"/>
  <c r="I19" i="201"/>
  <c r="H19" i="201"/>
  <c r="I18" i="201"/>
  <c r="H18" i="201"/>
  <c r="I17" i="201"/>
  <c r="H17" i="201"/>
  <c r="I16" i="201"/>
  <c r="H16" i="201"/>
  <c r="I15" i="201"/>
  <c r="H15" i="201"/>
  <c r="I14" i="201"/>
  <c r="H14" i="201"/>
  <c r="I13" i="201"/>
  <c r="H13" i="201"/>
  <c r="I12" i="201"/>
  <c r="H12" i="201"/>
  <c r="I11" i="201"/>
  <c r="H11" i="201"/>
  <c r="H32" i="200"/>
  <c r="G30" i="200"/>
  <c r="F30" i="200"/>
  <c r="E30" i="200"/>
  <c r="I29" i="200"/>
  <c r="H29" i="200"/>
  <c r="I28" i="200"/>
  <c r="H28" i="200"/>
  <c r="I27" i="200"/>
  <c r="H27" i="200"/>
  <c r="I26" i="200"/>
  <c r="H26" i="200"/>
  <c r="I25" i="200"/>
  <c r="H25" i="200"/>
  <c r="I24" i="200"/>
  <c r="H24" i="200"/>
  <c r="I23" i="200"/>
  <c r="H23" i="200"/>
  <c r="I22" i="200"/>
  <c r="H22" i="200"/>
  <c r="I21" i="200"/>
  <c r="H21" i="200"/>
  <c r="I20" i="200"/>
  <c r="H20" i="200"/>
  <c r="I19" i="200"/>
  <c r="H19" i="200"/>
  <c r="I18" i="200"/>
  <c r="H18" i="200"/>
  <c r="I17" i="200"/>
  <c r="H17" i="200"/>
  <c r="I16" i="200"/>
  <c r="H16" i="200"/>
  <c r="I15" i="200"/>
  <c r="H15" i="200"/>
  <c r="I14" i="200"/>
  <c r="H14" i="200"/>
  <c r="I13" i="200"/>
  <c r="H13" i="200"/>
  <c r="I12" i="200"/>
  <c r="H12" i="200"/>
  <c r="I11" i="200"/>
  <c r="H11" i="200"/>
  <c r="H11" i="199"/>
  <c r="H12" i="199"/>
  <c r="H13" i="199"/>
  <c r="H14" i="199"/>
  <c r="H15" i="199"/>
  <c r="H16" i="199"/>
  <c r="H17" i="199"/>
  <c r="H18" i="199"/>
  <c r="H19" i="199"/>
  <c r="H20" i="199"/>
  <c r="H21" i="199"/>
  <c r="H22" i="199"/>
  <c r="H23" i="199"/>
  <c r="H24" i="199"/>
  <c r="H25" i="199"/>
  <c r="H26" i="199"/>
  <c r="H27" i="199"/>
  <c r="H28" i="199"/>
  <c r="H29" i="199"/>
  <c r="I29" i="199"/>
  <c r="H32" i="199"/>
  <c r="G30" i="199"/>
  <c r="F30" i="199"/>
  <c r="E30" i="199"/>
  <c r="I28" i="199"/>
  <c r="I27" i="199"/>
  <c r="I26" i="199"/>
  <c r="I25" i="199"/>
  <c r="I24" i="199"/>
  <c r="I23" i="199"/>
  <c r="I22" i="199"/>
  <c r="I21" i="199"/>
  <c r="I20" i="199"/>
  <c r="I19" i="199"/>
  <c r="I18" i="199"/>
  <c r="I17" i="199"/>
  <c r="I16" i="199"/>
  <c r="I15" i="199"/>
  <c r="I14" i="199"/>
  <c r="I13" i="199"/>
  <c r="I12" i="199"/>
  <c r="I11" i="199"/>
  <c r="I11" i="126"/>
  <c r="H11" i="126"/>
  <c r="E30" i="126"/>
  <c r="H30" i="201" l="1"/>
  <c r="H31" i="201" s="1"/>
  <c r="I32" i="201"/>
  <c r="H30" i="200"/>
  <c r="H31" i="200" s="1"/>
  <c r="I32" i="200"/>
  <c r="H30" i="199"/>
  <c r="H31" i="199" s="1"/>
  <c r="I32" i="199"/>
  <c r="B14" i="198"/>
  <c r="H12" i="126" l="1"/>
  <c r="I12" i="126"/>
  <c r="H13" i="126"/>
  <c r="I13" i="126"/>
  <c r="H14" i="126"/>
  <c r="I14" i="126"/>
  <c r="H15" i="126"/>
  <c r="I15" i="126"/>
  <c r="H16" i="126"/>
  <c r="I16" i="126"/>
  <c r="H17" i="126"/>
  <c r="I17" i="126"/>
  <c r="H18" i="126"/>
  <c r="I18" i="126"/>
  <c r="H19" i="126"/>
  <c r="I19" i="126"/>
  <c r="H20" i="126"/>
  <c r="I20" i="126"/>
  <c r="H21" i="126"/>
  <c r="I21" i="126"/>
  <c r="H22" i="126"/>
  <c r="I22" i="126"/>
  <c r="H23" i="126"/>
  <c r="I23" i="126"/>
  <c r="H24" i="126"/>
  <c r="I24" i="126"/>
  <c r="H25" i="126"/>
  <c r="I25" i="126"/>
  <c r="H26" i="126"/>
  <c r="I26" i="126"/>
  <c r="H27" i="126"/>
  <c r="I27" i="126"/>
  <c r="H28" i="126"/>
  <c r="I28" i="126"/>
  <c r="H29" i="126"/>
  <c r="I29" i="126"/>
  <c r="G8" i="186" l="1"/>
  <c r="G11" i="186"/>
  <c r="J24" i="186"/>
  <c r="G18" i="186" l="1"/>
  <c r="G30" i="126"/>
  <c r="F30" i="126"/>
  <c r="I32" i="126" l="1"/>
</calcChain>
</file>

<file path=xl/sharedStrings.xml><?xml version="1.0" encoding="utf-8"?>
<sst xmlns="http://schemas.openxmlformats.org/spreadsheetml/2006/main" count="310" uniqueCount="90">
  <si>
    <t>OFERENTE:</t>
  </si>
  <si>
    <t>ITEM</t>
  </si>
  <si>
    <t>PRODUCTO</t>
  </si>
  <si>
    <t>UNIDAD DE MEDIDA</t>
  </si>
  <si>
    <t>CANT</t>
  </si>
  <si>
    <t>DIFERENCIA</t>
  </si>
  <si>
    <t xml:space="preserve">Elaboró: </t>
  </si>
  <si>
    <t>Evaluador Económico</t>
  </si>
  <si>
    <t>Grupo de Apoyo Administrativo</t>
  </si>
  <si>
    <t xml:space="preserve">Centro de Desarrollo Agroindustrial y Empresarial </t>
  </si>
  <si>
    <t>Regional Cundinamarca</t>
  </si>
  <si>
    <t>Karen Lorena Figueredo Rojas</t>
  </si>
  <si>
    <t xml:space="preserve">PRESUPUESTO OFICIAL DETERMINADO POR LA ENTIDAD </t>
  </si>
  <si>
    <t>PRESUPUESTO  TOTAL INCLUIDO IVA PRESENTADO POR EL OFERENTE</t>
  </si>
  <si>
    <t>PRESUPUESTO OFICIAL:</t>
  </si>
  <si>
    <t>VALOR UNITARIO DETERMINADO POR LA ENTIDAD EN EL ESTUDIO DE MERCADO</t>
  </si>
  <si>
    <t>VALOR UNITARIO PRESENTADO POR EL OFERENTE</t>
  </si>
  <si>
    <t>VALOR TOTAL  PRESENTADO POR EL OFERENTE</t>
  </si>
  <si>
    <t>CENTRO DE DESARROLLO AGROINDUSTRIAL Y EMPRESARIAL
REGIONAL CUNDINAMARCA</t>
  </si>
  <si>
    <t xml:space="preserve">PRESUPUESTO OFICIAL </t>
  </si>
  <si>
    <t>Evaluó:</t>
  </si>
  <si>
    <t>Evaluador económico y financiero</t>
  </si>
  <si>
    <t>VERIFICACION DE OFERTAS ARTIFICIALMENTE BAJAS -MÁS DE 5 OFERTAS</t>
  </si>
  <si>
    <t>ÍTEM</t>
  </si>
  <si>
    <t>OFERTA</t>
  </si>
  <si>
    <t>NIT/CC</t>
  </si>
  <si>
    <t>VALOR OFERTA</t>
  </si>
  <si>
    <t>VERIFICACIÓN OFERTA</t>
  </si>
  <si>
    <t xml:space="preserve">VALOR MINIMO ACEPTADO </t>
  </si>
  <si>
    <t>UN</t>
  </si>
  <si>
    <t>OBJETO: Contratar servicio de poda y/o tala de árboles, mantenimiento de zonas verdes, mantenimiento de trampas de grasa y lavado y desinfección de tanques de agua potable para el Centro de Desarrollo Agroindustrial y Empresarial Villeta y subsedes asociados</t>
  </si>
  <si>
    <t>AMBICOL SERVICES S A S</t>
  </si>
  <si>
    <t>MC-RC-CDAE-0019-2026</t>
  </si>
  <si>
    <t>Posición</t>
  </si>
  <si>
    <t>Proponente</t>
  </si>
  <si>
    <t>FUMI ESPRAY SAS</t>
  </si>
  <si>
    <t>AMBIENTE VIABLE SAS</t>
  </si>
  <si>
    <t>ECOFLORA S.A.S</t>
  </si>
  <si>
    <t>AGROVET MEDICAL SAS</t>
  </si>
  <si>
    <t>GRUPO GESTION EMPRESARIAL COLOMBIA SAS</t>
  </si>
  <si>
    <t>SERVICIOS Y CONSTRUCCIONES GABRIEL CASTRO S.A.S.</t>
  </si>
  <si>
    <t>INGENIERÍA Y GESTIÓN PARA EL DESARROLLO SOSTENIBLE SAS</t>
  </si>
  <si>
    <t xml:space="preserve">BIOTA CONSULTING GROUP SAS </t>
  </si>
  <si>
    <t>MOVAL AMBIENTE E INGENIERIA S.A.S.</t>
  </si>
  <si>
    <t>PRECIOS ARTIFICIALMENTE BAJOS</t>
  </si>
  <si>
    <t xml:space="preserve">CUMPLE </t>
  </si>
  <si>
    <t>RECHAZADO - EXCEDE PRECIOS UNITARIO</t>
  </si>
  <si>
    <r>
      <rPr>
        <b/>
        <sz val="10"/>
        <color theme="1"/>
        <rFont val="Arial"/>
        <family val="2"/>
      </rPr>
      <t>Conclusión:</t>
    </r>
    <r>
      <rPr>
        <sz val="10"/>
        <color theme="1"/>
        <rFont val="Arial"/>
        <family val="2"/>
      </rPr>
      <t xml:space="preserve"> De acuerdo con las ofertas económicas presentadas para el proceso  MC-RC-CDAE-0019-2026, se evidencia que la oferta presentada por los proponentes FUMI ESPRAY SAS, AMBIENTE VIABLE SAS y SERVICIOS Y CONSTRUCCIONES GABRIEL CASTRO S.A.S.</t>
    </r>
    <r>
      <rPr>
        <b/>
        <sz val="10"/>
        <color theme="1"/>
        <rFont val="Arial"/>
        <family val="2"/>
      </rPr>
      <t>.</t>
    </r>
    <r>
      <rPr>
        <sz val="10"/>
        <color theme="1"/>
        <rFont val="Arial"/>
        <family val="2"/>
      </rPr>
      <t xml:space="preserve"> deben presentar explicación de los valores ofertados, los cuales se encuentran por debajo del valor minimo aceptado por la entidad correspondiente a </t>
    </r>
    <r>
      <rPr>
        <b/>
        <sz val="10"/>
        <color theme="1"/>
        <rFont val="Arial"/>
        <family val="2"/>
      </rPr>
      <t>$6.106.063</t>
    </r>
    <r>
      <rPr>
        <sz val="10"/>
        <color theme="1"/>
        <rFont val="Arial"/>
        <family val="2"/>
      </rPr>
      <t xml:space="preserve"> teniendo en cuenta que el presupuesto oficial estimado por la entidad es de </t>
    </r>
    <r>
      <rPr>
        <b/>
        <sz val="10"/>
        <color theme="1"/>
        <rFont val="Arial"/>
        <family val="2"/>
      </rPr>
      <t>$8.323.333</t>
    </r>
    <r>
      <rPr>
        <sz val="10"/>
        <color theme="1"/>
        <rFont val="Arial"/>
        <family val="2"/>
      </rPr>
      <t xml:space="preserve">, de acuerdo con la guía de colombia compra eficiente "Guía para el manejo de ofertas artificialmente bajas en procesos de contratación".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t>
    </r>
    <r>
      <rPr>
        <b/>
        <sz val="10"/>
        <color theme="1"/>
        <rFont val="Arial"/>
        <family val="2"/>
      </rPr>
      <t xml:space="preserve">NOTA: </t>
    </r>
    <r>
      <rPr>
        <sz val="10"/>
        <color theme="1"/>
        <rFont val="Arial"/>
        <family val="2"/>
      </rPr>
      <t xml:space="preserve">Anexar los soportes respectivos que respalden cada uno de los ítems anteriormente mencionados.
</t>
    </r>
  </si>
  <si>
    <t>OBJETO: Contratar el suministro de Materiales de formación y Elementos de Protección Personal para Aprendices de las diferentes formaciones del Centro de Desarrollo Agroindustrial y empresarial del SENA Regional Cundinamarca</t>
  </si>
  <si>
    <t xml:space="preserve">VERIFICACION DE OFERTAS ARTIFICIALMENTE BAJAS </t>
  </si>
  <si>
    <t xml:space="preserve">VALOR DE LAS OFERTAS </t>
  </si>
  <si>
    <t xml:space="preserve">PROPONENTE </t>
  </si>
  <si>
    <t>PRESUPUESTO OFICIAL *80 % /100</t>
  </si>
  <si>
    <r>
      <rPr>
        <b/>
        <sz val="10"/>
        <color theme="1"/>
        <rFont val="Arial"/>
        <family val="2"/>
      </rPr>
      <t>Conclusión:</t>
    </r>
    <r>
      <rPr>
        <sz val="10"/>
        <color theme="1"/>
        <rFont val="Arial"/>
        <family val="2"/>
      </rPr>
      <t xml:space="preserve"> De acuerdo con las ofertas económicas presentadas para el proceso   MC-RC-CDAE-0003-2026, , se evidencia que la oferta presentada por el proponente DMF MEDICS SAS se encuentra por debajo del 80% del presupuesto oficial estimado por la entidad ($37.192.960), ubicándose por debajo del valor de referencia de $29.754.368. En consecuencia, se requiere al proponente para que presente explicación del precio ofertado, conforme a la Guía de Colombia Compra Eficiente para el manejo de ofertas artificialmente bajas.
Por favor enviar explicación de precios artificialmente bajos, de acuerdo con los siguientes aspectos:
-Enviar desagregación de precios teniendo en cuenta la siguiente fórmula de Colombia Compra Eficiente:
-Indicar técnicas diferenciadas de producción del bien o provisión del servicio.
-Indicar si la entidad cuenta con vehículos propios para la entrega de los productos.
-Indicar si la entidad cuenta con mayor diversificación de productos o servicios relacionados.
-Indicar si las instalaciones son propias o en arrendamiento.
-Indicar estructura de precios unitarios detallada. 
-Indicar si la entidad cuenta con equipos tecnológicos propios.
-Indicar si subcontratan personal o manejan una nómina propia.
-Indicar si los productos son comprados directamente al fabricante.
NOTA: Anexar los soportes respectivos que respalden cada uno de los ítems anteriormente mencionados.</t>
    </r>
  </si>
  <si>
    <t xml:space="preserve"> SASI-RC-CDAE-001-2026</t>
  </si>
  <si>
    <t xml:space="preserve">1. LOGISEVENT S.A.S </t>
  </si>
  <si>
    <r>
      <rPr>
        <b/>
        <sz val="11"/>
        <color theme="1"/>
        <rFont val="Arial"/>
        <family val="2"/>
      </rPr>
      <t>Conclusión</t>
    </r>
    <r>
      <rPr>
        <sz val="11"/>
        <color theme="1"/>
        <rFont val="Arial"/>
        <family val="2"/>
      </rPr>
      <t>:  La oferta económica presentada cumple con los requisitos establecidos.</t>
    </r>
  </si>
  <si>
    <t>EQUISUMINISTROS Y CONSTRUCCIONES S.A.S. NIT: 900.352.345-0</t>
  </si>
  <si>
    <t>ARENA DE RIO LAVADA</t>
  </si>
  <si>
    <t>CEMENTO</t>
  </si>
  <si>
    <t>TRITURADO</t>
  </si>
  <si>
    <t>VARILLA DE ACERO CORRUGADA DE 1/2”</t>
  </si>
  <si>
    <t>VARILLA DE ACERO CORRUGADA DE 3/8”</t>
  </si>
  <si>
    <t>RECEBO B-400</t>
  </si>
  <si>
    <t>ALAMBRE RECOCIDO NEGRO NO. 18</t>
  </si>
  <si>
    <t>PIEDRA RAJÓN O MEDIA ZONGA</t>
  </si>
  <si>
    <t>MATERIAL GRANULAR ESTABILIZADO</t>
  </si>
  <si>
    <t>TABLA BURRA DE MADERA</t>
  </si>
  <si>
    <t>PUNTILLA DE 3"</t>
  </si>
  <si>
    <t>CASCO DE SEGURIDAD</t>
  </si>
  <si>
    <t>GUANTE CARNAZA</t>
  </si>
  <si>
    <t>BOTA DE CAUCHO CON PUNTERA</t>
  </si>
  <si>
    <t>GAFAS DE SEGURIDAD LENTE CLARO</t>
  </si>
  <si>
    <t>OVEROL DE DOS PIEZAS</t>
  </si>
  <si>
    <t>TAPON DE OIDO 32DB</t>
  </si>
  <si>
    <t>MASCARILLA DESECHABLE</t>
  </si>
  <si>
    <t>PALA CUADRADA NO. 4</t>
  </si>
  <si>
    <t>M3</t>
  </si>
  <si>
    <t>SC</t>
  </si>
  <si>
    <t>KG</t>
  </si>
  <si>
    <t>LB</t>
  </si>
  <si>
    <t>PAR</t>
  </si>
  <si>
    <t>LOTE 12 EVALUACIÓN ECONÓMICA PROCESO SASI-RC-CDAE-001-2026</t>
  </si>
  <si>
    <t>UT BG SOLUCIONES NIT: 92.529.397-5 NIT: 1.032.416.457-6</t>
  </si>
  <si>
    <t>INTEGRA DE COLOMBIA S.A.S NIT: 901.341.884-5</t>
  </si>
  <si>
    <t>TRES A SOLUTIONS S.A.S.NIT: 901.801.266-8</t>
  </si>
  <si>
    <t>LOTE 12 - PROCESO SASI-RC-CDAE-001-2026</t>
  </si>
  <si>
    <t xml:space="preserve">VALOR TOTAL DE LA OFERTA </t>
  </si>
  <si>
    <t xml:space="preserve"> TOTAL DE LA OFERTA INCLUIDO IVA PRESENTADO POR EL OFERENTE </t>
  </si>
  <si>
    <t>DIFERENCIA PRESUPUESTO DE LA ENTIDAD VS OFERTA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</si>
</sst>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240A]\ * #,##0.00_-;\-[$$-240A]\ * #,##0.00_-;_-[$$-240A]\ * &quot;-&quot;??_-;_-@_-"/>
    <numFmt numFmtId="167" formatCode="_-&quot;$&quot;* #,##0.00_-;\-&quot;$&quot;* #,##0.00_-;_-&quot;$&quot;* &quot;-&quot;??_-;_-@_-"/>
    <numFmt numFmtId="168" formatCode="_(* #,##0.00_);_(* \(#,##0.00\);_(* &quot;-&quot;??_);_(@_)"/>
    <numFmt numFmtId="169" formatCode="_-&quot;$&quot;* #,##0_-;\-&quot;$&quot;* #,##0_-;_-&quot;$&quot;* &quot;-&quot;??_-;_-@_-"/>
    <numFmt numFmtId="170" formatCode="_(* #,##0_);_(* \(#,##0\);_(* &quot;-&quot;??_);_(@_)"/>
  </numFmts>
  <fonts count="30"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sz val="13"/>
      <color theme="1"/>
      <name val="Arial"/>
      <family val="2"/>
    </font>
    <font>
      <b/>
      <u/>
      <sz val="12"/>
      <color theme="1"/>
      <name val="Arial"/>
      <family val="2"/>
    </font>
    <font>
      <b/>
      <sz val="13"/>
      <color theme="3"/>
      <name val="Calibri"/>
      <family val="2"/>
      <scheme val="minor"/>
    </font>
    <font>
      <b/>
      <sz val="11"/>
      <name val="Arial"/>
      <family val="2"/>
    </font>
    <font>
      <b/>
      <sz val="11"/>
      <color theme="1"/>
      <name val="Arial"/>
      <family val="2"/>
    </font>
    <font>
      <sz val="10"/>
      <color theme="1"/>
      <name val="Verdana"/>
      <family val="2"/>
    </font>
    <font>
      <b/>
      <sz val="11"/>
      <color theme="1"/>
      <name val="Calibri"/>
      <family val="2"/>
      <scheme val="minor"/>
    </font>
    <font>
      <sz val="11"/>
      <color theme="1"/>
      <name val="Arial"/>
      <family val="2"/>
    </font>
    <font>
      <b/>
      <sz val="7"/>
      <color theme="1"/>
      <name val="Calibri"/>
      <family val="2"/>
      <scheme val="minor"/>
    </font>
    <font>
      <sz val="11"/>
      <color theme="1"/>
      <name val="Arial Narrow"/>
      <family val="2"/>
    </font>
    <font>
      <b/>
      <u/>
      <sz val="9"/>
      <color theme="1"/>
      <name val="Arial"/>
      <family val="2"/>
    </font>
    <font>
      <sz val="9"/>
      <color theme="1"/>
      <name val="Arial"/>
      <family val="2"/>
    </font>
    <font>
      <b/>
      <u/>
      <sz val="11"/>
      <color theme="1"/>
      <name val="Calibri"/>
      <family val="2"/>
      <scheme val="minor"/>
    </font>
    <font>
      <b/>
      <sz val="9"/>
      <name val="Arial"/>
      <family val="2"/>
    </font>
    <font>
      <b/>
      <sz val="11"/>
      <color theme="1"/>
      <name val="Arial Narrow"/>
      <family val="2"/>
    </font>
    <font>
      <b/>
      <sz val="10"/>
      <color theme="1"/>
      <name val="Arial Narrow"/>
      <family val="2"/>
    </font>
    <font>
      <sz val="11"/>
      <color theme="1"/>
      <name val="Segoe UI"/>
      <family val="2"/>
    </font>
    <font>
      <b/>
      <sz val="11"/>
      <color theme="0"/>
      <name val="Segoe UI"/>
      <family val="2"/>
    </font>
    <font>
      <sz val="10"/>
      <color rgb="FFFF0000"/>
      <name val="Calibri"/>
      <family val="2"/>
      <scheme val="minor"/>
    </font>
    <font>
      <b/>
      <u/>
      <sz val="11"/>
      <color theme="1"/>
      <name val="Arial"/>
      <family val="2"/>
    </font>
    <font>
      <sz val="9"/>
      <name val="Arial"/>
      <family val="2"/>
    </font>
    <font>
      <sz val="11"/>
      <color rgb="FF0F1115"/>
      <name val="Segoe UI"/>
      <family val="2"/>
    </font>
  </fonts>
  <fills count="10">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theme="8" tint="0.59996337778862885"/>
        <bgColor indexed="64"/>
      </patternFill>
    </fill>
    <fill>
      <patternFill patternType="solid">
        <fgColor theme="4" tint="0.59999389629810485"/>
        <bgColor indexed="64"/>
      </patternFill>
    </fill>
    <fill>
      <patternFill patternType="solid">
        <fgColor rgb="FF002060"/>
        <bgColor indexed="64"/>
      </patternFill>
    </fill>
    <fill>
      <patternFill patternType="solid">
        <fgColor theme="8" tint="0.59999389629810485"/>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ck">
        <color theme="4" tint="0.499984740745262"/>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5">
    <xf numFmtId="0" fontId="0" fillId="0" borderId="0"/>
    <xf numFmtId="164" fontId="1" fillId="0" borderId="0" applyFont="0" applyFill="0" applyBorder="0" applyAlignment="0" applyProtection="0"/>
    <xf numFmtId="0" fontId="10" fillId="0" borderId="5" applyNumberFormat="0" applyFill="0" applyAlignment="0" applyProtection="0"/>
    <xf numFmtId="167" fontId="3" fillId="0" borderId="0" applyFont="0" applyFill="0" applyBorder="0" applyAlignment="0" applyProtection="0"/>
    <xf numFmtId="49" fontId="13" fillId="0" borderId="0" applyFill="0" applyBorder="0" applyProtection="0">
      <alignment horizontal="left" vertical="center"/>
    </xf>
    <xf numFmtId="0" fontId="15" fillId="0" borderId="0"/>
    <xf numFmtId="164" fontId="1" fillId="0" borderId="0" applyFont="0" applyFill="0" applyBorder="0" applyAlignment="0" applyProtection="0"/>
    <xf numFmtId="0" fontId="17" fillId="0" borderId="0"/>
    <xf numFmtId="168" fontId="17" fillId="0" borderId="0" applyFont="0" applyFill="0" applyBorder="0" applyAlignment="0" applyProtection="0"/>
    <xf numFmtId="167" fontId="17" fillId="0" borderId="0" applyFont="0" applyFill="0" applyBorder="0" applyAlignment="0" applyProtection="0"/>
    <xf numFmtId="3" fontId="13" fillId="0" borderId="0" applyFill="0" applyBorder="0" applyProtection="0">
      <alignment horizontal="right" vertical="center"/>
    </xf>
    <xf numFmtId="9" fontId="1" fillId="0" borderId="0" applyFont="0" applyFill="0" applyBorder="0" applyAlignment="0" applyProtection="0"/>
    <xf numFmtId="43" fontId="17"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cellStyleXfs>
  <cellXfs count="160">
    <xf numFmtId="0" fontId="0" fillId="0" borderId="0" xfId="0"/>
    <xf numFmtId="0" fontId="3" fillId="0" borderId="0" xfId="0" applyFont="1" applyAlignment="1">
      <alignment vertical="center" wrapText="1"/>
    </xf>
    <xf numFmtId="0" fontId="3" fillId="0" borderId="0" xfId="0" applyFont="1"/>
    <xf numFmtId="0" fontId="3" fillId="0" borderId="0" xfId="0" applyFont="1" applyAlignment="1">
      <alignment vertical="center"/>
    </xf>
    <xf numFmtId="0" fontId="2"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wrapText="1"/>
    </xf>
    <xf numFmtId="0" fontId="2" fillId="0" borderId="0" xfId="0" applyFont="1" applyAlignment="1">
      <alignment horizontal="center"/>
    </xf>
    <xf numFmtId="0" fontId="3" fillId="0" borderId="0" xfId="0" applyFont="1" applyAlignment="1">
      <alignment wrapText="1"/>
    </xf>
    <xf numFmtId="0" fontId="3" fillId="0" borderId="0" xfId="0" applyFont="1" applyAlignment="1">
      <alignment horizontal="center"/>
    </xf>
    <xf numFmtId="0" fontId="3" fillId="0" borderId="0" xfId="0" applyFont="1" applyAlignment="1">
      <alignment horizontal="center" wrapText="1"/>
    </xf>
    <xf numFmtId="165" fontId="3" fillId="0" borderId="0" xfId="1" applyNumberFormat="1" applyFont="1" applyFill="1" applyAlignment="1">
      <alignment wrapText="1"/>
    </xf>
    <xf numFmtId="0" fontId="2" fillId="0" borderId="0" xfId="0" applyFont="1" applyAlignment="1">
      <alignment horizontal="right"/>
    </xf>
    <xf numFmtId="0" fontId="2" fillId="0" borderId="0" xfId="0" applyFont="1"/>
    <xf numFmtId="165" fontId="3" fillId="0" borderId="0" xfId="1" applyNumberFormat="1" applyFont="1"/>
    <xf numFmtId="164" fontId="2" fillId="0" borderId="0" xfId="1" applyFont="1" applyBorder="1" applyAlignment="1">
      <alignment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4" fillId="0" borderId="2" xfId="0" applyFont="1" applyBorder="1" applyAlignment="1">
      <alignment horizontal="center" vertical="center" wrapText="1"/>
    </xf>
    <xf numFmtId="44" fontId="2" fillId="0" borderId="0" xfId="0" applyNumberFormat="1" applyFont="1"/>
    <xf numFmtId="0" fontId="11" fillId="3" borderId="0" xfId="2" applyFont="1" applyFill="1" applyBorder="1" applyAlignment="1">
      <alignment horizontal="center" vertical="center" wrapText="1"/>
    </xf>
    <xf numFmtId="0" fontId="11" fillId="4" borderId="0" xfId="2" applyFont="1" applyFill="1" applyBorder="1" applyAlignment="1">
      <alignment horizontal="center" vertical="center" wrapText="1"/>
    </xf>
    <xf numFmtId="3" fontId="3" fillId="0" borderId="0" xfId="0" applyNumberFormat="1" applyFont="1" applyAlignment="1">
      <alignment vertical="center"/>
    </xf>
    <xf numFmtId="44" fontId="3" fillId="0" borderId="0" xfId="0" applyNumberFormat="1" applyFont="1" applyAlignment="1">
      <alignment vertical="center" wrapText="1"/>
    </xf>
    <xf numFmtId="44" fontId="3" fillId="0" borderId="0" xfId="0" applyNumberFormat="1" applyFont="1"/>
    <xf numFmtId="44" fontId="2" fillId="0" borderId="0" xfId="1" applyNumberFormat="1" applyFont="1" applyBorder="1" applyAlignment="1">
      <alignment vertical="center"/>
    </xf>
    <xf numFmtId="44" fontId="2" fillId="0" borderId="0" xfId="0" applyNumberFormat="1" applyFont="1" applyAlignment="1">
      <alignment horizontal="center"/>
    </xf>
    <xf numFmtId="44" fontId="2" fillId="0" borderId="0" xfId="0" applyNumberFormat="1" applyFont="1" applyAlignment="1">
      <alignment horizontal="center" vertical="center"/>
    </xf>
    <xf numFmtId="44" fontId="2" fillId="0" borderId="0" xfId="0" applyNumberFormat="1" applyFont="1" applyAlignment="1">
      <alignment horizontal="right"/>
    </xf>
    <xf numFmtId="164" fontId="3" fillId="0" borderId="0" xfId="0" applyNumberFormat="1" applyFont="1"/>
    <xf numFmtId="164" fontId="3" fillId="0" borderId="0" xfId="0" applyNumberFormat="1" applyFont="1" applyAlignment="1">
      <alignment vertical="center"/>
    </xf>
    <xf numFmtId="164" fontId="0" fillId="0" borderId="0" xfId="0" applyNumberFormat="1"/>
    <xf numFmtId="44" fontId="5" fillId="0" borderId="1" xfId="1" applyNumberFormat="1" applyFont="1" applyFill="1" applyBorder="1" applyAlignment="1">
      <alignment horizontal="center" vertical="center" wrapText="1"/>
    </xf>
    <xf numFmtId="164" fontId="7" fillId="0" borderId="2" xfId="1" applyFont="1" applyFill="1" applyBorder="1" applyAlignment="1">
      <alignment horizontal="center" vertical="center" wrapText="1"/>
    </xf>
    <xf numFmtId="0" fontId="6" fillId="3" borderId="1" xfId="0" applyFont="1" applyFill="1" applyBorder="1" applyAlignment="1">
      <alignment vertical="center"/>
    </xf>
    <xf numFmtId="9" fontId="3" fillId="0" borderId="0" xfId="11" applyFont="1"/>
    <xf numFmtId="164" fontId="5" fillId="0" borderId="1" xfId="1" applyFont="1" applyFill="1" applyBorder="1" applyAlignment="1">
      <alignment horizontal="center" vertical="center"/>
    </xf>
    <xf numFmtId="164" fontId="3" fillId="0" borderId="0" xfId="1" applyFont="1"/>
    <xf numFmtId="164" fontId="3" fillId="0" borderId="0" xfId="1" applyFont="1" applyAlignment="1">
      <alignment vertical="center"/>
    </xf>
    <xf numFmtId="164" fontId="3" fillId="0" borderId="0" xfId="1" applyFont="1" applyAlignment="1">
      <alignment horizontal="center"/>
    </xf>
    <xf numFmtId="166" fontId="12" fillId="3" borderId="0" xfId="1" applyNumberFormat="1" applyFont="1" applyFill="1" applyBorder="1" applyAlignment="1">
      <alignment horizontal="center" vertical="center"/>
    </xf>
    <xf numFmtId="44" fontId="5" fillId="3" borderId="1" xfId="1" applyNumberFormat="1" applyFont="1" applyFill="1" applyBorder="1" applyAlignment="1">
      <alignment horizontal="center" vertical="center" wrapText="1"/>
    </xf>
    <xf numFmtId="164" fontId="6" fillId="3" borderId="1" xfId="0" applyNumberFormat="1" applyFont="1" applyFill="1" applyBorder="1" applyAlignment="1">
      <alignment vertical="center"/>
    </xf>
    <xf numFmtId="44" fontId="6" fillId="2" borderId="1" xfId="1" applyNumberFormat="1" applyFont="1" applyFill="1" applyBorder="1" applyAlignment="1">
      <alignment horizontal="center" vertical="center" wrapText="1"/>
    </xf>
    <xf numFmtId="0" fontId="11" fillId="4" borderId="0" xfId="2" applyFont="1" applyFill="1" applyBorder="1" applyAlignment="1">
      <alignment vertical="center" wrapText="1"/>
    </xf>
    <xf numFmtId="8" fontId="3" fillId="0" borderId="0" xfId="0" applyNumberFormat="1" applyFont="1"/>
    <xf numFmtId="8" fontId="3" fillId="0" borderId="0" xfId="0" applyNumberFormat="1" applyFont="1" applyAlignment="1">
      <alignment vertical="center"/>
    </xf>
    <xf numFmtId="8" fontId="5" fillId="0" borderId="1" xfId="1" applyNumberFormat="1" applyFont="1" applyBorder="1" applyAlignment="1">
      <alignment horizontal="center" vertical="center" wrapText="1"/>
    </xf>
    <xf numFmtId="8" fontId="5" fillId="3" borderId="1" xfId="1" applyNumberFormat="1" applyFont="1" applyFill="1" applyBorder="1" applyAlignment="1">
      <alignment horizontal="center" vertical="center" wrapText="1"/>
    </xf>
    <xf numFmtId="8" fontId="16" fillId="2" borderId="1" xfId="0" applyNumberFormat="1" applyFont="1" applyFill="1" applyBorder="1" applyAlignment="1">
      <alignment horizontal="center" vertical="center"/>
    </xf>
    <xf numFmtId="8" fontId="3" fillId="0" borderId="0" xfId="0" applyNumberFormat="1" applyFont="1" applyAlignment="1">
      <alignment horizontal="center"/>
    </xf>
    <xf numFmtId="44" fontId="5" fillId="3" borderId="2" xfId="0" applyNumberFormat="1" applyFont="1" applyFill="1" applyBorder="1" applyAlignment="1">
      <alignment horizontal="center" vertical="center" wrapText="1"/>
    </xf>
    <xf numFmtId="0" fontId="3" fillId="0" borderId="0" xfId="7" applyFont="1" applyAlignment="1">
      <alignment vertical="center" wrapText="1"/>
    </xf>
    <xf numFmtId="0" fontId="15" fillId="0" borderId="0" xfId="7" applyFont="1"/>
    <xf numFmtId="0" fontId="17" fillId="0" borderId="0" xfId="7"/>
    <xf numFmtId="169" fontId="17" fillId="0" borderId="0" xfId="7" applyNumberFormat="1"/>
    <xf numFmtId="0" fontId="17" fillId="0" borderId="0" xfId="7" applyAlignment="1">
      <alignment horizontal="center" vertical="center" wrapText="1"/>
    </xf>
    <xf numFmtId="169" fontId="17" fillId="0" borderId="0" xfId="7" applyNumberFormat="1" applyAlignment="1">
      <alignment horizontal="center" vertical="center" wrapText="1"/>
    </xf>
    <xf numFmtId="0" fontId="22" fillId="0" borderId="1" xfId="7" applyFont="1" applyBorder="1" applyAlignment="1">
      <alignment horizontal="center" vertical="center"/>
    </xf>
    <xf numFmtId="0" fontId="22" fillId="0" borderId="1" xfId="7" applyFont="1" applyBorder="1" applyAlignment="1">
      <alignment horizontal="center" vertical="center" wrapText="1"/>
    </xf>
    <xf numFmtId="169" fontId="22" fillId="0" borderId="1" xfId="7" applyNumberFormat="1" applyFont="1" applyBorder="1" applyAlignment="1">
      <alignment horizontal="center" vertical="center" wrapText="1"/>
    </xf>
    <xf numFmtId="170" fontId="0" fillId="0" borderId="1" xfId="8" applyNumberFormat="1" applyFont="1" applyFill="1" applyBorder="1" applyAlignment="1">
      <alignment horizontal="right" vertical="center"/>
    </xf>
    <xf numFmtId="170" fontId="0" fillId="0" borderId="0" xfId="8" applyNumberFormat="1" applyFont="1"/>
    <xf numFmtId="170" fontId="22" fillId="0" borderId="1" xfId="8" applyNumberFormat="1" applyFont="1" applyFill="1" applyBorder="1"/>
    <xf numFmtId="170" fontId="0" fillId="0" borderId="1" xfId="8" applyNumberFormat="1" applyFont="1" applyFill="1" applyBorder="1"/>
    <xf numFmtId="169" fontId="0" fillId="0" borderId="1" xfId="9" applyNumberFormat="1" applyFont="1" applyFill="1" applyBorder="1"/>
    <xf numFmtId="169" fontId="22" fillId="5" borderId="9" xfId="9" applyNumberFormat="1" applyFont="1" applyFill="1" applyBorder="1"/>
    <xf numFmtId="169" fontId="0" fillId="0" borderId="0" xfId="8" applyNumberFormat="1" applyFont="1"/>
    <xf numFmtId="0" fontId="3" fillId="0" borderId="0" xfId="7" applyFont="1" applyAlignment="1">
      <alignment horizontal="left" vertical="center" wrapText="1"/>
    </xf>
    <xf numFmtId="169" fontId="3" fillId="0" borderId="0" xfId="7" applyNumberFormat="1" applyFont="1" applyAlignment="1">
      <alignment horizontal="left" vertical="center" wrapText="1"/>
    </xf>
    <xf numFmtId="0" fontId="21" fillId="0" borderId="0" xfId="7" applyFont="1"/>
    <xf numFmtId="0" fontId="3" fillId="0" borderId="0" xfId="7" applyFont="1"/>
    <xf numFmtId="0" fontId="19" fillId="0" borderId="0" xfId="7" applyFont="1"/>
    <xf numFmtId="40" fontId="15" fillId="0" borderId="0" xfId="7" applyNumberFormat="1" applyFont="1"/>
    <xf numFmtId="40" fontId="17" fillId="0" borderId="0" xfId="7" applyNumberFormat="1"/>
    <xf numFmtId="170" fontId="5" fillId="0" borderId="1" xfId="8" applyNumberFormat="1" applyFont="1" applyFill="1" applyBorder="1" applyAlignment="1">
      <alignment horizontal="right" vertical="center"/>
    </xf>
    <xf numFmtId="167" fontId="5" fillId="0" borderId="1" xfId="9" applyFont="1" applyFill="1" applyBorder="1"/>
    <xf numFmtId="40" fontId="0" fillId="0" borderId="0" xfId="8" applyNumberFormat="1" applyFont="1"/>
    <xf numFmtId="170" fontId="5" fillId="0" borderId="1" xfId="8" applyNumberFormat="1" applyFont="1" applyFill="1" applyBorder="1" applyAlignment="1">
      <alignment horizontal="center" vertical="center"/>
    </xf>
    <xf numFmtId="170" fontId="23" fillId="0" borderId="1" xfId="8" applyNumberFormat="1" applyFont="1" applyFill="1" applyBorder="1"/>
    <xf numFmtId="170" fontId="5" fillId="0" borderId="1" xfId="8" applyNumberFormat="1" applyFont="1" applyFill="1" applyBorder="1"/>
    <xf numFmtId="165" fontId="5" fillId="0" borderId="1" xfId="6" applyNumberFormat="1" applyFont="1" applyFill="1" applyBorder="1" applyAlignment="1">
      <alignment horizontal="right"/>
    </xf>
    <xf numFmtId="167" fontId="5" fillId="0" borderId="9" xfId="9" applyFont="1" applyFill="1" applyBorder="1"/>
    <xf numFmtId="165" fontId="5" fillId="0" borderId="1" xfId="6" applyNumberFormat="1" applyFont="1" applyFill="1" applyBorder="1"/>
    <xf numFmtId="170" fontId="0" fillId="0" borderId="0" xfId="8" applyNumberFormat="1" applyFont="1" applyFill="1"/>
    <xf numFmtId="40" fontId="0" fillId="0" borderId="0" xfId="8" applyNumberFormat="1" applyFont="1" applyFill="1"/>
    <xf numFmtId="167" fontId="23" fillId="0" borderId="1" xfId="9" applyFont="1" applyFill="1" applyBorder="1"/>
    <xf numFmtId="0" fontId="25" fillId="6" borderId="1" xfId="0" applyFont="1" applyFill="1" applyBorder="1" applyAlignment="1">
      <alignment horizontal="center" vertical="center" wrapText="1"/>
    </xf>
    <xf numFmtId="165" fontId="5" fillId="0" borderId="1" xfId="6" applyNumberFormat="1" applyFont="1" applyFill="1" applyBorder="1" applyAlignment="1">
      <alignment horizontal="left"/>
    </xf>
    <xf numFmtId="170" fontId="5" fillId="7" borderId="1" xfId="8" applyNumberFormat="1" applyFont="1" applyFill="1" applyBorder="1" applyAlignment="1">
      <alignment horizontal="right" vertical="center"/>
    </xf>
    <xf numFmtId="165" fontId="5" fillId="7" borderId="1" xfId="6" applyNumberFormat="1" applyFont="1" applyFill="1" applyBorder="1" applyAlignment="1">
      <alignment horizontal="left"/>
    </xf>
    <xf numFmtId="165" fontId="5" fillId="7" borderId="1" xfId="6" applyNumberFormat="1" applyFont="1" applyFill="1" applyBorder="1" applyAlignment="1">
      <alignment horizontal="right"/>
    </xf>
    <xf numFmtId="170" fontId="5" fillId="7" borderId="1" xfId="8" applyNumberFormat="1" applyFont="1" applyFill="1" applyBorder="1" applyAlignment="1">
      <alignment horizontal="center" vertical="center"/>
    </xf>
    <xf numFmtId="0" fontId="24" fillId="7" borderId="1" xfId="0" applyFont="1" applyFill="1" applyBorder="1" applyAlignment="1">
      <alignment vertical="center" wrapText="1"/>
    </xf>
    <xf numFmtId="164" fontId="24" fillId="7" borderId="1" xfId="1" applyFont="1" applyFill="1" applyBorder="1" applyAlignment="1">
      <alignment vertical="center" wrapText="1"/>
    </xf>
    <xf numFmtId="0" fontId="0" fillId="7" borderId="0" xfId="0" applyFill="1"/>
    <xf numFmtId="0" fontId="24" fillId="0" borderId="1" xfId="0" applyFont="1" applyBorder="1" applyAlignment="1">
      <alignment vertical="center" wrapText="1"/>
    </xf>
    <xf numFmtId="164" fontId="24" fillId="0" borderId="1" xfId="1" applyFont="1" applyFill="1" applyBorder="1" applyAlignment="1">
      <alignment vertical="center" wrapText="1"/>
    </xf>
    <xf numFmtId="170" fontId="26" fillId="0" borderId="1" xfId="8" applyNumberFormat="1" applyFont="1" applyFill="1" applyBorder="1" applyAlignment="1">
      <alignment horizontal="right" vertical="center"/>
    </xf>
    <xf numFmtId="165" fontId="26" fillId="0" borderId="1" xfId="6" applyNumberFormat="1" applyFont="1" applyFill="1" applyBorder="1" applyAlignment="1">
      <alignment horizontal="left"/>
    </xf>
    <xf numFmtId="165" fontId="26" fillId="0" borderId="1" xfId="6" applyNumberFormat="1" applyFont="1" applyFill="1" applyBorder="1" applyAlignment="1">
      <alignment horizontal="right"/>
    </xf>
    <xf numFmtId="0" fontId="15" fillId="0" borderId="0" xfId="0" applyFont="1"/>
    <xf numFmtId="0" fontId="18" fillId="0" borderId="0" xfId="0" applyFont="1" applyAlignment="1">
      <alignment vertical="center" wrapText="1"/>
    </xf>
    <xf numFmtId="0" fontId="27" fillId="0" borderId="0" xfId="0" applyFont="1" applyAlignment="1">
      <alignment vertical="center" wrapText="1"/>
    </xf>
    <xf numFmtId="0" fontId="19" fillId="0" borderId="0" xfId="0" applyFont="1"/>
    <xf numFmtId="0" fontId="14" fillId="0" borderId="1" xfId="0" applyFont="1" applyBorder="1" applyAlignment="1">
      <alignment horizontal="center" vertical="center" wrapText="1"/>
    </xf>
    <xf numFmtId="167" fontId="14" fillId="0" borderId="1" xfId="13" applyFont="1" applyFill="1" applyBorder="1" applyAlignment="1"/>
    <xf numFmtId="0" fontId="0" fillId="0" borderId="1" xfId="0" applyBorder="1" applyAlignment="1">
      <alignment horizontal="center" vertical="center" wrapText="1"/>
    </xf>
    <xf numFmtId="0" fontId="0" fillId="0" borderId="1" xfId="0" applyBorder="1" applyAlignment="1">
      <alignment horizontal="center" vertical="center"/>
    </xf>
    <xf numFmtId="169" fontId="0" fillId="5" borderId="1" xfId="14" applyNumberFormat="1" applyFont="1" applyFill="1" applyBorder="1"/>
    <xf numFmtId="167" fontId="5" fillId="0" borderId="1" xfId="13" applyFont="1" applyFill="1" applyBorder="1" applyAlignment="1">
      <alignment horizontal="left" vertical="center" wrapText="1"/>
    </xf>
    <xf numFmtId="169" fontId="5" fillId="0" borderId="0" xfId="13" applyNumberFormat="1" applyFont="1" applyBorder="1" applyAlignment="1">
      <alignment vertical="center"/>
    </xf>
    <xf numFmtId="0" fontId="5" fillId="0" borderId="0" xfId="0" applyFont="1" applyAlignment="1">
      <alignment vertical="center"/>
    </xf>
    <xf numFmtId="169" fontId="0" fillId="0" borderId="1" xfId="14" applyNumberFormat="1" applyFont="1" applyBorder="1"/>
    <xf numFmtId="167" fontId="5" fillId="0" borderId="1" xfId="13" applyFont="1" applyFill="1" applyBorder="1" applyAlignment="1">
      <alignment horizontal="left" vertical="center"/>
    </xf>
    <xf numFmtId="164" fontId="5" fillId="0" borderId="1" xfId="6" applyFont="1" applyFill="1" applyBorder="1" applyAlignment="1">
      <alignment horizontal="left" vertical="center"/>
    </xf>
    <xf numFmtId="0" fontId="0" fillId="0" borderId="1" xfId="0" applyBorder="1"/>
    <xf numFmtId="169" fontId="14" fillId="5" borderId="1" xfId="13" applyNumberFormat="1" applyFont="1" applyFill="1" applyBorder="1"/>
    <xf numFmtId="169" fontId="0" fillId="0" borderId="0" xfId="0" applyNumberFormat="1"/>
    <xf numFmtId="0" fontId="21" fillId="0" borderId="0" xfId="0" applyFont="1"/>
    <xf numFmtId="0" fontId="28" fillId="0" borderId="0" xfId="0" applyFont="1"/>
    <xf numFmtId="0" fontId="29" fillId="8" borderId="1" xfId="0" applyFont="1" applyFill="1" applyBorder="1" applyAlignment="1">
      <alignment horizontal="center" vertical="center" wrapText="1"/>
    </xf>
    <xf numFmtId="0" fontId="29" fillId="9" borderId="1" xfId="0" applyFont="1" applyFill="1" applyBorder="1" applyAlignment="1">
      <alignment horizontal="center" vertical="center" wrapText="1"/>
    </xf>
    <xf numFmtId="0" fontId="29" fillId="8" borderId="1" xfId="0" applyFont="1" applyFill="1" applyBorder="1" applyAlignment="1">
      <alignment horizontal="left" vertical="center" wrapText="1"/>
    </xf>
    <xf numFmtId="0" fontId="29" fillId="9" borderId="1" xfId="0" applyFont="1" applyFill="1" applyBorder="1" applyAlignment="1">
      <alignment horizontal="left" vertical="center" wrapText="1"/>
    </xf>
    <xf numFmtId="0" fontId="0" fillId="0" borderId="0" xfId="0" applyAlignment="1">
      <alignment horizontal="center"/>
    </xf>
    <xf numFmtId="0" fontId="18" fillId="0" borderId="0" xfId="0" applyFont="1" applyAlignment="1">
      <alignment horizontal="center" vertical="center" wrapText="1"/>
    </xf>
    <xf numFmtId="0" fontId="20" fillId="0" borderId="10" xfId="0" applyFont="1" applyBorder="1" applyAlignment="1">
      <alignment horizontal="center" vertical="center"/>
    </xf>
    <xf numFmtId="0" fontId="20" fillId="0" borderId="9" xfId="0" applyFont="1" applyBorder="1" applyAlignment="1">
      <alignment horizontal="center" vertical="center"/>
    </xf>
    <xf numFmtId="0" fontId="14" fillId="0" borderId="10" xfId="0" applyFont="1" applyBorder="1" applyAlignment="1">
      <alignment horizontal="center" vertical="center"/>
    </xf>
    <xf numFmtId="0" fontId="14" fillId="0" borderId="9" xfId="0" applyFont="1" applyBorder="1" applyAlignment="1">
      <alignment horizontal="center" vertical="center"/>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3" fillId="0" borderId="10" xfId="0" applyFont="1" applyBorder="1" applyAlignment="1">
      <alignment horizontal="left" vertical="center" wrapText="1"/>
    </xf>
    <xf numFmtId="0" fontId="3" fillId="0" borderId="9" xfId="0" applyFont="1" applyBorder="1" applyAlignment="1">
      <alignment horizontal="left" vertical="center" wrapText="1"/>
    </xf>
    <xf numFmtId="0" fontId="3" fillId="0" borderId="1" xfId="7" applyFont="1" applyBorder="1" applyAlignment="1">
      <alignment horizontal="left" vertical="top" wrapText="1"/>
    </xf>
    <xf numFmtId="0" fontId="18" fillId="0" borderId="0" xfId="7" applyFont="1" applyAlignment="1">
      <alignment horizontal="center" vertical="center" wrapText="1"/>
    </xf>
    <xf numFmtId="0" fontId="20" fillId="0" borderId="0" xfId="7" applyFont="1" applyAlignment="1">
      <alignment horizontal="center" vertical="center"/>
    </xf>
    <xf numFmtId="0" fontId="14" fillId="0" borderId="0" xfId="7" applyFont="1" applyAlignment="1">
      <alignment horizontal="center" vertical="center" wrapText="1"/>
    </xf>
    <xf numFmtId="0" fontId="14" fillId="0" borderId="0" xfId="7" applyFont="1" applyAlignment="1">
      <alignment horizontal="center" vertical="center"/>
    </xf>
    <xf numFmtId="0" fontId="17" fillId="0" borderId="0" xfId="7" applyAlignment="1">
      <alignment horizontal="center" vertical="center" wrapText="1"/>
    </xf>
    <xf numFmtId="0" fontId="22" fillId="0" borderId="1" xfId="7" applyFont="1" applyBorder="1" applyAlignment="1">
      <alignment horizontal="center" vertical="center"/>
    </xf>
    <xf numFmtId="0" fontId="9" fillId="0" borderId="0" xfId="0" applyFont="1" applyAlignment="1">
      <alignment horizontal="center" vertical="center" wrapText="1"/>
    </xf>
    <xf numFmtId="0" fontId="8" fillId="0" borderId="0" xfId="0" applyFont="1" applyAlignment="1">
      <alignment horizontal="center" vertical="center" wrapText="1"/>
    </xf>
    <xf numFmtId="0" fontId="14" fillId="3" borderId="3" xfId="0" applyFont="1" applyFill="1" applyBorder="1" applyAlignment="1">
      <alignment horizontal="center" vertical="center"/>
    </xf>
    <xf numFmtId="0" fontId="14" fillId="0" borderId="2" xfId="0" applyFont="1" applyBorder="1" applyAlignment="1">
      <alignment horizontal="center" vertical="center"/>
    </xf>
    <xf numFmtId="0" fontId="14" fillId="3" borderId="3"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3" borderId="2" xfId="0" applyFont="1" applyFill="1" applyBorder="1" applyAlignment="1">
      <alignment horizontal="center" vertical="center" wrapText="1"/>
    </xf>
    <xf numFmtId="0" fontId="11" fillId="2" borderId="0" xfId="2" applyFont="1" applyFill="1" applyBorder="1" applyAlignment="1">
      <alignment horizontal="center" vertical="center" wrapText="1"/>
    </xf>
    <xf numFmtId="0" fontId="11" fillId="2" borderId="8" xfId="2" applyFont="1" applyFill="1" applyBorder="1" applyAlignment="1">
      <alignment horizontal="center" vertical="center" wrapText="1"/>
    </xf>
    <xf numFmtId="0" fontId="11" fillId="3" borderId="6" xfId="2" applyFont="1" applyFill="1" applyBorder="1" applyAlignment="1">
      <alignment horizontal="center" vertical="center" wrapText="1"/>
    </xf>
    <xf numFmtId="0" fontId="11" fillId="3" borderId="7" xfId="2" applyFont="1" applyFill="1" applyBorder="1" applyAlignment="1">
      <alignment horizontal="center" vertical="center" wrapText="1"/>
    </xf>
    <xf numFmtId="0" fontId="15" fillId="2" borderId="0" xfId="0" applyFont="1" applyFill="1" applyAlignment="1">
      <alignment horizontal="center" vertical="center" wrapText="1"/>
    </xf>
    <xf numFmtId="44" fontId="14" fillId="3" borderId="3" xfId="0" applyNumberFormat="1" applyFont="1" applyFill="1" applyBorder="1" applyAlignment="1">
      <alignment horizontal="center" vertical="center" wrapText="1"/>
    </xf>
    <xf numFmtId="44" fontId="14" fillId="3" borderId="2" xfId="0" applyNumberFormat="1"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164" fontId="14" fillId="3" borderId="2" xfId="0" applyNumberFormat="1" applyFont="1" applyFill="1" applyBorder="1" applyAlignment="1">
      <alignment horizontal="center" vertical="center" wrapText="1"/>
    </xf>
    <xf numFmtId="8" fontId="14" fillId="3" borderId="3" xfId="0" applyNumberFormat="1" applyFont="1" applyFill="1" applyBorder="1" applyAlignment="1">
      <alignment horizontal="center" vertical="center" wrapText="1"/>
    </xf>
    <xf numFmtId="8" fontId="14" fillId="3" borderId="2" xfId="0" applyNumberFormat="1" applyFont="1" applyFill="1" applyBorder="1" applyAlignment="1">
      <alignment horizontal="center" vertical="center" wrapText="1"/>
    </xf>
  </cellXfs>
  <cellStyles count="15">
    <cellStyle name="BodyStyle" xfId="4" xr:uid="{1279DE3B-C0EA-4928-BA80-BDE3F1FBF082}"/>
    <cellStyle name="Currency" xfId="3" xr:uid="{B64D0F22-B170-41E6-B911-A597E6E3DB1E}"/>
    <cellStyle name="Millares" xfId="14" builtinId="3"/>
    <cellStyle name="Millares 2" xfId="8" xr:uid="{522C8F80-498B-4142-8FFB-6DCE9556426E}"/>
    <cellStyle name="Millares 2 2" xfId="12" xr:uid="{9776A4EF-A566-4C13-97BF-265F33E6F8D2}"/>
    <cellStyle name="Moneda" xfId="1" builtinId="4"/>
    <cellStyle name="Moneda 2" xfId="6" xr:uid="{A45597CC-3480-4173-9FDF-DBD3A2F31CAC}"/>
    <cellStyle name="Moneda 3" xfId="9" xr:uid="{68336B90-1486-4915-9B35-49632F55F153}"/>
    <cellStyle name="Moneda 4" xfId="13" xr:uid="{4FBA98AE-4B80-4918-A8E2-E88C753D7CE8}"/>
    <cellStyle name="Normal" xfId="0" builtinId="0"/>
    <cellStyle name="Normal 2" xfId="5" xr:uid="{83DBE539-C0FA-4890-AD48-1CF64303B549}"/>
    <cellStyle name="Normal 3" xfId="7" xr:uid="{B7707B30-CAA5-4771-918F-046CDAAF2761}"/>
    <cellStyle name="Numeric" xfId="10" xr:uid="{74293E03-EB02-4EB9-B8AB-977537F985BF}"/>
    <cellStyle name="Porcentaje" xfId="11" builtinId="5"/>
    <cellStyle name="Título 2" xfId="2" builtin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1.emf"/><Relationship Id="rId5" Type="http://schemas.openxmlformats.org/officeDocument/2006/relationships/image" Target="../media/image10.jpeg"/><Relationship Id="rId4"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1</xdr:col>
      <xdr:colOff>493569</xdr:colOff>
      <xdr:row>0</xdr:row>
      <xdr:rowOff>95251</xdr:rowOff>
    </xdr:from>
    <xdr:to>
      <xdr:col>1</xdr:col>
      <xdr:colOff>1142999</xdr:colOff>
      <xdr:row>2</xdr:row>
      <xdr:rowOff>144422</xdr:rowOff>
    </xdr:to>
    <xdr:pic>
      <xdr:nvPicPr>
        <xdr:cNvPr id="2" name="Imagen 1">
          <a:extLst>
            <a:ext uri="{FF2B5EF4-FFF2-40B4-BE49-F238E27FC236}">
              <a16:creationId xmlns:a16="http://schemas.microsoft.com/office/drawing/2014/main" id="{706A4504-0530-4CB4-B9BB-982E72BE4994}"/>
            </a:ext>
          </a:extLst>
        </xdr:cNvPr>
        <xdr:cNvPicPr>
          <a:picLocks noChangeAspect="1"/>
        </xdr:cNvPicPr>
      </xdr:nvPicPr>
      <xdr:blipFill>
        <a:blip xmlns:r="http://schemas.openxmlformats.org/officeDocument/2006/relationships" r:embed="rId1"/>
        <a:stretch>
          <a:fillRect/>
        </a:stretch>
      </xdr:blipFill>
      <xdr:spPr>
        <a:xfrm>
          <a:off x="741219" y="95251"/>
          <a:ext cx="649430" cy="677821"/>
        </a:xfrm>
        <a:prstGeom prst="rect">
          <a:avLst/>
        </a:prstGeom>
      </xdr:spPr>
    </xdr:pic>
    <xdr:clientData/>
  </xdr:twoCellAnchor>
  <xdr:twoCellAnchor editAs="oneCell">
    <xdr:from>
      <xdr:col>1</xdr:col>
      <xdr:colOff>31030</xdr:colOff>
      <xdr:row>15</xdr:row>
      <xdr:rowOff>1904278</xdr:rowOff>
    </xdr:from>
    <xdr:to>
      <xdr:col>2</xdr:col>
      <xdr:colOff>2618654</xdr:colOff>
      <xdr:row>15</xdr:row>
      <xdr:rowOff>2570681</xdr:rowOff>
    </xdr:to>
    <xdr:pic>
      <xdr:nvPicPr>
        <xdr:cNvPr id="3" name="Imagen 2">
          <a:extLst>
            <a:ext uri="{FF2B5EF4-FFF2-40B4-BE49-F238E27FC236}">
              <a16:creationId xmlns:a16="http://schemas.microsoft.com/office/drawing/2014/main" id="{28580545-B6C8-4AC4-8420-BA1ECCBC1316}"/>
            </a:ext>
          </a:extLst>
        </xdr:cNvPr>
        <xdr:cNvPicPr>
          <a:picLocks noChangeAspect="1"/>
        </xdr:cNvPicPr>
      </xdr:nvPicPr>
      <xdr:blipFill>
        <a:blip xmlns:r="http://schemas.openxmlformats.org/officeDocument/2006/relationships" r:embed="rId2"/>
        <a:stretch>
          <a:fillRect/>
        </a:stretch>
      </xdr:blipFill>
      <xdr:spPr>
        <a:xfrm>
          <a:off x="278680" y="7800253"/>
          <a:ext cx="5559424" cy="666403"/>
        </a:xfrm>
        <a:prstGeom prst="rect">
          <a:avLst/>
        </a:prstGeom>
      </xdr:spPr>
    </xdr:pic>
    <xdr:clientData/>
  </xdr:twoCellAnchor>
  <xdr:twoCellAnchor editAs="oneCell">
    <xdr:from>
      <xdr:col>1</xdr:col>
      <xdr:colOff>119063</xdr:colOff>
      <xdr:row>14</xdr:row>
      <xdr:rowOff>174625</xdr:rowOff>
    </xdr:from>
    <xdr:to>
      <xdr:col>2</xdr:col>
      <xdr:colOff>47625</xdr:colOff>
      <xdr:row>14</xdr:row>
      <xdr:rowOff>933116</xdr:rowOff>
    </xdr:to>
    <xdr:pic>
      <xdr:nvPicPr>
        <xdr:cNvPr id="4" name="Imagen 3">
          <a:extLst>
            <a:ext uri="{FF2B5EF4-FFF2-40B4-BE49-F238E27FC236}">
              <a16:creationId xmlns:a16="http://schemas.microsoft.com/office/drawing/2014/main" id="{99589AC6-C9E5-4B74-ACC9-FF11526D7C69}"/>
            </a:ext>
          </a:extLst>
        </xdr:cNvPr>
        <xdr:cNvPicPr>
          <a:picLocks noChangeAspect="1"/>
        </xdr:cNvPicPr>
      </xdr:nvPicPr>
      <xdr:blipFill>
        <a:blip xmlns:r="http://schemas.openxmlformats.org/officeDocument/2006/relationships" r:embed="rId3"/>
        <a:stretch>
          <a:fillRect/>
        </a:stretch>
      </xdr:blipFill>
      <xdr:spPr>
        <a:xfrm>
          <a:off x="366713" y="4479925"/>
          <a:ext cx="2900362" cy="758491"/>
        </a:xfrm>
        <a:prstGeom prst="rect">
          <a:avLst/>
        </a:prstGeom>
      </xdr:spPr>
    </xdr:pic>
    <xdr:clientData/>
  </xdr:twoCellAnchor>
  <xdr:twoCellAnchor editAs="oneCell">
    <xdr:from>
      <xdr:col>1</xdr:col>
      <xdr:colOff>127002</xdr:colOff>
      <xdr:row>14</xdr:row>
      <xdr:rowOff>1055689</xdr:rowOff>
    </xdr:from>
    <xdr:to>
      <xdr:col>2</xdr:col>
      <xdr:colOff>142877</xdr:colOff>
      <xdr:row>14</xdr:row>
      <xdr:rowOff>1533037</xdr:rowOff>
    </xdr:to>
    <xdr:pic>
      <xdr:nvPicPr>
        <xdr:cNvPr id="5" name="Imagen 4">
          <a:extLst>
            <a:ext uri="{FF2B5EF4-FFF2-40B4-BE49-F238E27FC236}">
              <a16:creationId xmlns:a16="http://schemas.microsoft.com/office/drawing/2014/main" id="{EA93D4DC-D6F3-433A-9A3B-2EB678865AAC}"/>
            </a:ext>
          </a:extLst>
        </xdr:cNvPr>
        <xdr:cNvPicPr>
          <a:picLocks noChangeAspect="1"/>
        </xdr:cNvPicPr>
      </xdr:nvPicPr>
      <xdr:blipFill>
        <a:blip xmlns:r="http://schemas.openxmlformats.org/officeDocument/2006/relationships" r:embed="rId4"/>
        <a:stretch>
          <a:fillRect/>
        </a:stretch>
      </xdr:blipFill>
      <xdr:spPr>
        <a:xfrm>
          <a:off x="374652" y="5360989"/>
          <a:ext cx="2987675" cy="477348"/>
        </a:xfrm>
        <a:prstGeom prst="rect">
          <a:avLst/>
        </a:prstGeom>
      </xdr:spPr>
    </xdr:pic>
    <xdr:clientData/>
  </xdr:twoCellAnchor>
  <xdr:twoCellAnchor editAs="oneCell">
    <xdr:from>
      <xdr:col>2</xdr:col>
      <xdr:colOff>132775</xdr:colOff>
      <xdr:row>14</xdr:row>
      <xdr:rowOff>1070840</xdr:rowOff>
    </xdr:from>
    <xdr:to>
      <xdr:col>2</xdr:col>
      <xdr:colOff>2910898</xdr:colOff>
      <xdr:row>14</xdr:row>
      <xdr:rowOff>1388793</xdr:rowOff>
    </xdr:to>
    <xdr:pic>
      <xdr:nvPicPr>
        <xdr:cNvPr id="6" name="Imagen 5">
          <a:extLst>
            <a:ext uri="{FF2B5EF4-FFF2-40B4-BE49-F238E27FC236}">
              <a16:creationId xmlns:a16="http://schemas.microsoft.com/office/drawing/2014/main" id="{7CAFFC89-3F75-4F26-A835-9D824D8D5A18}"/>
            </a:ext>
          </a:extLst>
        </xdr:cNvPr>
        <xdr:cNvPicPr>
          <a:picLocks noChangeAspect="1"/>
        </xdr:cNvPicPr>
      </xdr:nvPicPr>
      <xdr:blipFill>
        <a:blip xmlns:r="http://schemas.openxmlformats.org/officeDocument/2006/relationships" r:embed="rId5"/>
        <a:stretch>
          <a:fillRect/>
        </a:stretch>
      </xdr:blipFill>
      <xdr:spPr>
        <a:xfrm>
          <a:off x="3352225" y="5376140"/>
          <a:ext cx="2778123" cy="317953"/>
        </a:xfrm>
        <a:prstGeom prst="rect">
          <a:avLst/>
        </a:prstGeom>
      </xdr:spPr>
    </xdr:pic>
    <xdr:clientData/>
  </xdr:twoCellAnchor>
  <xdr:twoCellAnchor editAs="oneCell">
    <xdr:from>
      <xdr:col>2</xdr:col>
      <xdr:colOff>163803</xdr:colOff>
      <xdr:row>14</xdr:row>
      <xdr:rowOff>153699</xdr:rowOff>
    </xdr:from>
    <xdr:to>
      <xdr:col>2</xdr:col>
      <xdr:colOff>2838739</xdr:colOff>
      <xdr:row>14</xdr:row>
      <xdr:rowOff>987194</xdr:rowOff>
    </xdr:to>
    <xdr:pic>
      <xdr:nvPicPr>
        <xdr:cNvPr id="7" name="Imagen 6">
          <a:extLst>
            <a:ext uri="{FF2B5EF4-FFF2-40B4-BE49-F238E27FC236}">
              <a16:creationId xmlns:a16="http://schemas.microsoft.com/office/drawing/2014/main" id="{11CF6969-36F1-4BF4-9AE6-A82AA49C5C94}"/>
            </a:ext>
          </a:extLst>
        </xdr:cNvPr>
        <xdr:cNvPicPr>
          <a:picLocks noChangeAspect="1"/>
        </xdr:cNvPicPr>
      </xdr:nvPicPr>
      <xdr:blipFill>
        <a:blip xmlns:r="http://schemas.openxmlformats.org/officeDocument/2006/relationships" r:embed="rId6"/>
        <a:stretch>
          <a:fillRect/>
        </a:stretch>
      </xdr:blipFill>
      <xdr:spPr>
        <a:xfrm>
          <a:off x="3383253" y="4458999"/>
          <a:ext cx="2674936" cy="8334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23284</xdr:colOff>
      <xdr:row>0</xdr:row>
      <xdr:rowOff>9525</xdr:rowOff>
    </xdr:from>
    <xdr:to>
      <xdr:col>2</xdr:col>
      <xdr:colOff>738294</xdr:colOff>
      <xdr:row>3</xdr:row>
      <xdr:rowOff>32385</xdr:rowOff>
    </xdr:to>
    <xdr:pic>
      <xdr:nvPicPr>
        <xdr:cNvPr id="2" name="Imagen 1">
          <a:extLst>
            <a:ext uri="{FF2B5EF4-FFF2-40B4-BE49-F238E27FC236}">
              <a16:creationId xmlns:a16="http://schemas.microsoft.com/office/drawing/2014/main" id="{6A286B9D-C8D9-4DAE-B344-0F9CC6DE5447}"/>
            </a:ext>
          </a:extLst>
        </xdr:cNvPr>
        <xdr:cNvPicPr>
          <a:picLocks noChangeAspect="1"/>
        </xdr:cNvPicPr>
      </xdr:nvPicPr>
      <xdr:blipFill>
        <a:blip xmlns:r="http://schemas.openxmlformats.org/officeDocument/2006/relationships" r:embed="rId1"/>
        <a:stretch>
          <a:fillRect/>
        </a:stretch>
      </xdr:blipFill>
      <xdr:spPr>
        <a:xfrm>
          <a:off x="528109" y="9525"/>
          <a:ext cx="715010" cy="699135"/>
        </a:xfrm>
        <a:prstGeom prst="rect">
          <a:avLst/>
        </a:prstGeom>
      </xdr:spPr>
    </xdr:pic>
    <xdr:clientData/>
  </xdr:twoCellAnchor>
  <xdr:twoCellAnchor editAs="oneCell">
    <xdr:from>
      <xdr:col>4</xdr:col>
      <xdr:colOff>173183</xdr:colOff>
      <xdr:row>18</xdr:row>
      <xdr:rowOff>343627</xdr:rowOff>
    </xdr:from>
    <xdr:to>
      <xdr:col>6</xdr:col>
      <xdr:colOff>1784465</xdr:colOff>
      <xdr:row>18</xdr:row>
      <xdr:rowOff>2536657</xdr:rowOff>
    </xdr:to>
    <xdr:pic>
      <xdr:nvPicPr>
        <xdr:cNvPr id="3" name="Imagen 2">
          <a:extLst>
            <a:ext uri="{FF2B5EF4-FFF2-40B4-BE49-F238E27FC236}">
              <a16:creationId xmlns:a16="http://schemas.microsoft.com/office/drawing/2014/main" id="{502F407E-1486-4ED0-9B20-4668889F0ABF}"/>
            </a:ext>
          </a:extLst>
        </xdr:cNvPr>
        <xdr:cNvPicPr>
          <a:picLocks noChangeAspect="1"/>
        </xdr:cNvPicPr>
      </xdr:nvPicPr>
      <xdr:blipFill>
        <a:blip xmlns:r="http://schemas.openxmlformats.org/officeDocument/2006/relationships" r:embed="rId2"/>
        <a:stretch>
          <a:fillRect/>
        </a:stretch>
      </xdr:blipFill>
      <xdr:spPr>
        <a:xfrm>
          <a:off x="6335858" y="3191602"/>
          <a:ext cx="4497357" cy="2193030"/>
        </a:xfrm>
        <a:prstGeom prst="rect">
          <a:avLst/>
        </a:prstGeom>
      </xdr:spPr>
    </xdr:pic>
    <xdr:clientData/>
  </xdr:twoCellAnchor>
  <xdr:twoCellAnchor editAs="oneCell">
    <xdr:from>
      <xdr:col>2</xdr:col>
      <xdr:colOff>486276</xdr:colOff>
      <xdr:row>18</xdr:row>
      <xdr:rowOff>104820</xdr:rowOff>
    </xdr:from>
    <xdr:to>
      <xdr:col>2</xdr:col>
      <xdr:colOff>4010526</xdr:colOff>
      <xdr:row>18</xdr:row>
      <xdr:rowOff>2788158</xdr:rowOff>
    </xdr:to>
    <xdr:pic>
      <xdr:nvPicPr>
        <xdr:cNvPr id="4" name="Imagen 3">
          <a:extLst>
            <a:ext uri="{FF2B5EF4-FFF2-40B4-BE49-F238E27FC236}">
              <a16:creationId xmlns:a16="http://schemas.microsoft.com/office/drawing/2014/main" id="{FA2A2D6D-DB7D-4941-8555-E4BF43D7DF9A}"/>
            </a:ext>
          </a:extLst>
        </xdr:cNvPr>
        <xdr:cNvPicPr>
          <a:picLocks noChangeAspect="1"/>
        </xdr:cNvPicPr>
      </xdr:nvPicPr>
      <xdr:blipFill rotWithShape="1">
        <a:blip xmlns:r="http://schemas.openxmlformats.org/officeDocument/2006/relationships" r:embed="rId3"/>
        <a:srcRect l="9032" r="6300"/>
        <a:stretch/>
      </xdr:blipFill>
      <xdr:spPr>
        <a:xfrm>
          <a:off x="991101" y="2952795"/>
          <a:ext cx="3524250" cy="2683338"/>
        </a:xfrm>
        <a:prstGeom prst="rect">
          <a:avLst/>
        </a:prstGeom>
      </xdr:spPr>
    </xdr:pic>
    <xdr:clientData/>
  </xdr:twoCellAnchor>
  <xdr:twoCellAnchor editAs="oneCell">
    <xdr:from>
      <xdr:col>1</xdr:col>
      <xdr:colOff>43296</xdr:colOff>
      <xdr:row>19</xdr:row>
      <xdr:rowOff>1428294</xdr:rowOff>
    </xdr:from>
    <xdr:to>
      <xdr:col>3</xdr:col>
      <xdr:colOff>337706</xdr:colOff>
      <xdr:row>19</xdr:row>
      <xdr:rowOff>1920879</xdr:rowOff>
    </xdr:to>
    <xdr:pic>
      <xdr:nvPicPr>
        <xdr:cNvPr id="5" name="Imagen 4">
          <a:extLst>
            <a:ext uri="{FF2B5EF4-FFF2-40B4-BE49-F238E27FC236}">
              <a16:creationId xmlns:a16="http://schemas.microsoft.com/office/drawing/2014/main" id="{2DD5DD39-415C-4273-8C36-44065C2201F6}"/>
            </a:ext>
          </a:extLst>
        </xdr:cNvPr>
        <xdr:cNvPicPr>
          <a:picLocks noChangeAspect="1"/>
        </xdr:cNvPicPr>
      </xdr:nvPicPr>
      <xdr:blipFill>
        <a:blip xmlns:r="http://schemas.openxmlformats.org/officeDocument/2006/relationships" r:embed="rId4"/>
        <a:stretch>
          <a:fillRect/>
        </a:stretch>
      </xdr:blipFill>
      <xdr:spPr>
        <a:xfrm>
          <a:off x="167121" y="7276644"/>
          <a:ext cx="5228360" cy="492585"/>
        </a:xfrm>
        <a:prstGeom prst="rect">
          <a:avLst/>
        </a:prstGeom>
      </xdr:spPr>
    </xdr:pic>
    <xdr:clientData/>
  </xdr:twoCellAnchor>
  <xdr:twoCellAnchor editAs="oneCell">
    <xdr:from>
      <xdr:col>0</xdr:col>
      <xdr:colOff>100263</xdr:colOff>
      <xdr:row>22</xdr:row>
      <xdr:rowOff>30079</xdr:rowOff>
    </xdr:from>
    <xdr:to>
      <xdr:col>2</xdr:col>
      <xdr:colOff>932447</xdr:colOff>
      <xdr:row>22</xdr:row>
      <xdr:rowOff>245427</xdr:rowOff>
    </xdr:to>
    <xdr:pic>
      <xdr:nvPicPr>
        <xdr:cNvPr id="6" name="Imagen 5">
          <a:extLst>
            <a:ext uri="{FF2B5EF4-FFF2-40B4-BE49-F238E27FC236}">
              <a16:creationId xmlns:a16="http://schemas.microsoft.com/office/drawing/2014/main" id="{1F4E8567-1215-46E0-A03D-67AEF67F50F2}"/>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0416" r="1002" b="14413"/>
        <a:stretch/>
      </xdr:blipFill>
      <xdr:spPr>
        <a:xfrm>
          <a:off x="100263" y="11069554"/>
          <a:ext cx="1337009" cy="2153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154781</xdr:colOff>
      <xdr:row>35</xdr:row>
      <xdr:rowOff>71438</xdr:rowOff>
    </xdr:from>
    <xdr:to>
      <xdr:col>2</xdr:col>
      <xdr:colOff>1708860</xdr:colOff>
      <xdr:row>37</xdr:row>
      <xdr:rowOff>33910</xdr:rowOff>
    </xdr:to>
    <xdr:pic>
      <xdr:nvPicPr>
        <xdr:cNvPr id="2" name="Imagen 1">
          <a:extLst>
            <a:ext uri="{FF2B5EF4-FFF2-40B4-BE49-F238E27FC236}">
              <a16:creationId xmlns:a16="http://schemas.microsoft.com/office/drawing/2014/main" id="{A7DBC5C1-5C21-4C05-A34D-9A3E6F7A3C9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988219" y="6405563"/>
          <a:ext cx="1554079" cy="2125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154781</xdr:colOff>
      <xdr:row>35</xdr:row>
      <xdr:rowOff>71438</xdr:rowOff>
    </xdr:from>
    <xdr:to>
      <xdr:col>2</xdr:col>
      <xdr:colOff>1708860</xdr:colOff>
      <xdr:row>37</xdr:row>
      <xdr:rowOff>33910</xdr:rowOff>
    </xdr:to>
    <xdr:pic>
      <xdr:nvPicPr>
        <xdr:cNvPr id="2" name="Imagen 1">
          <a:extLst>
            <a:ext uri="{FF2B5EF4-FFF2-40B4-BE49-F238E27FC236}">
              <a16:creationId xmlns:a16="http://schemas.microsoft.com/office/drawing/2014/main" id="{A1C1893A-3813-48B0-A42E-E3C1B148F47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992981" y="10529888"/>
          <a:ext cx="1554079" cy="2101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154781</xdr:colOff>
      <xdr:row>35</xdr:row>
      <xdr:rowOff>71438</xdr:rowOff>
    </xdr:from>
    <xdr:to>
      <xdr:col>2</xdr:col>
      <xdr:colOff>1708860</xdr:colOff>
      <xdr:row>37</xdr:row>
      <xdr:rowOff>33910</xdr:rowOff>
    </xdr:to>
    <xdr:pic>
      <xdr:nvPicPr>
        <xdr:cNvPr id="2" name="Imagen 1">
          <a:extLst>
            <a:ext uri="{FF2B5EF4-FFF2-40B4-BE49-F238E27FC236}">
              <a16:creationId xmlns:a16="http://schemas.microsoft.com/office/drawing/2014/main" id="{123DE688-6AD8-432E-8686-A498B80A24C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992981" y="10529888"/>
          <a:ext cx="1554079" cy="2101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154781</xdr:colOff>
      <xdr:row>35</xdr:row>
      <xdr:rowOff>71438</xdr:rowOff>
    </xdr:from>
    <xdr:to>
      <xdr:col>2</xdr:col>
      <xdr:colOff>1708860</xdr:colOff>
      <xdr:row>37</xdr:row>
      <xdr:rowOff>33910</xdr:rowOff>
    </xdr:to>
    <xdr:pic>
      <xdr:nvPicPr>
        <xdr:cNvPr id="2" name="Imagen 1">
          <a:extLst>
            <a:ext uri="{FF2B5EF4-FFF2-40B4-BE49-F238E27FC236}">
              <a16:creationId xmlns:a16="http://schemas.microsoft.com/office/drawing/2014/main" id="{1B4B7A96-9D64-40A2-93D9-2AA5968CBFD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9448" b="14811"/>
        <a:stretch/>
      </xdr:blipFill>
      <xdr:spPr>
        <a:xfrm>
          <a:off x="992981" y="10529888"/>
          <a:ext cx="1554079" cy="21012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FCD73-CF75-4E8F-AA8B-D063338D71C5}">
  <dimension ref="B1:F27"/>
  <sheetViews>
    <sheetView view="pageBreakPreview" topLeftCell="A6" zoomScale="110" zoomScaleNormal="110" zoomScaleSheetLayoutView="110" workbookViewId="0">
      <selection activeCell="C12" sqref="C12"/>
    </sheetView>
  </sheetViews>
  <sheetFormatPr baseColWidth="10" defaultColWidth="11.42578125" defaultRowHeight="15" x14ac:dyDescent="0.25"/>
  <cols>
    <col min="1" max="1" width="3.7109375" customWidth="1"/>
    <col min="2" max="2" width="44.5703125" customWidth="1"/>
    <col min="3" max="3" width="64.140625" customWidth="1"/>
    <col min="4" max="4" width="15.140625" bestFit="1" customWidth="1"/>
  </cols>
  <sheetData>
    <row r="1" spans="2:6" s="101" customFormat="1" ht="24.75" customHeight="1" x14ac:dyDescent="0.2">
      <c r="D1" s="102"/>
      <c r="E1" s="102"/>
      <c r="F1" s="103"/>
    </row>
    <row r="2" spans="2:6" s="101" customFormat="1" ht="24.75" customHeight="1" x14ac:dyDescent="0.2">
      <c r="B2" s="126" t="s">
        <v>18</v>
      </c>
      <c r="C2" s="126"/>
      <c r="D2" s="104"/>
      <c r="E2" s="1"/>
      <c r="F2" s="1"/>
    </row>
    <row r="4" spans="2:6" ht="27.75" customHeight="1" x14ac:dyDescent="0.25">
      <c r="B4" s="127" t="s">
        <v>49</v>
      </c>
      <c r="C4" s="128"/>
    </row>
    <row r="5" spans="2:6" ht="30" customHeight="1" x14ac:dyDescent="0.25">
      <c r="B5" s="129" t="s">
        <v>54</v>
      </c>
      <c r="C5" s="130"/>
    </row>
    <row r="6" spans="2:6" ht="42" customHeight="1" x14ac:dyDescent="0.25">
      <c r="B6" s="131" t="s">
        <v>48</v>
      </c>
      <c r="C6" s="132"/>
    </row>
    <row r="7" spans="2:6" ht="18.75" customHeight="1" x14ac:dyDescent="0.25">
      <c r="B7" s="105" t="s">
        <v>19</v>
      </c>
      <c r="C7" s="106">
        <v>48257295</v>
      </c>
    </row>
    <row r="8" spans="2:6" ht="21" customHeight="1" x14ac:dyDescent="0.25">
      <c r="B8" s="107" t="s">
        <v>50</v>
      </c>
      <c r="C8" s="108" t="s">
        <v>51</v>
      </c>
    </row>
    <row r="9" spans="2:6" s="112" customFormat="1" ht="26.25" customHeight="1" x14ac:dyDescent="0.25">
      <c r="B9" s="109" t="s">
        <v>55</v>
      </c>
      <c r="C9" s="110">
        <v>48244267</v>
      </c>
      <c r="D9" s="111"/>
    </row>
    <row r="10" spans="2:6" s="112" customFormat="1" ht="26.25" customHeight="1" x14ac:dyDescent="0.25">
      <c r="B10" s="113"/>
      <c r="C10" s="110"/>
      <c r="D10" s="111"/>
    </row>
    <row r="11" spans="2:6" s="112" customFormat="1" ht="26.25" customHeight="1" x14ac:dyDescent="0.25">
      <c r="B11" s="113"/>
      <c r="C11" s="114"/>
      <c r="D11" s="111"/>
    </row>
    <row r="12" spans="2:6" s="112" customFormat="1" ht="26.25" customHeight="1" x14ac:dyDescent="0.25">
      <c r="B12" s="113"/>
      <c r="C12" s="115"/>
      <c r="D12" s="111"/>
    </row>
    <row r="13" spans="2:6" x14ac:dyDescent="0.25">
      <c r="C13" s="116" t="s">
        <v>52</v>
      </c>
    </row>
    <row r="14" spans="2:6" x14ac:dyDescent="0.25">
      <c r="B14" s="117">
        <f>+C7*0.8</f>
        <v>38605836</v>
      </c>
    </row>
    <row r="15" spans="2:6" ht="125.25" customHeight="1" x14ac:dyDescent="0.25">
      <c r="E15" s="118"/>
    </row>
    <row r="16" spans="2:6" ht="356.25" customHeight="1" x14ac:dyDescent="0.25">
      <c r="B16" s="133" t="s">
        <v>53</v>
      </c>
      <c r="C16" s="134"/>
    </row>
    <row r="17" spans="2:3" ht="5.25" customHeight="1" x14ac:dyDescent="0.25">
      <c r="B17" s="10"/>
      <c r="C17" s="10"/>
    </row>
    <row r="18" spans="2:3" x14ac:dyDescent="0.25">
      <c r="B18" s="119" t="s">
        <v>20</v>
      </c>
      <c r="C18" s="2"/>
    </row>
    <row r="19" spans="2:3" ht="21" customHeight="1" x14ac:dyDescent="0.25">
      <c r="B19" s="119"/>
      <c r="C19" s="2"/>
    </row>
    <row r="20" spans="2:3" ht="27" customHeight="1" x14ac:dyDescent="0.25">
      <c r="B20" s="120"/>
      <c r="C20" s="2"/>
    </row>
    <row r="21" spans="2:3" x14ac:dyDescent="0.25">
      <c r="B21" s="104" t="s">
        <v>11</v>
      </c>
      <c r="C21" s="2"/>
    </row>
    <row r="22" spans="2:3" x14ac:dyDescent="0.25">
      <c r="B22" s="104" t="s">
        <v>21</v>
      </c>
      <c r="C22" s="2"/>
    </row>
    <row r="23" spans="2:3" x14ac:dyDescent="0.25">
      <c r="B23" s="104" t="s">
        <v>8</v>
      </c>
      <c r="C23" s="2"/>
    </row>
    <row r="24" spans="2:3" x14ac:dyDescent="0.25">
      <c r="B24" s="104" t="s">
        <v>9</v>
      </c>
      <c r="C24" s="2"/>
    </row>
    <row r="25" spans="2:3" x14ac:dyDescent="0.25">
      <c r="B25" s="104" t="s">
        <v>10</v>
      </c>
      <c r="C25" s="2"/>
    </row>
    <row r="27" spans="2:3" x14ac:dyDescent="0.25">
      <c r="B27" s="125"/>
      <c r="C27" s="125"/>
    </row>
  </sheetData>
  <mergeCells count="6">
    <mergeCell ref="B27:C27"/>
    <mergeCell ref="B2:C2"/>
    <mergeCell ref="B4:C4"/>
    <mergeCell ref="B5:C5"/>
    <mergeCell ref="B6:C6"/>
    <mergeCell ref="B16:C16"/>
  </mergeCells>
  <pageMargins left="0.23622047244094491" right="0.23622047244094491" top="0.15748031496062992" bottom="0.74803149606299213" header="0.31496062992125984" footer="0.31496062992125984"/>
  <pageSetup paperSize="5"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37B46-15CF-4B1A-9322-AFCEE3917B55}">
  <sheetPr codeName="Hoja7">
    <pageSetUpPr fitToPage="1"/>
  </sheetPr>
  <dimension ref="B1:K28"/>
  <sheetViews>
    <sheetView topLeftCell="A18" zoomScaleNormal="100" workbookViewId="0">
      <selection activeCell="K20" sqref="K20"/>
    </sheetView>
  </sheetViews>
  <sheetFormatPr baseColWidth="10" defaultRowHeight="15" x14ac:dyDescent="0.25"/>
  <cols>
    <col min="1" max="1" width="1.85546875" style="62" customWidth="1"/>
    <col min="2" max="2" width="5.7109375" style="62" customWidth="1"/>
    <col min="3" max="3" width="68.28515625" style="62" bestFit="1" customWidth="1"/>
    <col min="4" max="4" width="16.5703125" style="62" customWidth="1"/>
    <col min="5" max="5" width="17" style="67" bestFit="1" customWidth="1"/>
    <col min="6" max="6" width="26.28515625" style="62" customWidth="1"/>
    <col min="7" max="7" width="29.5703125" style="62" customWidth="1"/>
    <col min="8" max="8" width="12.28515625" style="62" bestFit="1" customWidth="1"/>
    <col min="9" max="9" width="16" style="62" customWidth="1"/>
    <col min="10" max="10" width="11.42578125" style="62"/>
    <col min="11" max="11" width="13.28515625" style="77" bestFit="1" customWidth="1"/>
    <col min="12" max="16384" width="11.42578125" style="62"/>
  </cols>
  <sheetData>
    <row r="1" spans="2:11" s="53" customFormat="1" ht="24.75" customHeight="1" x14ac:dyDescent="0.2">
      <c r="B1" s="136" t="s">
        <v>18</v>
      </c>
      <c r="C1" s="136"/>
      <c r="D1" s="136"/>
      <c r="E1" s="136"/>
      <c r="F1" s="136"/>
      <c r="G1" s="136"/>
      <c r="H1" s="52"/>
      <c r="K1" s="73"/>
    </row>
    <row r="2" spans="2:11" s="54" customFormat="1" ht="3.75" customHeight="1" x14ac:dyDescent="0.3">
      <c r="E2" s="55"/>
      <c r="K2" s="74"/>
    </row>
    <row r="3" spans="2:11" s="54" customFormat="1" ht="24.75" customHeight="1" x14ac:dyDescent="0.3">
      <c r="C3" s="137" t="s">
        <v>22</v>
      </c>
      <c r="D3" s="137"/>
      <c r="E3" s="137"/>
      <c r="F3" s="137"/>
      <c r="G3" s="137"/>
      <c r="K3" s="74"/>
    </row>
    <row r="4" spans="2:11" s="54" customFormat="1" ht="20.25" customHeight="1" x14ac:dyDescent="0.3">
      <c r="C4" s="138" t="s">
        <v>32</v>
      </c>
      <c r="D4" s="138"/>
      <c r="E4" s="139"/>
      <c r="F4" s="139"/>
      <c r="G4" s="139"/>
      <c r="K4" s="74"/>
    </row>
    <row r="5" spans="2:11" s="54" customFormat="1" ht="33.75" customHeight="1" x14ac:dyDescent="0.3">
      <c r="C5" s="140" t="s">
        <v>30</v>
      </c>
      <c r="D5" s="140"/>
      <c r="E5" s="140"/>
      <c r="F5" s="140"/>
      <c r="G5" s="140"/>
      <c r="K5" s="74"/>
    </row>
    <row r="6" spans="2:11" s="54" customFormat="1" ht="4.5" customHeight="1" x14ac:dyDescent="0.3">
      <c r="C6" s="56"/>
      <c r="D6" s="56"/>
      <c r="E6" s="57"/>
      <c r="K6" s="74"/>
    </row>
    <row r="7" spans="2:11" s="54" customFormat="1" ht="21" customHeight="1" x14ac:dyDescent="0.3">
      <c r="B7" s="58" t="s">
        <v>23</v>
      </c>
      <c r="C7" s="59" t="s">
        <v>24</v>
      </c>
      <c r="D7" s="59" t="s">
        <v>25</v>
      </c>
      <c r="E7" s="60" t="s">
        <v>26</v>
      </c>
      <c r="F7" s="141" t="s">
        <v>27</v>
      </c>
      <c r="G7" s="141"/>
      <c r="K7" s="74"/>
    </row>
    <row r="8" spans="2:11" s="84" customFormat="1" ht="12.75" customHeight="1" x14ac:dyDescent="0.25">
      <c r="B8" s="89">
        <v>1</v>
      </c>
      <c r="C8" s="90" t="s">
        <v>35</v>
      </c>
      <c r="D8" s="89">
        <v>900654916</v>
      </c>
      <c r="E8" s="91">
        <v>4814650</v>
      </c>
      <c r="F8" s="80"/>
      <c r="G8" s="76">
        <f>MEDIAN(E8:E17)</f>
        <v>7432740.5</v>
      </c>
      <c r="K8" s="85"/>
    </row>
    <row r="9" spans="2:11" s="84" customFormat="1" ht="12.75" customHeight="1" x14ac:dyDescent="0.25">
      <c r="B9" s="92">
        <v>2</v>
      </c>
      <c r="C9" s="90" t="s">
        <v>36</v>
      </c>
      <c r="D9" s="89">
        <v>900389684</v>
      </c>
      <c r="E9" s="91">
        <v>5351055.2</v>
      </c>
      <c r="F9" s="79" t="s">
        <v>19</v>
      </c>
      <c r="G9" s="86">
        <v>8323333</v>
      </c>
      <c r="K9" s="85"/>
    </row>
    <row r="10" spans="2:11" s="84" customFormat="1" ht="12.75" customHeight="1" x14ac:dyDescent="0.25">
      <c r="B10" s="98">
        <v>3</v>
      </c>
      <c r="C10" s="99" t="s">
        <v>39</v>
      </c>
      <c r="D10" s="98">
        <v>901346888</v>
      </c>
      <c r="E10" s="100">
        <v>5394216</v>
      </c>
      <c r="F10" s="80"/>
      <c r="K10" s="85"/>
    </row>
    <row r="11" spans="2:11" s="84" customFormat="1" ht="12.75" customHeight="1" x14ac:dyDescent="0.25">
      <c r="B11" s="92">
        <v>4</v>
      </c>
      <c r="C11" s="90" t="s">
        <v>40</v>
      </c>
      <c r="D11" s="89">
        <v>900718863</v>
      </c>
      <c r="E11" s="91">
        <v>5710580</v>
      </c>
      <c r="F11" s="80"/>
      <c r="G11" s="76">
        <f>_xlfn.STDEV.P(E8:E17)</f>
        <v>1326677.7416876038</v>
      </c>
      <c r="K11" s="85"/>
    </row>
    <row r="12" spans="2:11" s="84" customFormat="1" ht="12.75" customHeight="1" x14ac:dyDescent="0.25">
      <c r="B12" s="75">
        <v>5</v>
      </c>
      <c r="C12" s="88" t="s">
        <v>41</v>
      </c>
      <c r="D12" s="75">
        <v>901355682</v>
      </c>
      <c r="E12" s="81">
        <v>7074834</v>
      </c>
      <c r="F12" s="80"/>
      <c r="G12" s="64"/>
      <c r="K12" s="85"/>
    </row>
    <row r="13" spans="2:11" s="84" customFormat="1" ht="12.75" customHeight="1" x14ac:dyDescent="0.25">
      <c r="B13" s="78">
        <v>6</v>
      </c>
      <c r="C13" s="88" t="s">
        <v>42</v>
      </c>
      <c r="D13" s="75">
        <v>900735297</v>
      </c>
      <c r="E13" s="81">
        <v>7790647</v>
      </c>
      <c r="F13" s="80"/>
      <c r="G13" s="82"/>
      <c r="K13" s="85"/>
    </row>
    <row r="14" spans="2:11" s="84" customFormat="1" ht="12.75" customHeight="1" x14ac:dyDescent="0.25">
      <c r="B14" s="75">
        <v>7</v>
      </c>
      <c r="C14" s="88" t="s">
        <v>43</v>
      </c>
      <c r="D14" s="75">
        <v>900471332</v>
      </c>
      <c r="E14" s="81">
        <v>8076470</v>
      </c>
      <c r="F14" s="80"/>
      <c r="G14" s="82"/>
      <c r="K14" s="85"/>
    </row>
    <row r="15" spans="2:11" s="84" customFormat="1" ht="12.75" customHeight="1" x14ac:dyDescent="0.25">
      <c r="B15" s="78">
        <v>8</v>
      </c>
      <c r="C15" s="88" t="s">
        <v>37</v>
      </c>
      <c r="D15" s="75">
        <v>830032102</v>
      </c>
      <c r="E15" s="81">
        <v>8087158</v>
      </c>
      <c r="F15" s="80"/>
      <c r="G15" s="82"/>
      <c r="K15" s="85"/>
    </row>
    <row r="16" spans="2:11" s="84" customFormat="1" ht="12.75" customHeight="1" x14ac:dyDescent="0.25">
      <c r="B16" s="75">
        <v>9</v>
      </c>
      <c r="C16" s="88" t="s">
        <v>38</v>
      </c>
      <c r="D16" s="75">
        <v>900694527</v>
      </c>
      <c r="E16" s="81">
        <v>8138300</v>
      </c>
      <c r="F16" s="80"/>
      <c r="G16" s="82"/>
      <c r="K16" s="85"/>
    </row>
    <row r="17" spans="2:11" s="84" customFormat="1" ht="12.75" customHeight="1" x14ac:dyDescent="0.25">
      <c r="B17" s="78">
        <v>10</v>
      </c>
      <c r="C17" s="88" t="s">
        <v>31</v>
      </c>
      <c r="D17" s="75">
        <v>900241832</v>
      </c>
      <c r="E17" s="83">
        <v>8323302</v>
      </c>
      <c r="F17" s="80"/>
      <c r="G17" s="82"/>
      <c r="K17" s="85"/>
    </row>
    <row r="18" spans="2:11" ht="15" customHeight="1" x14ac:dyDescent="0.3">
      <c r="B18" s="61"/>
      <c r="C18" s="64"/>
      <c r="D18" s="75"/>
      <c r="E18" s="65"/>
      <c r="F18" s="63" t="s">
        <v>28</v>
      </c>
      <c r="G18" s="66">
        <f>+G8-G11</f>
        <v>6106062.7583123967</v>
      </c>
    </row>
    <row r="19" spans="2:11" ht="236.25" customHeight="1" x14ac:dyDescent="0.25"/>
    <row r="20" spans="2:11" s="54" customFormat="1" ht="368.25" customHeight="1" x14ac:dyDescent="0.3">
      <c r="B20" s="135" t="s">
        <v>47</v>
      </c>
      <c r="C20" s="135"/>
      <c r="D20" s="135"/>
      <c r="E20" s="135"/>
      <c r="F20" s="135"/>
      <c r="G20" s="135"/>
      <c r="K20" s="74"/>
    </row>
    <row r="21" spans="2:11" s="54" customFormat="1" ht="24" customHeight="1" x14ac:dyDescent="0.3">
      <c r="B21" s="68"/>
      <c r="C21" s="68"/>
      <c r="D21" s="68"/>
      <c r="E21" s="69"/>
      <c r="F21" s="68"/>
      <c r="G21" s="68"/>
      <c r="K21" s="74"/>
    </row>
    <row r="22" spans="2:11" s="54" customFormat="1" ht="16.5" x14ac:dyDescent="0.3">
      <c r="B22" s="70" t="s">
        <v>20</v>
      </c>
      <c r="C22" s="71"/>
      <c r="D22" s="71"/>
      <c r="E22" s="55"/>
      <c r="K22" s="74"/>
    </row>
    <row r="23" spans="2:11" s="54" customFormat="1" ht="19.5" customHeight="1" x14ac:dyDescent="0.3">
      <c r="B23" s="70"/>
      <c r="C23" s="71"/>
      <c r="D23" s="71"/>
      <c r="E23" s="55"/>
      <c r="K23" s="74"/>
    </row>
    <row r="24" spans="2:11" s="54" customFormat="1" ht="14.25" customHeight="1" x14ac:dyDescent="0.3">
      <c r="B24" s="72" t="s">
        <v>11</v>
      </c>
      <c r="C24" s="71"/>
      <c r="D24" s="71"/>
      <c r="E24" s="55"/>
      <c r="J24" s="54">
        <f>+J21</f>
        <v>0</v>
      </c>
      <c r="K24" s="74"/>
    </row>
    <row r="25" spans="2:11" s="54" customFormat="1" ht="14.25" customHeight="1" x14ac:dyDescent="0.3">
      <c r="B25" s="72" t="s">
        <v>21</v>
      </c>
      <c r="C25" s="71"/>
      <c r="D25" s="71"/>
      <c r="E25" s="55"/>
      <c r="K25" s="74"/>
    </row>
    <row r="26" spans="2:11" s="54" customFormat="1" ht="14.25" customHeight="1" x14ac:dyDescent="0.3">
      <c r="B26" s="72" t="s">
        <v>8</v>
      </c>
      <c r="C26" s="71"/>
      <c r="D26" s="71"/>
      <c r="E26" s="55"/>
      <c r="K26" s="74"/>
    </row>
    <row r="27" spans="2:11" s="54" customFormat="1" ht="14.25" customHeight="1" x14ac:dyDescent="0.3">
      <c r="B27" s="72" t="s">
        <v>9</v>
      </c>
      <c r="C27" s="71"/>
      <c r="D27" s="71"/>
      <c r="E27" s="55"/>
      <c r="K27" s="74"/>
    </row>
    <row r="28" spans="2:11" s="54" customFormat="1" ht="14.25" customHeight="1" x14ac:dyDescent="0.3">
      <c r="B28" s="72" t="s">
        <v>10</v>
      </c>
      <c r="C28" s="71"/>
      <c r="D28" s="71"/>
      <c r="E28" s="55"/>
      <c r="K28" s="74"/>
    </row>
  </sheetData>
  <autoFilter ref="B7:H18" xr:uid="{00000000-0001-0000-0000-000000000000}">
    <filterColumn colId="4" showButton="0"/>
  </autoFilter>
  <mergeCells count="6">
    <mergeCell ref="B20:G20"/>
    <mergeCell ref="B1:G1"/>
    <mergeCell ref="C3:G3"/>
    <mergeCell ref="C4:G4"/>
    <mergeCell ref="C5:G5"/>
    <mergeCell ref="F7:G7"/>
  </mergeCells>
  <printOptions horizontalCentered="1" verticalCentered="1"/>
  <pageMargins left="0.70866141732283472" right="0.70866141732283472" top="0.74803149606299213" bottom="0.74803149606299213" header="0.31496062992125984" footer="0.31496062992125984"/>
  <pageSetup scale="5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77631-1428-45DB-B4B6-9754CA0FE427}">
  <dimension ref="A1:D11"/>
  <sheetViews>
    <sheetView workbookViewId="0">
      <selection activeCell="B20" sqref="B20:G20"/>
    </sheetView>
  </sheetViews>
  <sheetFormatPr baseColWidth="10" defaultColWidth="35.28515625" defaultRowHeight="26.25" customHeight="1" x14ac:dyDescent="0.25"/>
  <cols>
    <col min="1" max="1" width="28.7109375" customWidth="1"/>
    <col min="2" max="2" width="63.28515625" bestFit="1" customWidth="1"/>
  </cols>
  <sheetData>
    <row r="1" spans="1:4" ht="26.25" customHeight="1" x14ac:dyDescent="0.25">
      <c r="A1" s="87" t="s">
        <v>33</v>
      </c>
      <c r="B1" s="87" t="s">
        <v>34</v>
      </c>
      <c r="C1" s="87"/>
    </row>
    <row r="2" spans="1:4" s="95" customFormat="1" ht="26.25" customHeight="1" x14ac:dyDescent="0.25">
      <c r="A2" s="93">
        <v>1</v>
      </c>
      <c r="B2" s="93" t="s">
        <v>35</v>
      </c>
      <c r="C2" s="94">
        <v>4814650</v>
      </c>
      <c r="D2" s="95" t="s">
        <v>44</v>
      </c>
    </row>
    <row r="3" spans="1:4" s="95" customFormat="1" ht="26.25" customHeight="1" x14ac:dyDescent="0.25">
      <c r="A3" s="93">
        <v>2</v>
      </c>
      <c r="B3" s="93" t="s">
        <v>36</v>
      </c>
      <c r="C3" s="94">
        <v>5351055.2</v>
      </c>
      <c r="D3" s="95" t="s">
        <v>44</v>
      </c>
    </row>
    <row r="4" spans="1:4" s="95" customFormat="1" ht="26.25" customHeight="1" x14ac:dyDescent="0.25">
      <c r="A4" s="93">
        <v>3</v>
      </c>
      <c r="B4" s="93" t="s">
        <v>39</v>
      </c>
      <c r="C4" s="94">
        <v>5394216</v>
      </c>
      <c r="D4" s="95" t="s">
        <v>46</v>
      </c>
    </row>
    <row r="5" spans="1:4" s="95" customFormat="1" ht="26.25" customHeight="1" x14ac:dyDescent="0.25">
      <c r="A5" s="93">
        <v>4</v>
      </c>
      <c r="B5" s="93" t="s">
        <v>40</v>
      </c>
      <c r="C5" s="94">
        <v>5710580</v>
      </c>
      <c r="D5" s="95" t="s">
        <v>44</v>
      </c>
    </row>
    <row r="6" spans="1:4" ht="26.25" customHeight="1" x14ac:dyDescent="0.25">
      <c r="A6" s="96">
        <v>5</v>
      </c>
      <c r="B6" s="96" t="s">
        <v>41</v>
      </c>
      <c r="C6" s="97">
        <v>7074834</v>
      </c>
      <c r="D6" t="s">
        <v>45</v>
      </c>
    </row>
    <row r="7" spans="1:4" ht="26.25" customHeight="1" x14ac:dyDescent="0.25">
      <c r="A7" s="96">
        <v>6</v>
      </c>
      <c r="B7" s="96" t="s">
        <v>42</v>
      </c>
      <c r="C7" s="97">
        <v>7790647</v>
      </c>
      <c r="D7" t="s">
        <v>45</v>
      </c>
    </row>
    <row r="8" spans="1:4" ht="26.25" customHeight="1" x14ac:dyDescent="0.25">
      <c r="A8" s="96">
        <v>7</v>
      </c>
      <c r="B8" s="96" t="s">
        <v>43</v>
      </c>
      <c r="C8" s="97">
        <v>8076470</v>
      </c>
      <c r="D8" t="s">
        <v>45</v>
      </c>
    </row>
    <row r="9" spans="1:4" ht="26.25" customHeight="1" x14ac:dyDescent="0.25">
      <c r="A9" s="96">
        <v>8</v>
      </c>
      <c r="B9" s="96" t="s">
        <v>37</v>
      </c>
      <c r="C9" s="97">
        <v>8087158</v>
      </c>
      <c r="D9" t="s">
        <v>45</v>
      </c>
    </row>
    <row r="10" spans="1:4" ht="26.25" customHeight="1" x14ac:dyDescent="0.25">
      <c r="A10" s="96">
        <v>9</v>
      </c>
      <c r="B10" s="96" t="s">
        <v>38</v>
      </c>
      <c r="C10" s="97">
        <v>8138300</v>
      </c>
      <c r="D10" t="s">
        <v>45</v>
      </c>
    </row>
    <row r="11" spans="1:4" ht="26.25" customHeight="1" x14ac:dyDescent="0.25">
      <c r="A11" s="96">
        <v>10</v>
      </c>
      <c r="B11" s="96" t="s">
        <v>31</v>
      </c>
      <c r="C11" s="97">
        <v>8323302</v>
      </c>
      <c r="D11" t="s">
        <v>45</v>
      </c>
    </row>
  </sheetData>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6E1A2-9BBA-4A98-8584-B183A083D945}">
  <sheetPr codeName="Hoja1">
    <tabColor theme="9" tint="0.59999389629810485"/>
    <pageSetUpPr fitToPage="1"/>
  </sheetPr>
  <dimension ref="B1:K45"/>
  <sheetViews>
    <sheetView tabSelected="1" view="pageBreakPreview" topLeftCell="A23" zoomScaleNormal="100" zoomScaleSheetLayoutView="100" zoomScalePageLayoutView="50" workbookViewId="0">
      <selection activeCell="D15" sqref="D15"/>
    </sheetView>
  </sheetViews>
  <sheetFormatPr baseColWidth="10" defaultColWidth="11.42578125" defaultRowHeight="12.75" x14ac:dyDescent="0.2"/>
  <cols>
    <col min="1" max="1" width="5.42578125" style="2" customWidth="1"/>
    <col min="2" max="2" width="7.140625" style="2" customWidth="1"/>
    <col min="3" max="3" width="60.140625" style="8" customWidth="1"/>
    <col min="4" max="4" width="47.28515625" style="9" customWidth="1"/>
    <col min="5" max="5" width="13" style="9" bestFit="1" customWidth="1"/>
    <col min="6" max="6" width="23.42578125" style="14" hidden="1" customWidth="1"/>
    <col min="7" max="7" width="22.42578125" style="24" customWidth="1"/>
    <col min="8" max="8" width="24.28515625" style="29" customWidth="1"/>
    <col min="9" max="9" width="22.28515625" style="45" hidden="1" customWidth="1"/>
    <col min="10" max="10" width="17.85546875" style="37" bestFit="1" customWidth="1"/>
    <col min="11" max="11" width="13.85546875" style="37" bestFit="1" customWidth="1"/>
    <col min="12" max="16384" width="11.42578125" style="2"/>
  </cols>
  <sheetData>
    <row r="1" spans="2:11" ht="4.5" customHeight="1" x14ac:dyDescent="0.2">
      <c r="E1" s="1"/>
      <c r="F1" s="1"/>
      <c r="G1" s="23"/>
    </row>
    <row r="2" spans="2:11" ht="26.25" customHeight="1" x14ac:dyDescent="0.2">
      <c r="C2" s="142" t="s">
        <v>86</v>
      </c>
      <c r="D2" s="142"/>
      <c r="E2" s="142"/>
      <c r="F2" s="142"/>
      <c r="G2" s="142"/>
      <c r="H2" s="142"/>
      <c r="I2" s="142"/>
    </row>
    <row r="3" spans="2:11" ht="33" customHeight="1" x14ac:dyDescent="0.2">
      <c r="C3" s="143" t="s">
        <v>48</v>
      </c>
      <c r="D3" s="143"/>
      <c r="E3" s="143"/>
      <c r="F3" s="143"/>
      <c r="G3" s="143"/>
      <c r="H3" s="143"/>
      <c r="I3" s="143"/>
    </row>
    <row r="4" spans="2:11" ht="6" customHeight="1" x14ac:dyDescent="0.2">
      <c r="D4" s="10"/>
      <c r="E4" s="10"/>
      <c r="F4" s="11"/>
    </row>
    <row r="5" spans="2:11" ht="5.25" customHeight="1" x14ac:dyDescent="0.2">
      <c r="B5" s="4"/>
      <c r="C5" s="4"/>
      <c r="D5" s="4"/>
      <c r="E5" s="4"/>
      <c r="F5" s="2"/>
    </row>
    <row r="6" spans="2:11" s="3" customFormat="1" ht="23.25" customHeight="1" x14ac:dyDescent="0.25">
      <c r="B6" s="4"/>
      <c r="C6" s="20" t="s">
        <v>14</v>
      </c>
      <c r="D6" s="40">
        <v>2126506</v>
      </c>
      <c r="E6" s="22"/>
      <c r="F6" s="15"/>
      <c r="G6" s="25"/>
      <c r="H6" s="30"/>
      <c r="I6" s="46"/>
      <c r="J6" s="38"/>
      <c r="K6" s="38"/>
    </row>
    <row r="7" spans="2:11" ht="29.25" customHeight="1" x14ac:dyDescent="0.2">
      <c r="C7" s="21" t="s">
        <v>0</v>
      </c>
      <c r="D7" s="44" t="s">
        <v>57</v>
      </c>
      <c r="F7" s="19"/>
      <c r="G7" s="19"/>
    </row>
    <row r="8" spans="2:11" ht="17.25" customHeight="1" x14ac:dyDescent="0.2">
      <c r="C8" s="5"/>
      <c r="D8" s="6"/>
      <c r="E8" s="7"/>
      <c r="F8" s="7"/>
      <c r="G8" s="26"/>
    </row>
    <row r="9" spans="2:11" s="3" customFormat="1" ht="32.25" customHeight="1" x14ac:dyDescent="0.25">
      <c r="B9" s="144" t="s">
        <v>1</v>
      </c>
      <c r="C9" s="144" t="s">
        <v>2</v>
      </c>
      <c r="D9" s="146" t="s">
        <v>3</v>
      </c>
      <c r="E9" s="146" t="s">
        <v>4</v>
      </c>
      <c r="F9" s="146" t="s">
        <v>15</v>
      </c>
      <c r="G9" s="154" t="s">
        <v>16</v>
      </c>
      <c r="H9" s="156" t="s">
        <v>87</v>
      </c>
      <c r="I9" s="158" t="s">
        <v>5</v>
      </c>
      <c r="J9" s="38"/>
      <c r="K9" s="38"/>
    </row>
    <row r="10" spans="2:11" s="3" customFormat="1" ht="41.25" customHeight="1" x14ac:dyDescent="0.25">
      <c r="B10" s="145"/>
      <c r="C10" s="145"/>
      <c r="D10" s="147"/>
      <c r="E10" s="147"/>
      <c r="F10" s="148"/>
      <c r="G10" s="155"/>
      <c r="H10" s="157"/>
      <c r="I10" s="159"/>
      <c r="J10" s="38"/>
      <c r="K10" s="38"/>
    </row>
    <row r="11" spans="2:11" s="3" customFormat="1" ht="24.75" customHeight="1" x14ac:dyDescent="0.25">
      <c r="B11" s="18">
        <v>1</v>
      </c>
      <c r="C11" s="123" t="s">
        <v>58</v>
      </c>
      <c r="D11" s="121" t="s">
        <v>77</v>
      </c>
      <c r="E11" s="121">
        <v>1</v>
      </c>
      <c r="F11" s="33">
        <v>267453</v>
      </c>
      <c r="G11" s="36">
        <v>266594</v>
      </c>
      <c r="H11" s="32">
        <f>+G11*E11</f>
        <v>266594</v>
      </c>
      <c r="I11" s="47">
        <f>+F11-G11</f>
        <v>859</v>
      </c>
      <c r="J11" s="38"/>
      <c r="K11" s="38"/>
    </row>
    <row r="12" spans="2:11" s="3" customFormat="1" ht="24.75" customHeight="1" x14ac:dyDescent="0.25">
      <c r="B12" s="18">
        <v>2</v>
      </c>
      <c r="C12" s="123" t="s">
        <v>59</v>
      </c>
      <c r="D12" s="121" t="s">
        <v>78</v>
      </c>
      <c r="E12" s="121">
        <v>1</v>
      </c>
      <c r="F12" s="33">
        <v>60393</v>
      </c>
      <c r="G12" s="36">
        <v>60199</v>
      </c>
      <c r="H12" s="32">
        <f t="shared" ref="H12:H29" si="0">+G12*E12</f>
        <v>60199</v>
      </c>
      <c r="I12" s="47">
        <f t="shared" ref="I12:I29" si="1">+F12-G12</f>
        <v>194</v>
      </c>
      <c r="J12" s="38"/>
      <c r="K12" s="38"/>
    </row>
    <row r="13" spans="2:11" s="3" customFormat="1" ht="24.75" customHeight="1" x14ac:dyDescent="0.25">
      <c r="B13" s="18">
        <v>3</v>
      </c>
      <c r="C13" s="123" t="s">
        <v>60</v>
      </c>
      <c r="D13" s="121" t="s">
        <v>77</v>
      </c>
      <c r="E13" s="121">
        <v>1</v>
      </c>
      <c r="F13" s="33">
        <v>310590</v>
      </c>
      <c r="G13" s="36">
        <v>309593</v>
      </c>
      <c r="H13" s="32">
        <f t="shared" si="0"/>
        <v>309593</v>
      </c>
      <c r="I13" s="47">
        <f t="shared" si="1"/>
        <v>997</v>
      </c>
      <c r="J13" s="38"/>
      <c r="K13" s="38"/>
    </row>
    <row r="14" spans="2:11" s="3" customFormat="1" ht="24.75" customHeight="1" x14ac:dyDescent="0.25">
      <c r="B14" s="18">
        <v>4</v>
      </c>
      <c r="C14" s="123" t="s">
        <v>61</v>
      </c>
      <c r="D14" s="121" t="s">
        <v>29</v>
      </c>
      <c r="E14" s="121">
        <v>1</v>
      </c>
      <c r="F14" s="33">
        <v>60393</v>
      </c>
      <c r="G14" s="36">
        <v>60199</v>
      </c>
      <c r="H14" s="32">
        <f t="shared" si="0"/>
        <v>60199</v>
      </c>
      <c r="I14" s="47">
        <f t="shared" si="1"/>
        <v>194</v>
      </c>
      <c r="J14" s="38"/>
      <c r="K14" s="38"/>
    </row>
    <row r="15" spans="2:11" s="3" customFormat="1" ht="24.75" customHeight="1" x14ac:dyDescent="0.25">
      <c r="B15" s="18">
        <v>5</v>
      </c>
      <c r="C15" s="123" t="s">
        <v>62</v>
      </c>
      <c r="D15" s="121" t="s">
        <v>29</v>
      </c>
      <c r="E15" s="121">
        <v>1</v>
      </c>
      <c r="F15" s="33">
        <v>37961</v>
      </c>
      <c r="G15" s="36">
        <v>37839</v>
      </c>
      <c r="H15" s="32">
        <f t="shared" si="0"/>
        <v>37839</v>
      </c>
      <c r="I15" s="47">
        <f t="shared" si="1"/>
        <v>122</v>
      </c>
      <c r="J15" s="38"/>
      <c r="K15" s="38"/>
    </row>
    <row r="16" spans="2:11" s="3" customFormat="1" ht="24.75" customHeight="1" x14ac:dyDescent="0.25">
      <c r="B16" s="18">
        <v>6</v>
      </c>
      <c r="C16" s="123" t="s">
        <v>63</v>
      </c>
      <c r="D16" s="121" t="s">
        <v>77</v>
      </c>
      <c r="E16" s="121">
        <v>1</v>
      </c>
      <c r="F16" s="33">
        <v>274355</v>
      </c>
      <c r="G16" s="36">
        <v>273474</v>
      </c>
      <c r="H16" s="32">
        <f t="shared" si="0"/>
        <v>273474</v>
      </c>
      <c r="I16" s="47">
        <f t="shared" si="1"/>
        <v>881</v>
      </c>
      <c r="J16" s="38"/>
      <c r="K16" s="38"/>
    </row>
    <row r="17" spans="2:11" s="3" customFormat="1" ht="24.75" customHeight="1" x14ac:dyDescent="0.25">
      <c r="B17" s="18">
        <v>7</v>
      </c>
      <c r="C17" s="123" t="s">
        <v>64</v>
      </c>
      <c r="D17" s="121" t="s">
        <v>79</v>
      </c>
      <c r="E17" s="121">
        <v>1</v>
      </c>
      <c r="F17" s="33">
        <v>15530</v>
      </c>
      <c r="G17" s="36">
        <v>15480</v>
      </c>
      <c r="H17" s="32">
        <f t="shared" si="0"/>
        <v>15480</v>
      </c>
      <c r="I17" s="47">
        <f t="shared" si="1"/>
        <v>50</v>
      </c>
      <c r="J17" s="38"/>
      <c r="K17" s="38"/>
    </row>
    <row r="18" spans="2:11" s="3" customFormat="1" ht="24.75" customHeight="1" x14ac:dyDescent="0.25">
      <c r="B18" s="18">
        <v>8</v>
      </c>
      <c r="C18" s="123" t="s">
        <v>65</v>
      </c>
      <c r="D18" s="121" t="s">
        <v>77</v>
      </c>
      <c r="E18" s="121">
        <v>1</v>
      </c>
      <c r="F18" s="33">
        <v>276080</v>
      </c>
      <c r="G18" s="36">
        <v>275193</v>
      </c>
      <c r="H18" s="32">
        <f t="shared" si="0"/>
        <v>275193</v>
      </c>
      <c r="I18" s="47">
        <f t="shared" si="1"/>
        <v>887</v>
      </c>
      <c r="J18" s="38"/>
      <c r="K18" s="38"/>
    </row>
    <row r="19" spans="2:11" s="3" customFormat="1" ht="24.75" customHeight="1" x14ac:dyDescent="0.25">
      <c r="B19" s="18">
        <v>9</v>
      </c>
      <c r="C19" s="123" t="s">
        <v>66</v>
      </c>
      <c r="D19" s="121" t="s">
        <v>77</v>
      </c>
      <c r="E19" s="121">
        <v>1</v>
      </c>
      <c r="F19" s="33">
        <v>276080</v>
      </c>
      <c r="G19" s="36">
        <v>275193</v>
      </c>
      <c r="H19" s="32">
        <f t="shared" si="0"/>
        <v>275193</v>
      </c>
      <c r="I19" s="47">
        <f t="shared" si="1"/>
        <v>887</v>
      </c>
      <c r="J19" s="38"/>
      <c r="K19" s="38"/>
    </row>
    <row r="20" spans="2:11" s="3" customFormat="1" ht="24.75" customHeight="1" x14ac:dyDescent="0.25">
      <c r="B20" s="18">
        <v>10</v>
      </c>
      <c r="C20" s="123" t="s">
        <v>67</v>
      </c>
      <c r="D20" s="121" t="s">
        <v>29</v>
      </c>
      <c r="E20" s="121">
        <v>1</v>
      </c>
      <c r="F20" s="33">
        <v>77648</v>
      </c>
      <c r="G20" s="36">
        <v>77398</v>
      </c>
      <c r="H20" s="32">
        <f t="shared" si="0"/>
        <v>77398</v>
      </c>
      <c r="I20" s="47">
        <f t="shared" si="1"/>
        <v>250</v>
      </c>
      <c r="J20" s="38"/>
      <c r="K20" s="38"/>
    </row>
    <row r="21" spans="2:11" s="3" customFormat="1" ht="24.75" customHeight="1" x14ac:dyDescent="0.25">
      <c r="B21" s="18">
        <v>11</v>
      </c>
      <c r="C21" s="123" t="s">
        <v>68</v>
      </c>
      <c r="D21" s="121" t="s">
        <v>80</v>
      </c>
      <c r="E21" s="121">
        <v>1</v>
      </c>
      <c r="F21" s="33">
        <v>10353</v>
      </c>
      <c r="G21" s="36">
        <v>10319</v>
      </c>
      <c r="H21" s="32">
        <f t="shared" si="0"/>
        <v>10319</v>
      </c>
      <c r="I21" s="47">
        <f t="shared" si="1"/>
        <v>34</v>
      </c>
      <c r="J21" s="38"/>
      <c r="K21" s="38"/>
    </row>
    <row r="22" spans="2:11" s="3" customFormat="1" ht="24.75" customHeight="1" x14ac:dyDescent="0.25">
      <c r="B22" s="18">
        <v>12</v>
      </c>
      <c r="C22" s="123" t="s">
        <v>69</v>
      </c>
      <c r="D22" s="121" t="s">
        <v>29</v>
      </c>
      <c r="E22" s="121">
        <v>1</v>
      </c>
      <c r="F22" s="33">
        <v>39687</v>
      </c>
      <c r="G22" s="36">
        <v>39559</v>
      </c>
      <c r="H22" s="32">
        <f t="shared" si="0"/>
        <v>39559</v>
      </c>
      <c r="I22" s="47">
        <f t="shared" si="1"/>
        <v>128</v>
      </c>
      <c r="J22" s="38"/>
      <c r="K22" s="38"/>
    </row>
    <row r="23" spans="2:11" s="3" customFormat="1" ht="24.75" customHeight="1" x14ac:dyDescent="0.25">
      <c r="B23" s="18">
        <v>13</v>
      </c>
      <c r="C23" s="123" t="s">
        <v>70</v>
      </c>
      <c r="D23" s="121" t="s">
        <v>81</v>
      </c>
      <c r="E23" s="121">
        <v>1</v>
      </c>
      <c r="F23" s="33">
        <v>27435</v>
      </c>
      <c r="G23" s="36">
        <v>27346</v>
      </c>
      <c r="H23" s="32">
        <f t="shared" si="0"/>
        <v>27346</v>
      </c>
      <c r="I23" s="47">
        <f t="shared" si="1"/>
        <v>89</v>
      </c>
      <c r="J23" s="38"/>
      <c r="K23" s="38"/>
    </row>
    <row r="24" spans="2:11" s="3" customFormat="1" ht="24.75" customHeight="1" x14ac:dyDescent="0.25">
      <c r="B24" s="18">
        <v>14</v>
      </c>
      <c r="C24" s="123" t="s">
        <v>71</v>
      </c>
      <c r="D24" s="121" t="s">
        <v>81</v>
      </c>
      <c r="E24" s="121">
        <v>1</v>
      </c>
      <c r="F24" s="33">
        <v>144769</v>
      </c>
      <c r="G24" s="36">
        <v>144304</v>
      </c>
      <c r="H24" s="32">
        <f t="shared" si="0"/>
        <v>144304</v>
      </c>
      <c r="I24" s="47">
        <f t="shared" si="1"/>
        <v>465</v>
      </c>
      <c r="J24" s="38"/>
      <c r="K24" s="38"/>
    </row>
    <row r="25" spans="2:11" s="3" customFormat="1" ht="24.75" customHeight="1" x14ac:dyDescent="0.25">
      <c r="B25" s="18">
        <v>15</v>
      </c>
      <c r="C25" s="123" t="s">
        <v>72</v>
      </c>
      <c r="D25" s="121" t="s">
        <v>29</v>
      </c>
      <c r="E25" s="121">
        <v>1</v>
      </c>
      <c r="F25" s="33">
        <v>19495</v>
      </c>
      <c r="G25" s="36">
        <v>19432</v>
      </c>
      <c r="H25" s="32">
        <f t="shared" si="0"/>
        <v>19432</v>
      </c>
      <c r="I25" s="47">
        <f t="shared" si="1"/>
        <v>63</v>
      </c>
      <c r="J25" s="38"/>
      <c r="K25" s="38"/>
    </row>
    <row r="26" spans="2:11" s="3" customFormat="1" ht="24.75" customHeight="1" x14ac:dyDescent="0.25">
      <c r="B26" s="18">
        <v>16</v>
      </c>
      <c r="C26" s="123" t="s">
        <v>73</v>
      </c>
      <c r="D26" s="121" t="s">
        <v>29</v>
      </c>
      <c r="E26" s="121">
        <v>1</v>
      </c>
      <c r="F26" s="33">
        <v>136315</v>
      </c>
      <c r="G26" s="36">
        <v>135877</v>
      </c>
      <c r="H26" s="32">
        <f t="shared" si="0"/>
        <v>135877</v>
      </c>
      <c r="I26" s="47">
        <f t="shared" si="1"/>
        <v>438</v>
      </c>
      <c r="J26" s="38"/>
      <c r="K26" s="38"/>
    </row>
    <row r="27" spans="2:11" s="3" customFormat="1" ht="24.75" customHeight="1" x14ac:dyDescent="0.25">
      <c r="B27" s="18">
        <v>17</v>
      </c>
      <c r="C27" s="123" t="s">
        <v>74</v>
      </c>
      <c r="D27" s="121" t="s">
        <v>81</v>
      </c>
      <c r="E27" s="121">
        <v>1</v>
      </c>
      <c r="F27" s="33">
        <v>23984</v>
      </c>
      <c r="G27" s="36">
        <v>23907</v>
      </c>
      <c r="H27" s="32">
        <f t="shared" si="0"/>
        <v>23907</v>
      </c>
      <c r="I27" s="47">
        <f t="shared" si="1"/>
        <v>77</v>
      </c>
      <c r="J27" s="38"/>
      <c r="K27" s="38"/>
    </row>
    <row r="28" spans="2:11" s="3" customFormat="1" ht="24.75" customHeight="1" x14ac:dyDescent="0.25">
      <c r="B28" s="18">
        <v>18</v>
      </c>
      <c r="C28" s="123" t="s">
        <v>75</v>
      </c>
      <c r="D28" s="121" t="s">
        <v>29</v>
      </c>
      <c r="E28" s="121">
        <v>1</v>
      </c>
      <c r="F28" s="33">
        <v>7765</v>
      </c>
      <c r="G28" s="36">
        <v>7740</v>
      </c>
      <c r="H28" s="32">
        <f t="shared" si="0"/>
        <v>7740</v>
      </c>
      <c r="I28" s="47">
        <f t="shared" si="1"/>
        <v>25</v>
      </c>
      <c r="J28" s="38"/>
      <c r="K28" s="38"/>
    </row>
    <row r="29" spans="2:11" s="3" customFormat="1" ht="24.75" customHeight="1" x14ac:dyDescent="0.25">
      <c r="B29" s="18">
        <v>19</v>
      </c>
      <c r="C29" s="124" t="s">
        <v>76</v>
      </c>
      <c r="D29" s="122" t="s">
        <v>29</v>
      </c>
      <c r="E29" s="122">
        <v>1</v>
      </c>
      <c r="F29" s="33">
        <v>60220</v>
      </c>
      <c r="G29" s="36">
        <v>60026</v>
      </c>
      <c r="H29" s="32">
        <f t="shared" si="0"/>
        <v>60026</v>
      </c>
      <c r="I29" s="47">
        <f t="shared" si="1"/>
        <v>194</v>
      </c>
      <c r="J29" s="38"/>
      <c r="K29" s="38"/>
    </row>
    <row r="30" spans="2:11" ht="18.75" customHeight="1" x14ac:dyDescent="0.2">
      <c r="B30" s="34"/>
      <c r="C30" s="34"/>
      <c r="D30" s="34"/>
      <c r="E30" s="34">
        <f>SUM(E11:E11)</f>
        <v>1</v>
      </c>
      <c r="F30" s="42">
        <f>SUM(F11:F29)</f>
        <v>2126506</v>
      </c>
      <c r="G30" s="42">
        <f>SUM(G11:G29)</f>
        <v>2119672</v>
      </c>
      <c r="H30" s="42"/>
      <c r="I30" s="48"/>
      <c r="J30" s="38"/>
      <c r="K30" s="38"/>
    </row>
    <row r="31" spans="2:11" ht="24.75" customHeight="1" x14ac:dyDescent="0.2">
      <c r="B31" s="149" t="s">
        <v>88</v>
      </c>
      <c r="C31" s="149"/>
      <c r="D31" s="149"/>
      <c r="E31" s="149"/>
      <c r="F31" s="149"/>
      <c r="G31" s="150"/>
      <c r="H31" s="43">
        <f>SUM(H11:H29)</f>
        <v>2119672</v>
      </c>
      <c r="I31" s="49" t="s">
        <v>5</v>
      </c>
      <c r="J31" s="38"/>
      <c r="K31" s="38"/>
    </row>
    <row r="32" spans="2:11" ht="24.75" customHeight="1" x14ac:dyDescent="0.2">
      <c r="B32" s="151" t="s">
        <v>89</v>
      </c>
      <c r="C32" s="151"/>
      <c r="D32" s="151"/>
      <c r="E32" s="151"/>
      <c r="F32" s="151"/>
      <c r="G32" s="152"/>
      <c r="H32" s="41">
        <f>+D6-H31</f>
        <v>6834</v>
      </c>
      <c r="I32" s="51">
        <f>+H32-H31</f>
        <v>-2112838</v>
      </c>
      <c r="J32" s="38"/>
      <c r="K32" s="38"/>
    </row>
    <row r="33" spans="2:11" ht="10.5" customHeight="1" x14ac:dyDescent="0.2">
      <c r="B33" s="16"/>
      <c r="C33" s="17"/>
      <c r="D33" s="17"/>
      <c r="E33" s="17"/>
      <c r="F33" s="17"/>
      <c r="G33" s="27"/>
    </row>
    <row r="34" spans="2:11" ht="48.75" customHeight="1" x14ac:dyDescent="0.2">
      <c r="B34" s="153" t="s">
        <v>56</v>
      </c>
      <c r="C34" s="153"/>
      <c r="D34" s="153"/>
      <c r="E34" s="153"/>
      <c r="F34" s="153"/>
      <c r="G34" s="153"/>
      <c r="H34" s="153"/>
      <c r="I34" s="153"/>
    </row>
    <row r="35" spans="2:11" ht="7.5" customHeight="1" x14ac:dyDescent="0.2">
      <c r="B35" s="12"/>
      <c r="C35" s="12"/>
      <c r="D35" s="12"/>
      <c r="E35" s="12"/>
      <c r="F35" s="12"/>
      <c r="G35" s="28"/>
    </row>
    <row r="36" spans="2:11" ht="15" customHeight="1" x14ac:dyDescent="0.2">
      <c r="B36" s="13" t="s">
        <v>6</v>
      </c>
    </row>
    <row r="37" spans="2:11" ht="4.5" customHeight="1" x14ac:dyDescent="0.2">
      <c r="B37" s="13"/>
    </row>
    <row r="38" spans="2:11" s="9" customFormat="1" ht="15.75" customHeight="1" x14ac:dyDescent="0.2">
      <c r="B38" s="13" t="s">
        <v>11</v>
      </c>
      <c r="C38" s="2"/>
      <c r="F38" s="14"/>
      <c r="G38" s="24"/>
      <c r="H38" s="29"/>
      <c r="I38" s="50"/>
      <c r="J38" s="39"/>
      <c r="K38" s="39"/>
    </row>
    <row r="39" spans="2:11" s="9" customFormat="1" ht="15.75" customHeight="1" x14ac:dyDescent="0.25">
      <c r="B39" s="13" t="s">
        <v>7</v>
      </c>
      <c r="C39" s="8"/>
      <c r="F39" s="14"/>
      <c r="G39" s="24"/>
      <c r="H39" s="31"/>
      <c r="I39" s="45"/>
      <c r="J39" s="39"/>
      <c r="K39" s="39"/>
    </row>
    <row r="40" spans="2:11" s="9" customFormat="1" ht="15.75" customHeight="1" x14ac:dyDescent="0.2">
      <c r="B40" s="13" t="s">
        <v>8</v>
      </c>
      <c r="C40" s="8"/>
      <c r="F40" s="14"/>
      <c r="G40" s="35"/>
      <c r="H40" s="29"/>
      <c r="I40" s="45"/>
      <c r="J40" s="39"/>
      <c r="K40" s="39"/>
    </row>
    <row r="41" spans="2:11" s="9" customFormat="1" ht="15.75" customHeight="1" x14ac:dyDescent="0.2">
      <c r="B41" s="13" t="s">
        <v>9</v>
      </c>
      <c r="C41" s="8"/>
      <c r="F41" s="14"/>
      <c r="G41" s="35"/>
      <c r="H41" s="29"/>
      <c r="I41" s="45"/>
      <c r="J41" s="39"/>
      <c r="K41" s="39"/>
    </row>
    <row r="42" spans="2:11" s="9" customFormat="1" ht="15.75" customHeight="1" x14ac:dyDescent="0.2">
      <c r="B42" s="13" t="s">
        <v>10</v>
      </c>
      <c r="C42" s="8"/>
      <c r="F42" s="14"/>
      <c r="G42" s="35"/>
      <c r="H42" s="29"/>
      <c r="I42" s="45"/>
      <c r="J42" s="39"/>
      <c r="K42" s="39"/>
    </row>
    <row r="45" spans="2:11" s="9" customFormat="1" x14ac:dyDescent="0.2">
      <c r="B45" s="2"/>
      <c r="C45" s="8"/>
      <c r="F45" s="14"/>
      <c r="G45" s="24"/>
      <c r="H45" s="29"/>
      <c r="I45" s="45"/>
      <c r="J45" s="39"/>
      <c r="K45" s="39"/>
    </row>
  </sheetData>
  <autoFilter ref="B10:I32" xr:uid="{D85CAED8-0DC6-48FA-8483-6C8B088CA98B}"/>
  <mergeCells count="13">
    <mergeCell ref="B31:G31"/>
    <mergeCell ref="B32:G32"/>
    <mergeCell ref="B34:I34"/>
    <mergeCell ref="G9:G10"/>
    <mergeCell ref="H9:H10"/>
    <mergeCell ref="I9:I10"/>
    <mergeCell ref="C2:I2"/>
    <mergeCell ref="C3:I3"/>
    <mergeCell ref="B9:B10"/>
    <mergeCell ref="C9:C10"/>
    <mergeCell ref="D9:D10"/>
    <mergeCell ref="E9:E10"/>
    <mergeCell ref="F9:F10"/>
  </mergeCells>
  <printOptions horizontalCentered="1"/>
  <pageMargins left="0.23622047244094491" right="0.23622047244094491" top="0.74803149606299213" bottom="0.74803149606299213" header="0.31496062992125984" footer="0.31496062992125984"/>
  <pageSetup paperSize="5" scale="98"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C604F-3149-42BB-ABA4-98A1F7680D48}">
  <sheetPr>
    <tabColor theme="9" tint="0.59999389629810485"/>
    <pageSetUpPr fitToPage="1"/>
  </sheetPr>
  <dimension ref="B1:K45"/>
  <sheetViews>
    <sheetView view="pageBreakPreview" topLeftCell="A22" zoomScaleNormal="100" zoomScaleSheetLayoutView="100" zoomScalePageLayoutView="50" workbookViewId="0">
      <selection activeCell="H31" sqref="H31"/>
    </sheetView>
  </sheetViews>
  <sheetFormatPr baseColWidth="10" defaultColWidth="11.42578125" defaultRowHeight="12.75" x14ac:dyDescent="0.2"/>
  <cols>
    <col min="1" max="1" width="5.42578125" style="2" customWidth="1"/>
    <col min="2" max="2" width="7.140625" style="2" customWidth="1"/>
    <col min="3" max="3" width="60.140625" style="8" customWidth="1"/>
    <col min="4" max="4" width="47.28515625" style="9" customWidth="1"/>
    <col min="5" max="5" width="13" style="9" bestFit="1" customWidth="1"/>
    <col min="6" max="6" width="23.42578125" style="14" customWidth="1"/>
    <col min="7" max="7" width="22.42578125" style="24" customWidth="1"/>
    <col min="8" max="8" width="24.28515625" style="29" customWidth="1"/>
    <col min="9" max="9" width="22.28515625" style="45" customWidth="1"/>
    <col min="10" max="10" width="17.85546875" style="37" bestFit="1" customWidth="1"/>
    <col min="11" max="11" width="13.85546875" style="37" bestFit="1" customWidth="1"/>
    <col min="12" max="16384" width="11.42578125" style="2"/>
  </cols>
  <sheetData>
    <row r="1" spans="2:11" ht="4.5" customHeight="1" x14ac:dyDescent="0.2">
      <c r="E1" s="1"/>
      <c r="F1" s="1"/>
      <c r="G1" s="23"/>
    </row>
    <row r="2" spans="2:11" ht="26.25" customHeight="1" x14ac:dyDescent="0.2">
      <c r="C2" s="142" t="s">
        <v>82</v>
      </c>
      <c r="D2" s="142"/>
      <c r="E2" s="142"/>
      <c r="F2" s="142"/>
      <c r="G2" s="142"/>
      <c r="H2" s="142"/>
      <c r="I2" s="142"/>
    </row>
    <row r="3" spans="2:11" ht="33" customHeight="1" x14ac:dyDescent="0.2">
      <c r="C3" s="143" t="s">
        <v>48</v>
      </c>
      <c r="D3" s="143"/>
      <c r="E3" s="143"/>
      <c r="F3" s="143"/>
      <c r="G3" s="143"/>
      <c r="H3" s="143"/>
      <c r="I3" s="143"/>
    </row>
    <row r="4" spans="2:11" ht="6" customHeight="1" x14ac:dyDescent="0.2">
      <c r="D4" s="10"/>
      <c r="E4" s="10"/>
      <c r="F4" s="11"/>
    </row>
    <row r="5" spans="2:11" ht="5.25" customHeight="1" x14ac:dyDescent="0.2">
      <c r="B5" s="4"/>
      <c r="C5" s="4"/>
      <c r="D5" s="4"/>
      <c r="E5" s="4"/>
      <c r="F5" s="2"/>
    </row>
    <row r="6" spans="2:11" s="3" customFormat="1" ht="23.25" customHeight="1" x14ac:dyDescent="0.25">
      <c r="B6" s="4"/>
      <c r="C6" s="20" t="s">
        <v>14</v>
      </c>
      <c r="D6" s="40">
        <v>2126506</v>
      </c>
      <c r="E6" s="22"/>
      <c r="F6" s="15"/>
      <c r="G6" s="25"/>
      <c r="H6" s="30"/>
      <c r="I6" s="46"/>
      <c r="J6" s="38"/>
      <c r="K6" s="38"/>
    </row>
    <row r="7" spans="2:11" ht="29.25" customHeight="1" x14ac:dyDescent="0.2">
      <c r="C7" s="21" t="s">
        <v>0</v>
      </c>
      <c r="D7" s="44" t="s">
        <v>83</v>
      </c>
      <c r="F7" s="19"/>
      <c r="G7" s="19"/>
    </row>
    <row r="8" spans="2:11" ht="17.25" customHeight="1" x14ac:dyDescent="0.2">
      <c r="C8" s="5"/>
      <c r="D8" s="6"/>
      <c r="E8" s="7"/>
      <c r="F8" s="7"/>
      <c r="G8" s="26"/>
    </row>
    <row r="9" spans="2:11" s="3" customFormat="1" ht="32.25" customHeight="1" x14ac:dyDescent="0.25">
      <c r="B9" s="144" t="s">
        <v>1</v>
      </c>
      <c r="C9" s="144" t="s">
        <v>2</v>
      </c>
      <c r="D9" s="146" t="s">
        <v>3</v>
      </c>
      <c r="E9" s="146" t="s">
        <v>4</v>
      </c>
      <c r="F9" s="146" t="s">
        <v>15</v>
      </c>
      <c r="G9" s="154" t="s">
        <v>16</v>
      </c>
      <c r="H9" s="156" t="s">
        <v>17</v>
      </c>
      <c r="I9" s="158" t="s">
        <v>5</v>
      </c>
      <c r="J9" s="38"/>
      <c r="K9" s="38"/>
    </row>
    <row r="10" spans="2:11" s="3" customFormat="1" ht="41.25" customHeight="1" x14ac:dyDescent="0.25">
      <c r="B10" s="145"/>
      <c r="C10" s="145"/>
      <c r="D10" s="147"/>
      <c r="E10" s="147"/>
      <c r="F10" s="148"/>
      <c r="G10" s="155"/>
      <c r="H10" s="157"/>
      <c r="I10" s="159"/>
      <c r="J10" s="38"/>
      <c r="K10" s="38"/>
    </row>
    <row r="11" spans="2:11" s="3" customFormat="1" ht="24.75" customHeight="1" x14ac:dyDescent="0.25">
      <c r="B11" s="18">
        <v>1</v>
      </c>
      <c r="C11" s="123" t="s">
        <v>58</v>
      </c>
      <c r="D11" s="121" t="s">
        <v>77</v>
      </c>
      <c r="E11" s="121">
        <v>1</v>
      </c>
      <c r="F11" s="33">
        <v>267453</v>
      </c>
      <c r="G11" s="36">
        <v>267453</v>
      </c>
      <c r="H11" s="32">
        <f>+G11*E11</f>
        <v>267453</v>
      </c>
      <c r="I11" s="47">
        <f>+F11-G11</f>
        <v>0</v>
      </c>
      <c r="J11" s="38"/>
      <c r="K11" s="38"/>
    </row>
    <row r="12" spans="2:11" s="3" customFormat="1" ht="24.75" customHeight="1" x14ac:dyDescent="0.25">
      <c r="B12" s="18">
        <v>2</v>
      </c>
      <c r="C12" s="123" t="s">
        <v>59</v>
      </c>
      <c r="D12" s="121" t="s">
        <v>78</v>
      </c>
      <c r="E12" s="121">
        <v>1</v>
      </c>
      <c r="F12" s="33">
        <v>60393</v>
      </c>
      <c r="G12" s="36">
        <v>60393</v>
      </c>
      <c r="H12" s="32">
        <f t="shared" ref="H12:H29" si="0">+G12*E12</f>
        <v>60393</v>
      </c>
      <c r="I12" s="47">
        <f t="shared" ref="I12:I29" si="1">+F12-G12</f>
        <v>0</v>
      </c>
      <c r="J12" s="38"/>
      <c r="K12" s="38"/>
    </row>
    <row r="13" spans="2:11" s="3" customFormat="1" ht="24.75" customHeight="1" x14ac:dyDescent="0.25">
      <c r="B13" s="18">
        <v>3</v>
      </c>
      <c r="C13" s="123" t="s">
        <v>60</v>
      </c>
      <c r="D13" s="121" t="s">
        <v>77</v>
      </c>
      <c r="E13" s="121">
        <v>1</v>
      </c>
      <c r="F13" s="33">
        <v>310590</v>
      </c>
      <c r="G13" s="36">
        <v>310590</v>
      </c>
      <c r="H13" s="32">
        <f t="shared" si="0"/>
        <v>310590</v>
      </c>
      <c r="I13" s="47">
        <f t="shared" si="1"/>
        <v>0</v>
      </c>
      <c r="J13" s="38"/>
      <c r="K13" s="38"/>
    </row>
    <row r="14" spans="2:11" s="3" customFormat="1" ht="24.75" customHeight="1" x14ac:dyDescent="0.25">
      <c r="B14" s="18">
        <v>4</v>
      </c>
      <c r="C14" s="123" t="s">
        <v>61</v>
      </c>
      <c r="D14" s="121" t="s">
        <v>29</v>
      </c>
      <c r="E14" s="121">
        <v>1</v>
      </c>
      <c r="F14" s="33">
        <v>60393</v>
      </c>
      <c r="G14" s="36">
        <v>60393</v>
      </c>
      <c r="H14" s="32">
        <f t="shared" si="0"/>
        <v>60393</v>
      </c>
      <c r="I14" s="47">
        <f t="shared" si="1"/>
        <v>0</v>
      </c>
      <c r="J14" s="38"/>
      <c r="K14" s="38"/>
    </row>
    <row r="15" spans="2:11" s="3" customFormat="1" ht="24.75" customHeight="1" x14ac:dyDescent="0.25">
      <c r="B15" s="18">
        <v>5</v>
      </c>
      <c r="C15" s="123" t="s">
        <v>62</v>
      </c>
      <c r="D15" s="121" t="s">
        <v>29</v>
      </c>
      <c r="E15" s="121">
        <v>1</v>
      </c>
      <c r="F15" s="33">
        <v>37961</v>
      </c>
      <c r="G15" s="36">
        <v>37961</v>
      </c>
      <c r="H15" s="32">
        <f t="shared" si="0"/>
        <v>37961</v>
      </c>
      <c r="I15" s="47">
        <f t="shared" si="1"/>
        <v>0</v>
      </c>
      <c r="J15" s="38"/>
      <c r="K15" s="38"/>
    </row>
    <row r="16" spans="2:11" s="3" customFormat="1" ht="24.75" customHeight="1" x14ac:dyDescent="0.25">
      <c r="B16" s="18">
        <v>6</v>
      </c>
      <c r="C16" s="123" t="s">
        <v>63</v>
      </c>
      <c r="D16" s="121" t="s">
        <v>77</v>
      </c>
      <c r="E16" s="121">
        <v>1</v>
      </c>
      <c r="F16" s="33">
        <v>274355</v>
      </c>
      <c r="G16" s="36">
        <v>274355</v>
      </c>
      <c r="H16" s="32">
        <f t="shared" si="0"/>
        <v>274355</v>
      </c>
      <c r="I16" s="47">
        <f t="shared" si="1"/>
        <v>0</v>
      </c>
      <c r="J16" s="38"/>
      <c r="K16" s="38"/>
    </row>
    <row r="17" spans="2:11" s="3" customFormat="1" ht="24.75" customHeight="1" x14ac:dyDescent="0.25">
      <c r="B17" s="18">
        <v>7</v>
      </c>
      <c r="C17" s="123" t="s">
        <v>64</v>
      </c>
      <c r="D17" s="121" t="s">
        <v>79</v>
      </c>
      <c r="E17" s="121">
        <v>1</v>
      </c>
      <c r="F17" s="33">
        <v>15530</v>
      </c>
      <c r="G17" s="36">
        <v>15530</v>
      </c>
      <c r="H17" s="32">
        <f t="shared" si="0"/>
        <v>15530</v>
      </c>
      <c r="I17" s="47">
        <f t="shared" si="1"/>
        <v>0</v>
      </c>
      <c r="J17" s="38"/>
      <c r="K17" s="38"/>
    </row>
    <row r="18" spans="2:11" s="3" customFormat="1" ht="24.75" customHeight="1" x14ac:dyDescent="0.25">
      <c r="B18" s="18">
        <v>8</v>
      </c>
      <c r="C18" s="123" t="s">
        <v>65</v>
      </c>
      <c r="D18" s="121" t="s">
        <v>77</v>
      </c>
      <c r="E18" s="121">
        <v>1</v>
      </c>
      <c r="F18" s="33">
        <v>276080</v>
      </c>
      <c r="G18" s="36">
        <v>276080</v>
      </c>
      <c r="H18" s="32">
        <f t="shared" si="0"/>
        <v>276080</v>
      </c>
      <c r="I18" s="47">
        <f t="shared" si="1"/>
        <v>0</v>
      </c>
      <c r="J18" s="38"/>
      <c r="K18" s="38"/>
    </row>
    <row r="19" spans="2:11" s="3" customFormat="1" ht="24.75" customHeight="1" x14ac:dyDescent="0.25">
      <c r="B19" s="18">
        <v>9</v>
      </c>
      <c r="C19" s="123" t="s">
        <v>66</v>
      </c>
      <c r="D19" s="121" t="s">
        <v>77</v>
      </c>
      <c r="E19" s="121">
        <v>1</v>
      </c>
      <c r="F19" s="33">
        <v>276080</v>
      </c>
      <c r="G19" s="36">
        <v>276080</v>
      </c>
      <c r="H19" s="32">
        <f t="shared" si="0"/>
        <v>276080</v>
      </c>
      <c r="I19" s="47">
        <f t="shared" si="1"/>
        <v>0</v>
      </c>
      <c r="J19" s="38"/>
      <c r="K19" s="38"/>
    </row>
    <row r="20" spans="2:11" s="3" customFormat="1" ht="24.75" customHeight="1" x14ac:dyDescent="0.25">
      <c r="B20" s="18">
        <v>10</v>
      </c>
      <c r="C20" s="123" t="s">
        <v>67</v>
      </c>
      <c r="D20" s="121" t="s">
        <v>29</v>
      </c>
      <c r="E20" s="121">
        <v>1</v>
      </c>
      <c r="F20" s="33">
        <v>77648</v>
      </c>
      <c r="G20" s="36">
        <v>77648</v>
      </c>
      <c r="H20" s="32">
        <f t="shared" si="0"/>
        <v>77648</v>
      </c>
      <c r="I20" s="47">
        <f t="shared" si="1"/>
        <v>0</v>
      </c>
      <c r="J20" s="38"/>
      <c r="K20" s="38"/>
    </row>
    <row r="21" spans="2:11" s="3" customFormat="1" ht="24.75" customHeight="1" x14ac:dyDescent="0.25">
      <c r="B21" s="18">
        <v>11</v>
      </c>
      <c r="C21" s="123" t="s">
        <v>68</v>
      </c>
      <c r="D21" s="121" t="s">
        <v>80</v>
      </c>
      <c r="E21" s="121">
        <v>1</v>
      </c>
      <c r="F21" s="33">
        <v>10353</v>
      </c>
      <c r="G21" s="36">
        <v>10353</v>
      </c>
      <c r="H21" s="32">
        <f t="shared" si="0"/>
        <v>10353</v>
      </c>
      <c r="I21" s="47">
        <f t="shared" si="1"/>
        <v>0</v>
      </c>
      <c r="J21" s="38"/>
      <c r="K21" s="38"/>
    </row>
    <row r="22" spans="2:11" s="3" customFormat="1" ht="24.75" customHeight="1" x14ac:dyDescent="0.25">
      <c r="B22" s="18">
        <v>12</v>
      </c>
      <c r="C22" s="123" t="s">
        <v>69</v>
      </c>
      <c r="D22" s="121" t="s">
        <v>29</v>
      </c>
      <c r="E22" s="121">
        <v>1</v>
      </c>
      <c r="F22" s="33">
        <v>39687</v>
      </c>
      <c r="G22" s="36">
        <v>39687</v>
      </c>
      <c r="H22" s="32">
        <f t="shared" si="0"/>
        <v>39687</v>
      </c>
      <c r="I22" s="47">
        <f t="shared" si="1"/>
        <v>0</v>
      </c>
      <c r="J22" s="38"/>
      <c r="K22" s="38"/>
    </row>
    <row r="23" spans="2:11" s="3" customFormat="1" ht="24.75" customHeight="1" x14ac:dyDescent="0.25">
      <c r="B23" s="18">
        <v>13</v>
      </c>
      <c r="C23" s="123" t="s">
        <v>70</v>
      </c>
      <c r="D23" s="121" t="s">
        <v>81</v>
      </c>
      <c r="E23" s="121">
        <v>1</v>
      </c>
      <c r="F23" s="33">
        <v>27435</v>
      </c>
      <c r="G23" s="36">
        <v>27435</v>
      </c>
      <c r="H23" s="32">
        <f t="shared" si="0"/>
        <v>27435</v>
      </c>
      <c r="I23" s="47">
        <f t="shared" si="1"/>
        <v>0</v>
      </c>
      <c r="J23" s="38"/>
      <c r="K23" s="38"/>
    </row>
    <row r="24" spans="2:11" s="3" customFormat="1" ht="24.75" customHeight="1" x14ac:dyDescent="0.25">
      <c r="B24" s="18">
        <v>14</v>
      </c>
      <c r="C24" s="123" t="s">
        <v>71</v>
      </c>
      <c r="D24" s="121" t="s">
        <v>81</v>
      </c>
      <c r="E24" s="121">
        <v>1</v>
      </c>
      <c r="F24" s="33">
        <v>144769</v>
      </c>
      <c r="G24" s="36">
        <v>144769</v>
      </c>
      <c r="H24" s="32">
        <f t="shared" si="0"/>
        <v>144769</v>
      </c>
      <c r="I24" s="47">
        <f t="shared" si="1"/>
        <v>0</v>
      </c>
      <c r="J24" s="38"/>
      <c r="K24" s="38"/>
    </row>
    <row r="25" spans="2:11" s="3" customFormat="1" ht="24.75" customHeight="1" x14ac:dyDescent="0.25">
      <c r="B25" s="18">
        <v>15</v>
      </c>
      <c r="C25" s="123" t="s">
        <v>72</v>
      </c>
      <c r="D25" s="121" t="s">
        <v>29</v>
      </c>
      <c r="E25" s="121">
        <v>1</v>
      </c>
      <c r="F25" s="33">
        <v>19495</v>
      </c>
      <c r="G25" s="36">
        <v>19495</v>
      </c>
      <c r="H25" s="32">
        <f t="shared" si="0"/>
        <v>19495</v>
      </c>
      <c r="I25" s="47">
        <f t="shared" si="1"/>
        <v>0</v>
      </c>
      <c r="J25" s="38"/>
      <c r="K25" s="38"/>
    </row>
    <row r="26" spans="2:11" s="3" customFormat="1" ht="24.75" customHeight="1" x14ac:dyDescent="0.25">
      <c r="B26" s="18">
        <v>16</v>
      </c>
      <c r="C26" s="123" t="s">
        <v>73</v>
      </c>
      <c r="D26" s="121" t="s">
        <v>29</v>
      </c>
      <c r="E26" s="121">
        <v>1</v>
      </c>
      <c r="F26" s="33">
        <v>136315</v>
      </c>
      <c r="G26" s="36">
        <v>136315</v>
      </c>
      <c r="H26" s="32">
        <f t="shared" si="0"/>
        <v>136315</v>
      </c>
      <c r="I26" s="47">
        <f t="shared" si="1"/>
        <v>0</v>
      </c>
      <c r="J26" s="38"/>
      <c r="K26" s="38"/>
    </row>
    <row r="27" spans="2:11" s="3" customFormat="1" ht="24.75" customHeight="1" x14ac:dyDescent="0.25">
      <c r="B27" s="18">
        <v>17</v>
      </c>
      <c r="C27" s="123" t="s">
        <v>74</v>
      </c>
      <c r="D27" s="121" t="s">
        <v>81</v>
      </c>
      <c r="E27" s="121">
        <v>1</v>
      </c>
      <c r="F27" s="33">
        <v>23984</v>
      </c>
      <c r="G27" s="36">
        <v>23984</v>
      </c>
      <c r="H27" s="32">
        <f t="shared" si="0"/>
        <v>23984</v>
      </c>
      <c r="I27" s="47">
        <f t="shared" si="1"/>
        <v>0</v>
      </c>
      <c r="J27" s="38"/>
      <c r="K27" s="38"/>
    </row>
    <row r="28" spans="2:11" s="3" customFormat="1" ht="24.75" customHeight="1" x14ac:dyDescent="0.25">
      <c r="B28" s="18">
        <v>18</v>
      </c>
      <c r="C28" s="123" t="s">
        <v>75</v>
      </c>
      <c r="D28" s="121" t="s">
        <v>29</v>
      </c>
      <c r="E28" s="121">
        <v>1</v>
      </c>
      <c r="F28" s="33">
        <v>7765</v>
      </c>
      <c r="G28" s="36">
        <v>7765</v>
      </c>
      <c r="H28" s="32">
        <f t="shared" si="0"/>
        <v>7765</v>
      </c>
      <c r="I28" s="47">
        <f t="shared" si="1"/>
        <v>0</v>
      </c>
      <c r="J28" s="38"/>
      <c r="K28" s="38"/>
    </row>
    <row r="29" spans="2:11" s="3" customFormat="1" ht="24.75" customHeight="1" x14ac:dyDescent="0.25">
      <c r="B29" s="18">
        <v>19</v>
      </c>
      <c r="C29" s="124" t="s">
        <v>76</v>
      </c>
      <c r="D29" s="122" t="s">
        <v>29</v>
      </c>
      <c r="E29" s="122">
        <v>1</v>
      </c>
      <c r="F29" s="33">
        <v>60220</v>
      </c>
      <c r="G29" s="36">
        <v>60220</v>
      </c>
      <c r="H29" s="32">
        <f t="shared" si="0"/>
        <v>60220</v>
      </c>
      <c r="I29" s="47">
        <f t="shared" si="1"/>
        <v>0</v>
      </c>
      <c r="J29" s="38"/>
      <c r="K29" s="38"/>
    </row>
    <row r="30" spans="2:11" ht="18.75" customHeight="1" x14ac:dyDescent="0.2">
      <c r="B30" s="34"/>
      <c r="C30" s="34"/>
      <c r="D30" s="34"/>
      <c r="E30" s="34">
        <f>SUM(E11:E11)</f>
        <v>1</v>
      </c>
      <c r="F30" s="42">
        <f>SUM(F11:F29)</f>
        <v>2126506</v>
      </c>
      <c r="G30" s="42">
        <f>SUM(G11:G29)</f>
        <v>2126506</v>
      </c>
      <c r="H30" s="42">
        <f>SUM(H11:H29)</f>
        <v>2126506</v>
      </c>
      <c r="I30" s="48"/>
      <c r="J30" s="38"/>
      <c r="K30" s="38"/>
    </row>
    <row r="31" spans="2:11" ht="24.75" customHeight="1" x14ac:dyDescent="0.2">
      <c r="B31" s="149" t="s">
        <v>13</v>
      </c>
      <c r="C31" s="149"/>
      <c r="D31" s="149"/>
      <c r="E31" s="149"/>
      <c r="F31" s="149"/>
      <c r="G31" s="150"/>
      <c r="H31" s="43">
        <f>+H30</f>
        <v>2126506</v>
      </c>
      <c r="I31" s="49" t="s">
        <v>5</v>
      </c>
      <c r="J31" s="38"/>
      <c r="K31" s="38"/>
    </row>
    <row r="32" spans="2:11" ht="24.75" customHeight="1" x14ac:dyDescent="0.2">
      <c r="B32" s="151" t="s">
        <v>12</v>
      </c>
      <c r="C32" s="151"/>
      <c r="D32" s="151"/>
      <c r="E32" s="151"/>
      <c r="F32" s="151"/>
      <c r="G32" s="152"/>
      <c r="H32" s="41">
        <f>+D6</f>
        <v>2126506</v>
      </c>
      <c r="I32" s="51">
        <f>+H32-H31</f>
        <v>0</v>
      </c>
      <c r="J32" s="38"/>
      <c r="K32" s="38"/>
    </row>
    <row r="33" spans="2:11" ht="10.5" customHeight="1" x14ac:dyDescent="0.2">
      <c r="B33" s="16"/>
      <c r="C33" s="17"/>
      <c r="D33" s="17"/>
      <c r="E33" s="17"/>
      <c r="F33" s="17"/>
      <c r="G33" s="27"/>
    </row>
    <row r="34" spans="2:11" ht="48.75" customHeight="1" x14ac:dyDescent="0.2">
      <c r="B34" s="153" t="s">
        <v>56</v>
      </c>
      <c r="C34" s="153"/>
      <c r="D34" s="153"/>
      <c r="E34" s="153"/>
      <c r="F34" s="153"/>
      <c r="G34" s="153"/>
      <c r="H34" s="153"/>
      <c r="I34" s="153"/>
    </row>
    <row r="35" spans="2:11" ht="7.5" customHeight="1" x14ac:dyDescent="0.2">
      <c r="B35" s="12"/>
      <c r="C35" s="12"/>
      <c r="D35" s="12"/>
      <c r="E35" s="12"/>
      <c r="F35" s="12"/>
      <c r="G35" s="28"/>
    </row>
    <row r="36" spans="2:11" ht="15" customHeight="1" x14ac:dyDescent="0.2">
      <c r="B36" s="13" t="s">
        <v>6</v>
      </c>
    </row>
    <row r="37" spans="2:11" ht="4.5" customHeight="1" x14ac:dyDescent="0.2">
      <c r="B37" s="13"/>
    </row>
    <row r="38" spans="2:11" s="9" customFormat="1" ht="15.75" customHeight="1" x14ac:dyDescent="0.2">
      <c r="B38" s="13" t="s">
        <v>11</v>
      </c>
      <c r="C38" s="2"/>
      <c r="F38" s="14"/>
      <c r="G38" s="24"/>
      <c r="H38" s="29"/>
      <c r="I38" s="50"/>
      <c r="J38" s="39"/>
      <c r="K38" s="39"/>
    </row>
    <row r="39" spans="2:11" s="9" customFormat="1" ht="15.75" customHeight="1" x14ac:dyDescent="0.25">
      <c r="B39" s="13" t="s">
        <v>7</v>
      </c>
      <c r="C39" s="8"/>
      <c r="F39" s="14"/>
      <c r="G39" s="24"/>
      <c r="H39" s="31"/>
      <c r="I39" s="45"/>
      <c r="J39" s="39"/>
      <c r="K39" s="39"/>
    </row>
    <row r="40" spans="2:11" s="9" customFormat="1" ht="15.75" customHeight="1" x14ac:dyDescent="0.2">
      <c r="B40" s="13" t="s">
        <v>8</v>
      </c>
      <c r="C40" s="8"/>
      <c r="F40" s="14"/>
      <c r="G40" s="35"/>
      <c r="H40" s="29"/>
      <c r="I40" s="45"/>
      <c r="J40" s="39"/>
      <c r="K40" s="39"/>
    </row>
    <row r="41" spans="2:11" s="9" customFormat="1" ht="15.75" customHeight="1" x14ac:dyDescent="0.2">
      <c r="B41" s="13" t="s">
        <v>9</v>
      </c>
      <c r="C41" s="8"/>
      <c r="F41" s="14"/>
      <c r="G41" s="35"/>
      <c r="H41" s="29"/>
      <c r="I41" s="45"/>
      <c r="J41" s="39"/>
      <c r="K41" s="39"/>
    </row>
    <row r="42" spans="2:11" s="9" customFormat="1" ht="15.75" customHeight="1" x14ac:dyDescent="0.2">
      <c r="B42" s="13" t="s">
        <v>10</v>
      </c>
      <c r="C42" s="8"/>
      <c r="F42" s="14"/>
      <c r="G42" s="35"/>
      <c r="H42" s="29"/>
      <c r="I42" s="45"/>
      <c r="J42" s="39"/>
      <c r="K42" s="39"/>
    </row>
    <row r="45" spans="2:11" s="9" customFormat="1" x14ac:dyDescent="0.2">
      <c r="B45" s="2"/>
      <c r="C45" s="8"/>
      <c r="F45" s="14"/>
      <c r="G45" s="24"/>
      <c r="H45" s="29"/>
      <c r="I45" s="45"/>
      <c r="J45" s="39"/>
      <c r="K45" s="39"/>
    </row>
  </sheetData>
  <autoFilter ref="B10:I32" xr:uid="{D85CAED8-0DC6-48FA-8483-6C8B088CA98B}"/>
  <mergeCells count="13">
    <mergeCell ref="B31:G31"/>
    <mergeCell ref="B32:G32"/>
    <mergeCell ref="B34:I34"/>
    <mergeCell ref="C2:I2"/>
    <mergeCell ref="C3:I3"/>
    <mergeCell ref="B9:B10"/>
    <mergeCell ref="C9:C10"/>
    <mergeCell ref="D9:D10"/>
    <mergeCell ref="E9:E10"/>
    <mergeCell ref="F9:F10"/>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78"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7E806-3FC9-439B-9494-C0F07535BD47}">
  <sheetPr>
    <tabColor theme="9" tint="0.59999389629810485"/>
    <pageSetUpPr fitToPage="1"/>
  </sheetPr>
  <dimension ref="B1:K45"/>
  <sheetViews>
    <sheetView view="pageBreakPreview" topLeftCell="A25" zoomScaleNormal="100" zoomScaleSheetLayoutView="100" zoomScalePageLayoutView="50" workbookViewId="0">
      <selection activeCell="H31" sqref="H31"/>
    </sheetView>
  </sheetViews>
  <sheetFormatPr baseColWidth="10" defaultColWidth="11.42578125" defaultRowHeight="12.75" x14ac:dyDescent="0.2"/>
  <cols>
    <col min="1" max="1" width="5.42578125" style="2" customWidth="1"/>
    <col min="2" max="2" width="7.140625" style="2" customWidth="1"/>
    <col min="3" max="3" width="60.140625" style="8" customWidth="1"/>
    <col min="4" max="4" width="47.28515625" style="9" customWidth="1"/>
    <col min="5" max="5" width="13" style="9" bestFit="1" customWidth="1"/>
    <col min="6" max="6" width="23.42578125" style="14" customWidth="1"/>
    <col min="7" max="7" width="22.42578125" style="24" customWidth="1"/>
    <col min="8" max="8" width="24.28515625" style="29" customWidth="1"/>
    <col min="9" max="9" width="22.28515625" style="45" customWidth="1"/>
    <col min="10" max="10" width="17.85546875" style="37" bestFit="1" customWidth="1"/>
    <col min="11" max="11" width="13.85546875" style="37" bestFit="1" customWidth="1"/>
    <col min="12" max="16384" width="11.42578125" style="2"/>
  </cols>
  <sheetData>
    <row r="1" spans="2:11" ht="4.5" customHeight="1" x14ac:dyDescent="0.2">
      <c r="E1" s="1"/>
      <c r="F1" s="1"/>
      <c r="G1" s="23"/>
    </row>
    <row r="2" spans="2:11" ht="26.25" customHeight="1" x14ac:dyDescent="0.2">
      <c r="C2" s="142" t="s">
        <v>82</v>
      </c>
      <c r="D2" s="142"/>
      <c r="E2" s="142"/>
      <c r="F2" s="142"/>
      <c r="G2" s="142"/>
      <c r="H2" s="142"/>
      <c r="I2" s="142"/>
    </row>
    <row r="3" spans="2:11" ht="33" customHeight="1" x14ac:dyDescent="0.2">
      <c r="C3" s="143" t="s">
        <v>48</v>
      </c>
      <c r="D3" s="143"/>
      <c r="E3" s="143"/>
      <c r="F3" s="143"/>
      <c r="G3" s="143"/>
      <c r="H3" s="143"/>
      <c r="I3" s="143"/>
    </row>
    <row r="4" spans="2:11" ht="6" customHeight="1" x14ac:dyDescent="0.2">
      <c r="D4" s="10"/>
      <c r="E4" s="10"/>
      <c r="F4" s="11"/>
    </row>
    <row r="5" spans="2:11" ht="5.25" customHeight="1" x14ac:dyDescent="0.2">
      <c r="B5" s="4"/>
      <c r="C5" s="4"/>
      <c r="D5" s="4"/>
      <c r="E5" s="4"/>
      <c r="F5" s="2"/>
    </row>
    <row r="6" spans="2:11" s="3" customFormat="1" ht="23.25" customHeight="1" x14ac:dyDescent="0.25">
      <c r="B6" s="4"/>
      <c r="C6" s="20" t="s">
        <v>14</v>
      </c>
      <c r="D6" s="40">
        <v>2126506</v>
      </c>
      <c r="E6" s="22"/>
      <c r="F6" s="15"/>
      <c r="G6" s="25"/>
      <c r="H6" s="30"/>
      <c r="I6" s="46"/>
      <c r="J6" s="38"/>
      <c r="K6" s="38"/>
    </row>
    <row r="7" spans="2:11" ht="29.25" customHeight="1" x14ac:dyDescent="0.2">
      <c r="C7" s="21" t="s">
        <v>0</v>
      </c>
      <c r="D7" s="44" t="s">
        <v>84</v>
      </c>
      <c r="F7" s="19"/>
      <c r="G7" s="19"/>
    </row>
    <row r="8" spans="2:11" ht="17.25" customHeight="1" x14ac:dyDescent="0.2">
      <c r="C8" s="5"/>
      <c r="D8" s="6"/>
      <c r="E8" s="7"/>
      <c r="F8" s="7"/>
      <c r="G8" s="26"/>
    </row>
    <row r="9" spans="2:11" s="3" customFormat="1" ht="32.25" customHeight="1" x14ac:dyDescent="0.25">
      <c r="B9" s="144" t="s">
        <v>1</v>
      </c>
      <c r="C9" s="144" t="s">
        <v>2</v>
      </c>
      <c r="D9" s="146" t="s">
        <v>3</v>
      </c>
      <c r="E9" s="146" t="s">
        <v>4</v>
      </c>
      <c r="F9" s="146" t="s">
        <v>15</v>
      </c>
      <c r="G9" s="154" t="s">
        <v>16</v>
      </c>
      <c r="H9" s="156" t="s">
        <v>17</v>
      </c>
      <c r="I9" s="158" t="s">
        <v>5</v>
      </c>
      <c r="J9" s="38"/>
      <c r="K9" s="38"/>
    </row>
    <row r="10" spans="2:11" s="3" customFormat="1" ht="41.25" customHeight="1" x14ac:dyDescent="0.25">
      <c r="B10" s="145"/>
      <c r="C10" s="145"/>
      <c r="D10" s="147"/>
      <c r="E10" s="147"/>
      <c r="F10" s="148"/>
      <c r="G10" s="155"/>
      <c r="H10" s="157"/>
      <c r="I10" s="159"/>
      <c r="J10" s="38"/>
      <c r="K10" s="38"/>
    </row>
    <row r="11" spans="2:11" s="3" customFormat="1" ht="24.75" customHeight="1" x14ac:dyDescent="0.25">
      <c r="B11" s="18">
        <v>1</v>
      </c>
      <c r="C11" s="123" t="s">
        <v>58</v>
      </c>
      <c r="D11" s="121" t="s">
        <v>77</v>
      </c>
      <c r="E11" s="121">
        <v>1</v>
      </c>
      <c r="F11" s="33">
        <v>267453</v>
      </c>
      <c r="G11" s="36">
        <v>267450</v>
      </c>
      <c r="H11" s="32">
        <f>+G11*E11</f>
        <v>267450</v>
      </c>
      <c r="I11" s="47">
        <f>+F11-G11</f>
        <v>3</v>
      </c>
      <c r="J11" s="38"/>
      <c r="K11" s="38"/>
    </row>
    <row r="12" spans="2:11" s="3" customFormat="1" ht="24.75" customHeight="1" x14ac:dyDescent="0.25">
      <c r="B12" s="18">
        <v>2</v>
      </c>
      <c r="C12" s="123" t="s">
        <v>59</v>
      </c>
      <c r="D12" s="121" t="s">
        <v>78</v>
      </c>
      <c r="E12" s="121">
        <v>1</v>
      </c>
      <c r="F12" s="33">
        <v>60393</v>
      </c>
      <c r="G12" s="36">
        <v>60390</v>
      </c>
      <c r="H12" s="32">
        <f t="shared" ref="H12:H29" si="0">+G12*E12</f>
        <v>60390</v>
      </c>
      <c r="I12" s="47">
        <f t="shared" ref="I12:I29" si="1">+F12-G12</f>
        <v>3</v>
      </c>
      <c r="J12" s="38"/>
      <c r="K12" s="38"/>
    </row>
    <row r="13" spans="2:11" s="3" customFormat="1" ht="24.75" customHeight="1" x14ac:dyDescent="0.25">
      <c r="B13" s="18">
        <v>3</v>
      </c>
      <c r="C13" s="123" t="s">
        <v>60</v>
      </c>
      <c r="D13" s="121" t="s">
        <v>77</v>
      </c>
      <c r="E13" s="121">
        <v>1</v>
      </c>
      <c r="F13" s="33">
        <v>310590</v>
      </c>
      <c r="G13" s="36">
        <v>310587</v>
      </c>
      <c r="H13" s="32">
        <f t="shared" si="0"/>
        <v>310587</v>
      </c>
      <c r="I13" s="47">
        <f t="shared" si="1"/>
        <v>3</v>
      </c>
      <c r="J13" s="38"/>
      <c r="K13" s="38"/>
    </row>
    <row r="14" spans="2:11" s="3" customFormat="1" ht="24.75" customHeight="1" x14ac:dyDescent="0.25">
      <c r="B14" s="18">
        <v>4</v>
      </c>
      <c r="C14" s="123" t="s">
        <v>61</v>
      </c>
      <c r="D14" s="121" t="s">
        <v>29</v>
      </c>
      <c r="E14" s="121">
        <v>1</v>
      </c>
      <c r="F14" s="33">
        <v>60393</v>
      </c>
      <c r="G14" s="36">
        <v>60390</v>
      </c>
      <c r="H14" s="32">
        <f t="shared" si="0"/>
        <v>60390</v>
      </c>
      <c r="I14" s="47">
        <f t="shared" si="1"/>
        <v>3</v>
      </c>
      <c r="J14" s="38"/>
      <c r="K14" s="38"/>
    </row>
    <row r="15" spans="2:11" s="3" customFormat="1" ht="24.75" customHeight="1" x14ac:dyDescent="0.25">
      <c r="B15" s="18">
        <v>5</v>
      </c>
      <c r="C15" s="123" t="s">
        <v>62</v>
      </c>
      <c r="D15" s="121" t="s">
        <v>29</v>
      </c>
      <c r="E15" s="121">
        <v>1</v>
      </c>
      <c r="F15" s="33">
        <v>37961</v>
      </c>
      <c r="G15" s="36">
        <v>37958</v>
      </c>
      <c r="H15" s="32">
        <f t="shared" si="0"/>
        <v>37958</v>
      </c>
      <c r="I15" s="47">
        <f t="shared" si="1"/>
        <v>3</v>
      </c>
      <c r="J15" s="38"/>
      <c r="K15" s="38"/>
    </row>
    <row r="16" spans="2:11" s="3" customFormat="1" ht="24.75" customHeight="1" x14ac:dyDescent="0.25">
      <c r="B16" s="18">
        <v>6</v>
      </c>
      <c r="C16" s="123" t="s">
        <v>63</v>
      </c>
      <c r="D16" s="121" t="s">
        <v>77</v>
      </c>
      <c r="E16" s="121">
        <v>1</v>
      </c>
      <c r="F16" s="33">
        <v>274355</v>
      </c>
      <c r="G16" s="36">
        <v>274352</v>
      </c>
      <c r="H16" s="32">
        <f t="shared" si="0"/>
        <v>274352</v>
      </c>
      <c r="I16" s="47">
        <f t="shared" si="1"/>
        <v>3</v>
      </c>
      <c r="J16" s="38"/>
      <c r="K16" s="38"/>
    </row>
    <row r="17" spans="2:11" s="3" customFormat="1" ht="24.75" customHeight="1" x14ac:dyDescent="0.25">
      <c r="B17" s="18">
        <v>7</v>
      </c>
      <c r="C17" s="123" t="s">
        <v>64</v>
      </c>
      <c r="D17" s="121" t="s">
        <v>79</v>
      </c>
      <c r="E17" s="121">
        <v>1</v>
      </c>
      <c r="F17" s="33">
        <v>15530</v>
      </c>
      <c r="G17" s="36">
        <v>15527</v>
      </c>
      <c r="H17" s="32">
        <f t="shared" si="0"/>
        <v>15527</v>
      </c>
      <c r="I17" s="47">
        <f t="shared" si="1"/>
        <v>3</v>
      </c>
      <c r="J17" s="38"/>
      <c r="K17" s="38"/>
    </row>
    <row r="18" spans="2:11" s="3" customFormat="1" ht="24.75" customHeight="1" x14ac:dyDescent="0.25">
      <c r="B18" s="18">
        <v>8</v>
      </c>
      <c r="C18" s="123" t="s">
        <v>65</v>
      </c>
      <c r="D18" s="121" t="s">
        <v>77</v>
      </c>
      <c r="E18" s="121">
        <v>1</v>
      </c>
      <c r="F18" s="33">
        <v>276080</v>
      </c>
      <c r="G18" s="36">
        <v>276077</v>
      </c>
      <c r="H18" s="32">
        <f t="shared" si="0"/>
        <v>276077</v>
      </c>
      <c r="I18" s="47">
        <f t="shared" si="1"/>
        <v>3</v>
      </c>
      <c r="J18" s="38"/>
      <c r="K18" s="38"/>
    </row>
    <row r="19" spans="2:11" s="3" customFormat="1" ht="24.75" customHeight="1" x14ac:dyDescent="0.25">
      <c r="B19" s="18">
        <v>9</v>
      </c>
      <c r="C19" s="123" t="s">
        <v>66</v>
      </c>
      <c r="D19" s="121" t="s">
        <v>77</v>
      </c>
      <c r="E19" s="121">
        <v>1</v>
      </c>
      <c r="F19" s="33">
        <v>276080</v>
      </c>
      <c r="G19" s="36">
        <v>276077</v>
      </c>
      <c r="H19" s="32">
        <f t="shared" si="0"/>
        <v>276077</v>
      </c>
      <c r="I19" s="47">
        <f t="shared" si="1"/>
        <v>3</v>
      </c>
      <c r="J19" s="38"/>
      <c r="K19" s="38"/>
    </row>
    <row r="20" spans="2:11" s="3" customFormat="1" ht="24.75" customHeight="1" x14ac:dyDescent="0.25">
      <c r="B20" s="18">
        <v>10</v>
      </c>
      <c r="C20" s="123" t="s">
        <v>67</v>
      </c>
      <c r="D20" s="121" t="s">
        <v>29</v>
      </c>
      <c r="E20" s="121">
        <v>1</v>
      </c>
      <c r="F20" s="33">
        <v>77648</v>
      </c>
      <c r="G20" s="36">
        <v>77645</v>
      </c>
      <c r="H20" s="32">
        <f t="shared" si="0"/>
        <v>77645</v>
      </c>
      <c r="I20" s="47">
        <f t="shared" si="1"/>
        <v>3</v>
      </c>
      <c r="J20" s="38"/>
      <c r="K20" s="38"/>
    </row>
    <row r="21" spans="2:11" s="3" customFormat="1" ht="24.75" customHeight="1" x14ac:dyDescent="0.25">
      <c r="B21" s="18">
        <v>11</v>
      </c>
      <c r="C21" s="123" t="s">
        <v>68</v>
      </c>
      <c r="D21" s="121" t="s">
        <v>80</v>
      </c>
      <c r="E21" s="121">
        <v>1</v>
      </c>
      <c r="F21" s="33">
        <v>10353</v>
      </c>
      <c r="G21" s="36">
        <v>10350</v>
      </c>
      <c r="H21" s="32">
        <f t="shared" si="0"/>
        <v>10350</v>
      </c>
      <c r="I21" s="47">
        <f t="shared" si="1"/>
        <v>3</v>
      </c>
      <c r="J21" s="38"/>
      <c r="K21" s="38"/>
    </row>
    <row r="22" spans="2:11" s="3" customFormat="1" ht="24.75" customHeight="1" x14ac:dyDescent="0.25">
      <c r="B22" s="18">
        <v>12</v>
      </c>
      <c r="C22" s="123" t="s">
        <v>69</v>
      </c>
      <c r="D22" s="121" t="s">
        <v>29</v>
      </c>
      <c r="E22" s="121">
        <v>1</v>
      </c>
      <c r="F22" s="33">
        <v>39687</v>
      </c>
      <c r="G22" s="36">
        <v>39684</v>
      </c>
      <c r="H22" s="32">
        <f t="shared" si="0"/>
        <v>39684</v>
      </c>
      <c r="I22" s="47">
        <f t="shared" si="1"/>
        <v>3</v>
      </c>
      <c r="J22" s="38"/>
      <c r="K22" s="38"/>
    </row>
    <row r="23" spans="2:11" s="3" customFormat="1" ht="24.75" customHeight="1" x14ac:dyDescent="0.25">
      <c r="B23" s="18">
        <v>13</v>
      </c>
      <c r="C23" s="123" t="s">
        <v>70</v>
      </c>
      <c r="D23" s="121" t="s">
        <v>81</v>
      </c>
      <c r="E23" s="121">
        <v>1</v>
      </c>
      <c r="F23" s="33">
        <v>27435</v>
      </c>
      <c r="G23" s="36">
        <v>27432</v>
      </c>
      <c r="H23" s="32">
        <f t="shared" si="0"/>
        <v>27432</v>
      </c>
      <c r="I23" s="47">
        <f t="shared" si="1"/>
        <v>3</v>
      </c>
      <c r="J23" s="38"/>
      <c r="K23" s="38"/>
    </row>
    <row r="24" spans="2:11" s="3" customFormat="1" ht="24.75" customHeight="1" x14ac:dyDescent="0.25">
      <c r="B24" s="18">
        <v>14</v>
      </c>
      <c r="C24" s="123" t="s">
        <v>71</v>
      </c>
      <c r="D24" s="121" t="s">
        <v>81</v>
      </c>
      <c r="E24" s="121">
        <v>1</v>
      </c>
      <c r="F24" s="33">
        <v>144769</v>
      </c>
      <c r="G24" s="36">
        <v>144766</v>
      </c>
      <c r="H24" s="32">
        <f t="shared" si="0"/>
        <v>144766</v>
      </c>
      <c r="I24" s="47">
        <f t="shared" si="1"/>
        <v>3</v>
      </c>
      <c r="J24" s="38"/>
      <c r="K24" s="38"/>
    </row>
    <row r="25" spans="2:11" s="3" customFormat="1" ht="24.75" customHeight="1" x14ac:dyDescent="0.25">
      <c r="B25" s="18">
        <v>15</v>
      </c>
      <c r="C25" s="123" t="s">
        <v>72</v>
      </c>
      <c r="D25" s="121" t="s">
        <v>29</v>
      </c>
      <c r="E25" s="121">
        <v>1</v>
      </c>
      <c r="F25" s="33">
        <v>19495</v>
      </c>
      <c r="G25" s="36">
        <v>19492</v>
      </c>
      <c r="H25" s="32">
        <f t="shared" si="0"/>
        <v>19492</v>
      </c>
      <c r="I25" s="47">
        <f t="shared" si="1"/>
        <v>3</v>
      </c>
      <c r="J25" s="38"/>
      <c r="K25" s="38"/>
    </row>
    <row r="26" spans="2:11" s="3" customFormat="1" ht="24.75" customHeight="1" x14ac:dyDescent="0.25">
      <c r="B26" s="18">
        <v>16</v>
      </c>
      <c r="C26" s="123" t="s">
        <v>73</v>
      </c>
      <c r="D26" s="121" t="s">
        <v>29</v>
      </c>
      <c r="E26" s="121">
        <v>1</v>
      </c>
      <c r="F26" s="33">
        <v>136315</v>
      </c>
      <c r="G26" s="36">
        <v>136312</v>
      </c>
      <c r="H26" s="32">
        <f t="shared" si="0"/>
        <v>136312</v>
      </c>
      <c r="I26" s="47">
        <f t="shared" si="1"/>
        <v>3</v>
      </c>
      <c r="J26" s="38"/>
      <c r="K26" s="38"/>
    </row>
    <row r="27" spans="2:11" s="3" customFormat="1" ht="24.75" customHeight="1" x14ac:dyDescent="0.25">
      <c r="B27" s="18">
        <v>17</v>
      </c>
      <c r="C27" s="123" t="s">
        <v>74</v>
      </c>
      <c r="D27" s="121" t="s">
        <v>81</v>
      </c>
      <c r="E27" s="121">
        <v>1</v>
      </c>
      <c r="F27" s="33">
        <v>23984</v>
      </c>
      <c r="G27" s="36">
        <v>23981</v>
      </c>
      <c r="H27" s="32">
        <f t="shared" si="0"/>
        <v>23981</v>
      </c>
      <c r="I27" s="47">
        <f t="shared" si="1"/>
        <v>3</v>
      </c>
      <c r="J27" s="38"/>
      <c r="K27" s="38"/>
    </row>
    <row r="28" spans="2:11" s="3" customFormat="1" ht="24.75" customHeight="1" x14ac:dyDescent="0.25">
      <c r="B28" s="18">
        <v>18</v>
      </c>
      <c r="C28" s="123" t="s">
        <v>75</v>
      </c>
      <c r="D28" s="121" t="s">
        <v>29</v>
      </c>
      <c r="E28" s="121">
        <v>1</v>
      </c>
      <c r="F28" s="33">
        <v>7765</v>
      </c>
      <c r="G28" s="36">
        <v>7762</v>
      </c>
      <c r="H28" s="32">
        <f t="shared" si="0"/>
        <v>7762</v>
      </c>
      <c r="I28" s="47">
        <f t="shared" si="1"/>
        <v>3</v>
      </c>
      <c r="J28" s="38"/>
      <c r="K28" s="38"/>
    </row>
    <row r="29" spans="2:11" s="3" customFormat="1" ht="24.75" customHeight="1" x14ac:dyDescent="0.25">
      <c r="B29" s="18">
        <v>19</v>
      </c>
      <c r="C29" s="124" t="s">
        <v>76</v>
      </c>
      <c r="D29" s="122" t="s">
        <v>29</v>
      </c>
      <c r="E29" s="122">
        <v>1</v>
      </c>
      <c r="F29" s="33">
        <v>60220</v>
      </c>
      <c r="G29" s="36">
        <v>60217</v>
      </c>
      <c r="H29" s="32">
        <f t="shared" si="0"/>
        <v>60217</v>
      </c>
      <c r="I29" s="47">
        <f t="shared" si="1"/>
        <v>3</v>
      </c>
      <c r="J29" s="38"/>
      <c r="K29" s="38"/>
    </row>
    <row r="30" spans="2:11" ht="18.75" customHeight="1" x14ac:dyDescent="0.2">
      <c r="B30" s="34"/>
      <c r="C30" s="34"/>
      <c r="D30" s="34"/>
      <c r="E30" s="34">
        <f>SUM(E11:E11)</f>
        <v>1</v>
      </c>
      <c r="F30" s="42">
        <f>SUM(F11:F29)</f>
        <v>2126506</v>
      </c>
      <c r="G30" s="42">
        <f>SUM(G11:G29)</f>
        <v>2126449</v>
      </c>
      <c r="H30" s="42">
        <f>SUM(H11:H29)</f>
        <v>2126449</v>
      </c>
      <c r="I30" s="48"/>
      <c r="J30" s="38"/>
      <c r="K30" s="38"/>
    </row>
    <row r="31" spans="2:11" ht="24.75" customHeight="1" x14ac:dyDescent="0.2">
      <c r="B31" s="149" t="s">
        <v>13</v>
      </c>
      <c r="C31" s="149"/>
      <c r="D31" s="149"/>
      <c r="E31" s="149"/>
      <c r="F31" s="149"/>
      <c r="G31" s="150"/>
      <c r="H31" s="43">
        <f>+H30</f>
        <v>2126449</v>
      </c>
      <c r="I31" s="49" t="s">
        <v>5</v>
      </c>
      <c r="J31" s="38"/>
      <c r="K31" s="38"/>
    </row>
    <row r="32" spans="2:11" ht="24.75" customHeight="1" x14ac:dyDescent="0.2">
      <c r="B32" s="151" t="s">
        <v>12</v>
      </c>
      <c r="C32" s="151"/>
      <c r="D32" s="151"/>
      <c r="E32" s="151"/>
      <c r="F32" s="151"/>
      <c r="G32" s="152"/>
      <c r="H32" s="41">
        <f>+D6</f>
        <v>2126506</v>
      </c>
      <c r="I32" s="51">
        <f>+H32-H31</f>
        <v>57</v>
      </c>
      <c r="J32" s="38"/>
      <c r="K32" s="38"/>
    </row>
    <row r="33" spans="2:11" ht="10.5" customHeight="1" x14ac:dyDescent="0.2">
      <c r="B33" s="16"/>
      <c r="C33" s="17"/>
      <c r="D33" s="17"/>
      <c r="E33" s="17"/>
      <c r="F33" s="17"/>
      <c r="G33" s="27"/>
    </row>
    <row r="34" spans="2:11" ht="48.75" customHeight="1" x14ac:dyDescent="0.2">
      <c r="B34" s="153" t="s">
        <v>56</v>
      </c>
      <c r="C34" s="153"/>
      <c r="D34" s="153"/>
      <c r="E34" s="153"/>
      <c r="F34" s="153"/>
      <c r="G34" s="153"/>
      <c r="H34" s="153"/>
      <c r="I34" s="153"/>
    </row>
    <row r="35" spans="2:11" ht="7.5" customHeight="1" x14ac:dyDescent="0.2">
      <c r="B35" s="12"/>
      <c r="C35" s="12"/>
      <c r="D35" s="12"/>
      <c r="E35" s="12"/>
      <c r="F35" s="12"/>
      <c r="G35" s="28"/>
    </row>
    <row r="36" spans="2:11" ht="15" customHeight="1" x14ac:dyDescent="0.2">
      <c r="B36" s="13" t="s">
        <v>6</v>
      </c>
    </row>
    <row r="37" spans="2:11" ht="4.5" customHeight="1" x14ac:dyDescent="0.2">
      <c r="B37" s="13"/>
    </row>
    <row r="38" spans="2:11" s="9" customFormat="1" ht="15.75" customHeight="1" x14ac:dyDescent="0.2">
      <c r="B38" s="13" t="s">
        <v>11</v>
      </c>
      <c r="C38" s="2"/>
      <c r="F38" s="14"/>
      <c r="G38" s="24"/>
      <c r="H38" s="29"/>
      <c r="I38" s="50"/>
      <c r="J38" s="39"/>
      <c r="K38" s="39"/>
    </row>
    <row r="39" spans="2:11" s="9" customFormat="1" ht="15.75" customHeight="1" x14ac:dyDescent="0.25">
      <c r="B39" s="13" t="s">
        <v>7</v>
      </c>
      <c r="C39" s="8"/>
      <c r="F39" s="14"/>
      <c r="G39" s="24"/>
      <c r="H39" s="31"/>
      <c r="I39" s="45"/>
      <c r="J39" s="39"/>
      <c r="K39" s="39"/>
    </row>
    <row r="40" spans="2:11" s="9" customFormat="1" ht="15.75" customHeight="1" x14ac:dyDescent="0.2">
      <c r="B40" s="13" t="s">
        <v>8</v>
      </c>
      <c r="C40" s="8"/>
      <c r="F40" s="14"/>
      <c r="G40" s="35"/>
      <c r="H40" s="29"/>
      <c r="I40" s="45"/>
      <c r="J40" s="39"/>
      <c r="K40" s="39"/>
    </row>
    <row r="41" spans="2:11" s="9" customFormat="1" ht="15.75" customHeight="1" x14ac:dyDescent="0.2">
      <c r="B41" s="13" t="s">
        <v>9</v>
      </c>
      <c r="C41" s="8"/>
      <c r="F41" s="14"/>
      <c r="G41" s="35"/>
      <c r="H41" s="29"/>
      <c r="I41" s="45"/>
      <c r="J41" s="39"/>
      <c r="K41" s="39"/>
    </row>
    <row r="42" spans="2:11" s="9" customFormat="1" ht="15.75" customHeight="1" x14ac:dyDescent="0.2">
      <c r="B42" s="13" t="s">
        <v>10</v>
      </c>
      <c r="C42" s="8"/>
      <c r="F42" s="14"/>
      <c r="G42" s="35"/>
      <c r="H42" s="29"/>
      <c r="I42" s="45"/>
      <c r="J42" s="39"/>
      <c r="K42" s="39"/>
    </row>
    <row r="45" spans="2:11" s="9" customFormat="1" x14ac:dyDescent="0.2">
      <c r="B45" s="2"/>
      <c r="C45" s="8"/>
      <c r="F45" s="14"/>
      <c r="G45" s="24"/>
      <c r="H45" s="29"/>
      <c r="I45" s="45"/>
      <c r="J45" s="39"/>
      <c r="K45" s="39"/>
    </row>
  </sheetData>
  <autoFilter ref="B10:I32" xr:uid="{D85CAED8-0DC6-48FA-8483-6C8B088CA98B}"/>
  <mergeCells count="13">
    <mergeCell ref="B31:G31"/>
    <mergeCell ref="B32:G32"/>
    <mergeCell ref="B34:I34"/>
    <mergeCell ref="C2:I2"/>
    <mergeCell ref="C3:I3"/>
    <mergeCell ref="B9:B10"/>
    <mergeCell ref="C9:C10"/>
    <mergeCell ref="D9:D10"/>
    <mergeCell ref="E9:E10"/>
    <mergeCell ref="F9:F10"/>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78"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88C3C-BBCB-49FA-AAED-102B3716DEAB}">
  <sheetPr>
    <tabColor theme="9" tint="0.59999389629810485"/>
    <pageSetUpPr fitToPage="1"/>
  </sheetPr>
  <dimension ref="B1:K45"/>
  <sheetViews>
    <sheetView view="pageBreakPreview" topLeftCell="A25" zoomScaleNormal="100" zoomScaleSheetLayoutView="100" zoomScalePageLayoutView="50" workbookViewId="0">
      <selection activeCell="H31" sqref="H31"/>
    </sheetView>
  </sheetViews>
  <sheetFormatPr baseColWidth="10" defaultColWidth="11.42578125" defaultRowHeight="12.75" x14ac:dyDescent="0.2"/>
  <cols>
    <col min="1" max="1" width="5.42578125" style="2" customWidth="1"/>
    <col min="2" max="2" width="7.140625" style="2" customWidth="1"/>
    <col min="3" max="3" width="60.140625" style="8" customWidth="1"/>
    <col min="4" max="4" width="47.28515625" style="9" customWidth="1"/>
    <col min="5" max="5" width="13" style="9" bestFit="1" customWidth="1"/>
    <col min="6" max="6" width="23.42578125" style="14" customWidth="1"/>
    <col min="7" max="7" width="22.42578125" style="24" customWidth="1"/>
    <col min="8" max="8" width="24.28515625" style="29" customWidth="1"/>
    <col min="9" max="9" width="22.28515625" style="45" customWidth="1"/>
    <col min="10" max="10" width="17.85546875" style="37" bestFit="1" customWidth="1"/>
    <col min="11" max="11" width="13.85546875" style="37" bestFit="1" customWidth="1"/>
    <col min="12" max="16384" width="11.42578125" style="2"/>
  </cols>
  <sheetData>
    <row r="1" spans="2:11" ht="4.5" customHeight="1" x14ac:dyDescent="0.2">
      <c r="E1" s="1"/>
      <c r="F1" s="1"/>
      <c r="G1" s="23"/>
    </row>
    <row r="2" spans="2:11" ht="26.25" customHeight="1" x14ac:dyDescent="0.2">
      <c r="C2" s="142" t="s">
        <v>82</v>
      </c>
      <c r="D2" s="142"/>
      <c r="E2" s="142"/>
      <c r="F2" s="142"/>
      <c r="G2" s="142"/>
      <c r="H2" s="142"/>
      <c r="I2" s="142"/>
    </row>
    <row r="3" spans="2:11" ht="33" customHeight="1" x14ac:dyDescent="0.2">
      <c r="C3" s="143" t="s">
        <v>48</v>
      </c>
      <c r="D3" s="143"/>
      <c r="E3" s="143"/>
      <c r="F3" s="143"/>
      <c r="G3" s="143"/>
      <c r="H3" s="143"/>
      <c r="I3" s="143"/>
    </row>
    <row r="4" spans="2:11" ht="6" customHeight="1" x14ac:dyDescent="0.2">
      <c r="D4" s="10"/>
      <c r="E4" s="10"/>
      <c r="F4" s="11"/>
    </row>
    <row r="5" spans="2:11" ht="5.25" customHeight="1" x14ac:dyDescent="0.2">
      <c r="B5" s="4"/>
      <c r="C5" s="4"/>
      <c r="D5" s="4"/>
      <c r="E5" s="4"/>
      <c r="F5" s="2"/>
    </row>
    <row r="6" spans="2:11" s="3" customFormat="1" ht="23.25" customHeight="1" x14ac:dyDescent="0.25">
      <c r="B6" s="4"/>
      <c r="C6" s="20" t="s">
        <v>14</v>
      </c>
      <c r="D6" s="40">
        <v>2126506</v>
      </c>
      <c r="E6" s="22"/>
      <c r="F6" s="15"/>
      <c r="G6" s="25"/>
      <c r="H6" s="30"/>
      <c r="I6" s="46"/>
      <c r="J6" s="38"/>
      <c r="K6" s="38"/>
    </row>
    <row r="7" spans="2:11" ht="29.25" customHeight="1" x14ac:dyDescent="0.2">
      <c r="C7" s="21" t="s">
        <v>0</v>
      </c>
      <c r="D7" s="44" t="s">
        <v>85</v>
      </c>
      <c r="F7" s="19"/>
      <c r="G7" s="19"/>
    </row>
    <row r="8" spans="2:11" ht="17.25" customHeight="1" x14ac:dyDescent="0.2">
      <c r="C8" s="5"/>
      <c r="D8" s="6"/>
      <c r="E8" s="7"/>
      <c r="F8" s="7"/>
      <c r="G8" s="26"/>
    </row>
    <row r="9" spans="2:11" s="3" customFormat="1" ht="32.25" customHeight="1" x14ac:dyDescent="0.25">
      <c r="B9" s="144" t="s">
        <v>1</v>
      </c>
      <c r="C9" s="144" t="s">
        <v>2</v>
      </c>
      <c r="D9" s="146" t="s">
        <v>3</v>
      </c>
      <c r="E9" s="146" t="s">
        <v>4</v>
      </c>
      <c r="F9" s="146" t="s">
        <v>15</v>
      </c>
      <c r="G9" s="154" t="s">
        <v>16</v>
      </c>
      <c r="H9" s="156" t="s">
        <v>17</v>
      </c>
      <c r="I9" s="158" t="s">
        <v>5</v>
      </c>
      <c r="J9" s="38"/>
      <c r="K9" s="38"/>
    </row>
    <row r="10" spans="2:11" s="3" customFormat="1" ht="41.25" customHeight="1" x14ac:dyDescent="0.25">
      <c r="B10" s="145"/>
      <c r="C10" s="145"/>
      <c r="D10" s="147"/>
      <c r="E10" s="147"/>
      <c r="F10" s="148"/>
      <c r="G10" s="155"/>
      <c r="H10" s="157"/>
      <c r="I10" s="159"/>
      <c r="J10" s="38"/>
      <c r="K10" s="38"/>
    </row>
    <row r="11" spans="2:11" s="3" customFormat="1" ht="24.75" customHeight="1" x14ac:dyDescent="0.25">
      <c r="B11" s="18">
        <v>1</v>
      </c>
      <c r="C11" s="123" t="s">
        <v>58</v>
      </c>
      <c r="D11" s="121" t="s">
        <v>77</v>
      </c>
      <c r="E11" s="121">
        <v>1</v>
      </c>
      <c r="F11" s="33">
        <v>267453</v>
      </c>
      <c r="G11" s="36">
        <v>267453</v>
      </c>
      <c r="H11" s="32">
        <f>+G11*E11</f>
        <v>267453</v>
      </c>
      <c r="I11" s="47">
        <f>+F11-G11</f>
        <v>0</v>
      </c>
      <c r="J11" s="38"/>
      <c r="K11" s="38"/>
    </row>
    <row r="12" spans="2:11" s="3" customFormat="1" ht="24.75" customHeight="1" x14ac:dyDescent="0.25">
      <c r="B12" s="18">
        <v>2</v>
      </c>
      <c r="C12" s="123" t="s">
        <v>59</v>
      </c>
      <c r="D12" s="121" t="s">
        <v>78</v>
      </c>
      <c r="E12" s="121">
        <v>1</v>
      </c>
      <c r="F12" s="33">
        <v>60393</v>
      </c>
      <c r="G12" s="36">
        <v>60393</v>
      </c>
      <c r="H12" s="32">
        <f t="shared" ref="H12:H29" si="0">+G12*E12</f>
        <v>60393</v>
      </c>
      <c r="I12" s="47">
        <f t="shared" ref="I12:I29" si="1">+F12-G12</f>
        <v>0</v>
      </c>
      <c r="J12" s="38"/>
      <c r="K12" s="38"/>
    </row>
    <row r="13" spans="2:11" s="3" customFormat="1" ht="24.75" customHeight="1" x14ac:dyDescent="0.25">
      <c r="B13" s="18">
        <v>3</v>
      </c>
      <c r="C13" s="123" t="s">
        <v>60</v>
      </c>
      <c r="D13" s="121" t="s">
        <v>77</v>
      </c>
      <c r="E13" s="121">
        <v>1</v>
      </c>
      <c r="F13" s="33">
        <v>310590</v>
      </c>
      <c r="G13" s="36">
        <v>310590</v>
      </c>
      <c r="H13" s="32">
        <f t="shared" si="0"/>
        <v>310590</v>
      </c>
      <c r="I13" s="47">
        <f t="shared" si="1"/>
        <v>0</v>
      </c>
      <c r="J13" s="38"/>
      <c r="K13" s="38"/>
    </row>
    <row r="14" spans="2:11" s="3" customFormat="1" ht="24.75" customHeight="1" x14ac:dyDescent="0.25">
      <c r="B14" s="18">
        <v>4</v>
      </c>
      <c r="C14" s="123" t="s">
        <v>61</v>
      </c>
      <c r="D14" s="121" t="s">
        <v>29</v>
      </c>
      <c r="E14" s="121">
        <v>1</v>
      </c>
      <c r="F14" s="33">
        <v>60393</v>
      </c>
      <c r="G14" s="36">
        <v>60393</v>
      </c>
      <c r="H14" s="32">
        <f t="shared" si="0"/>
        <v>60393</v>
      </c>
      <c r="I14" s="47">
        <f t="shared" si="1"/>
        <v>0</v>
      </c>
      <c r="J14" s="38"/>
      <c r="K14" s="38"/>
    </row>
    <row r="15" spans="2:11" s="3" customFormat="1" ht="24.75" customHeight="1" x14ac:dyDescent="0.25">
      <c r="B15" s="18">
        <v>5</v>
      </c>
      <c r="C15" s="123" t="s">
        <v>62</v>
      </c>
      <c r="D15" s="121" t="s">
        <v>29</v>
      </c>
      <c r="E15" s="121">
        <v>1</v>
      </c>
      <c r="F15" s="33">
        <v>37961</v>
      </c>
      <c r="G15" s="36">
        <v>37961</v>
      </c>
      <c r="H15" s="32">
        <f t="shared" si="0"/>
        <v>37961</v>
      </c>
      <c r="I15" s="47">
        <f t="shared" si="1"/>
        <v>0</v>
      </c>
      <c r="J15" s="38"/>
      <c r="K15" s="38"/>
    </row>
    <row r="16" spans="2:11" s="3" customFormat="1" ht="24.75" customHeight="1" x14ac:dyDescent="0.25">
      <c r="B16" s="18">
        <v>6</v>
      </c>
      <c r="C16" s="123" t="s">
        <v>63</v>
      </c>
      <c r="D16" s="121" t="s">
        <v>77</v>
      </c>
      <c r="E16" s="121">
        <v>1</v>
      </c>
      <c r="F16" s="33">
        <v>274355</v>
      </c>
      <c r="G16" s="36">
        <v>274355</v>
      </c>
      <c r="H16" s="32">
        <f t="shared" si="0"/>
        <v>274355</v>
      </c>
      <c r="I16" s="47">
        <f t="shared" si="1"/>
        <v>0</v>
      </c>
      <c r="J16" s="38"/>
      <c r="K16" s="38"/>
    </row>
    <row r="17" spans="2:11" s="3" customFormat="1" ht="24.75" customHeight="1" x14ac:dyDescent="0.25">
      <c r="B17" s="18">
        <v>7</v>
      </c>
      <c r="C17" s="123" t="s">
        <v>64</v>
      </c>
      <c r="D17" s="121" t="s">
        <v>79</v>
      </c>
      <c r="E17" s="121">
        <v>1</v>
      </c>
      <c r="F17" s="33">
        <v>15530</v>
      </c>
      <c r="G17" s="36">
        <v>15530</v>
      </c>
      <c r="H17" s="32">
        <f t="shared" si="0"/>
        <v>15530</v>
      </c>
      <c r="I17" s="47">
        <f t="shared" si="1"/>
        <v>0</v>
      </c>
      <c r="J17" s="38"/>
      <c r="K17" s="38"/>
    </row>
    <row r="18" spans="2:11" s="3" customFormat="1" ht="24.75" customHeight="1" x14ac:dyDescent="0.25">
      <c r="B18" s="18">
        <v>8</v>
      </c>
      <c r="C18" s="123" t="s">
        <v>65</v>
      </c>
      <c r="D18" s="121" t="s">
        <v>77</v>
      </c>
      <c r="E18" s="121">
        <v>1</v>
      </c>
      <c r="F18" s="33">
        <v>276080</v>
      </c>
      <c r="G18" s="36">
        <v>276080</v>
      </c>
      <c r="H18" s="32">
        <f t="shared" si="0"/>
        <v>276080</v>
      </c>
      <c r="I18" s="47">
        <f t="shared" si="1"/>
        <v>0</v>
      </c>
      <c r="J18" s="38"/>
      <c r="K18" s="38"/>
    </row>
    <row r="19" spans="2:11" s="3" customFormat="1" ht="24.75" customHeight="1" x14ac:dyDescent="0.25">
      <c r="B19" s="18">
        <v>9</v>
      </c>
      <c r="C19" s="123" t="s">
        <v>66</v>
      </c>
      <c r="D19" s="121" t="s">
        <v>77</v>
      </c>
      <c r="E19" s="121">
        <v>1</v>
      </c>
      <c r="F19" s="33">
        <v>276080</v>
      </c>
      <c r="G19" s="36">
        <v>276080</v>
      </c>
      <c r="H19" s="32">
        <f t="shared" si="0"/>
        <v>276080</v>
      </c>
      <c r="I19" s="47">
        <f t="shared" si="1"/>
        <v>0</v>
      </c>
      <c r="J19" s="38"/>
      <c r="K19" s="38"/>
    </row>
    <row r="20" spans="2:11" s="3" customFormat="1" ht="24.75" customHeight="1" x14ac:dyDescent="0.25">
      <c r="B20" s="18">
        <v>10</v>
      </c>
      <c r="C20" s="123" t="s">
        <v>67</v>
      </c>
      <c r="D20" s="121" t="s">
        <v>29</v>
      </c>
      <c r="E20" s="121">
        <v>1</v>
      </c>
      <c r="F20" s="33">
        <v>77648</v>
      </c>
      <c r="G20" s="36">
        <v>77648</v>
      </c>
      <c r="H20" s="32">
        <f t="shared" si="0"/>
        <v>77648</v>
      </c>
      <c r="I20" s="47">
        <f t="shared" si="1"/>
        <v>0</v>
      </c>
      <c r="J20" s="38"/>
      <c r="K20" s="38"/>
    </row>
    <row r="21" spans="2:11" s="3" customFormat="1" ht="24.75" customHeight="1" x14ac:dyDescent="0.25">
      <c r="B21" s="18">
        <v>11</v>
      </c>
      <c r="C21" s="123" t="s">
        <v>68</v>
      </c>
      <c r="D21" s="121" t="s">
        <v>80</v>
      </c>
      <c r="E21" s="121">
        <v>1</v>
      </c>
      <c r="F21" s="33">
        <v>10353</v>
      </c>
      <c r="G21" s="36">
        <v>10353</v>
      </c>
      <c r="H21" s="32">
        <f t="shared" si="0"/>
        <v>10353</v>
      </c>
      <c r="I21" s="47">
        <f t="shared" si="1"/>
        <v>0</v>
      </c>
      <c r="J21" s="38"/>
      <c r="K21" s="38"/>
    </row>
    <row r="22" spans="2:11" s="3" customFormat="1" ht="24.75" customHeight="1" x14ac:dyDescent="0.25">
      <c r="B22" s="18">
        <v>12</v>
      </c>
      <c r="C22" s="123" t="s">
        <v>69</v>
      </c>
      <c r="D22" s="121" t="s">
        <v>29</v>
      </c>
      <c r="E22" s="121">
        <v>1</v>
      </c>
      <c r="F22" s="33">
        <v>39687</v>
      </c>
      <c r="G22" s="36">
        <v>39687</v>
      </c>
      <c r="H22" s="32">
        <f t="shared" si="0"/>
        <v>39687</v>
      </c>
      <c r="I22" s="47">
        <f t="shared" si="1"/>
        <v>0</v>
      </c>
      <c r="J22" s="38"/>
      <c r="K22" s="38"/>
    </row>
    <row r="23" spans="2:11" s="3" customFormat="1" ht="24.75" customHeight="1" x14ac:dyDescent="0.25">
      <c r="B23" s="18">
        <v>13</v>
      </c>
      <c r="C23" s="123" t="s">
        <v>70</v>
      </c>
      <c r="D23" s="121" t="s">
        <v>81</v>
      </c>
      <c r="E23" s="121">
        <v>1</v>
      </c>
      <c r="F23" s="33">
        <v>27435</v>
      </c>
      <c r="G23" s="36">
        <v>27435</v>
      </c>
      <c r="H23" s="32">
        <f t="shared" si="0"/>
        <v>27435</v>
      </c>
      <c r="I23" s="47">
        <f t="shared" si="1"/>
        <v>0</v>
      </c>
      <c r="J23" s="38"/>
      <c r="K23" s="38"/>
    </row>
    <row r="24" spans="2:11" s="3" customFormat="1" ht="24.75" customHeight="1" x14ac:dyDescent="0.25">
      <c r="B24" s="18">
        <v>14</v>
      </c>
      <c r="C24" s="123" t="s">
        <v>71</v>
      </c>
      <c r="D24" s="121" t="s">
        <v>81</v>
      </c>
      <c r="E24" s="121">
        <v>1</v>
      </c>
      <c r="F24" s="33">
        <v>144769</v>
      </c>
      <c r="G24" s="36">
        <v>144769</v>
      </c>
      <c r="H24" s="32">
        <f t="shared" si="0"/>
        <v>144769</v>
      </c>
      <c r="I24" s="47">
        <f t="shared" si="1"/>
        <v>0</v>
      </c>
      <c r="J24" s="38"/>
      <c r="K24" s="38"/>
    </row>
    <row r="25" spans="2:11" s="3" customFormat="1" ht="24.75" customHeight="1" x14ac:dyDescent="0.25">
      <c r="B25" s="18">
        <v>15</v>
      </c>
      <c r="C25" s="123" t="s">
        <v>72</v>
      </c>
      <c r="D25" s="121" t="s">
        <v>29</v>
      </c>
      <c r="E25" s="121">
        <v>1</v>
      </c>
      <c r="F25" s="33">
        <v>19495</v>
      </c>
      <c r="G25" s="36">
        <v>19495</v>
      </c>
      <c r="H25" s="32">
        <f t="shared" si="0"/>
        <v>19495</v>
      </c>
      <c r="I25" s="47">
        <f t="shared" si="1"/>
        <v>0</v>
      </c>
      <c r="J25" s="38"/>
      <c r="K25" s="38"/>
    </row>
    <row r="26" spans="2:11" s="3" customFormat="1" ht="24.75" customHeight="1" x14ac:dyDescent="0.25">
      <c r="B26" s="18">
        <v>16</v>
      </c>
      <c r="C26" s="123" t="s">
        <v>73</v>
      </c>
      <c r="D26" s="121" t="s">
        <v>29</v>
      </c>
      <c r="E26" s="121">
        <v>1</v>
      </c>
      <c r="F26" s="33">
        <v>136315</v>
      </c>
      <c r="G26" s="36">
        <v>136315</v>
      </c>
      <c r="H26" s="32">
        <f t="shared" si="0"/>
        <v>136315</v>
      </c>
      <c r="I26" s="47">
        <f t="shared" si="1"/>
        <v>0</v>
      </c>
      <c r="J26" s="38"/>
      <c r="K26" s="38"/>
    </row>
    <row r="27" spans="2:11" s="3" customFormat="1" ht="24.75" customHeight="1" x14ac:dyDescent="0.25">
      <c r="B27" s="18">
        <v>17</v>
      </c>
      <c r="C27" s="123" t="s">
        <v>74</v>
      </c>
      <c r="D27" s="121" t="s">
        <v>81</v>
      </c>
      <c r="E27" s="121">
        <v>1</v>
      </c>
      <c r="F27" s="33">
        <v>23984</v>
      </c>
      <c r="G27" s="36">
        <v>23984</v>
      </c>
      <c r="H27" s="32">
        <f t="shared" si="0"/>
        <v>23984</v>
      </c>
      <c r="I27" s="47">
        <f t="shared" si="1"/>
        <v>0</v>
      </c>
      <c r="J27" s="38"/>
      <c r="K27" s="38"/>
    </row>
    <row r="28" spans="2:11" s="3" customFormat="1" ht="24.75" customHeight="1" x14ac:dyDescent="0.25">
      <c r="B28" s="18">
        <v>18</v>
      </c>
      <c r="C28" s="123" t="s">
        <v>75</v>
      </c>
      <c r="D28" s="121" t="s">
        <v>29</v>
      </c>
      <c r="E28" s="121">
        <v>1</v>
      </c>
      <c r="F28" s="33">
        <v>7765</v>
      </c>
      <c r="G28" s="36">
        <v>7765</v>
      </c>
      <c r="H28" s="32">
        <f t="shared" si="0"/>
        <v>7765</v>
      </c>
      <c r="I28" s="47">
        <f t="shared" si="1"/>
        <v>0</v>
      </c>
      <c r="J28" s="38"/>
      <c r="K28" s="38"/>
    </row>
    <row r="29" spans="2:11" s="3" customFormat="1" ht="24.75" customHeight="1" x14ac:dyDescent="0.25">
      <c r="B29" s="18">
        <v>19</v>
      </c>
      <c r="C29" s="124" t="s">
        <v>76</v>
      </c>
      <c r="D29" s="122" t="s">
        <v>29</v>
      </c>
      <c r="E29" s="122">
        <v>1</v>
      </c>
      <c r="F29" s="33">
        <v>60220</v>
      </c>
      <c r="G29" s="36">
        <v>60220</v>
      </c>
      <c r="H29" s="32">
        <f t="shared" si="0"/>
        <v>60220</v>
      </c>
      <c r="I29" s="47">
        <f t="shared" si="1"/>
        <v>0</v>
      </c>
      <c r="J29" s="38"/>
      <c r="K29" s="38"/>
    </row>
    <row r="30" spans="2:11" ht="18.75" customHeight="1" x14ac:dyDescent="0.2">
      <c r="B30" s="34"/>
      <c r="C30" s="34"/>
      <c r="D30" s="34"/>
      <c r="E30" s="34">
        <f>SUM(E11:E11)</f>
        <v>1</v>
      </c>
      <c r="F30" s="42">
        <f>SUM(F11:F29)</f>
        <v>2126506</v>
      </c>
      <c r="G30" s="42">
        <f>SUM(G11:G29)</f>
        <v>2126506</v>
      </c>
      <c r="H30" s="42">
        <f>SUM(H11:H29)</f>
        <v>2126506</v>
      </c>
      <c r="I30" s="48"/>
      <c r="J30" s="38"/>
      <c r="K30" s="38"/>
    </row>
    <row r="31" spans="2:11" ht="24.75" customHeight="1" x14ac:dyDescent="0.2">
      <c r="B31" s="149" t="s">
        <v>13</v>
      </c>
      <c r="C31" s="149"/>
      <c r="D31" s="149"/>
      <c r="E31" s="149"/>
      <c r="F31" s="149"/>
      <c r="G31" s="150"/>
      <c r="H31" s="43">
        <f>+H30</f>
        <v>2126506</v>
      </c>
      <c r="I31" s="49" t="s">
        <v>5</v>
      </c>
      <c r="J31" s="38"/>
      <c r="K31" s="38"/>
    </row>
    <row r="32" spans="2:11" ht="24.75" customHeight="1" x14ac:dyDescent="0.2">
      <c r="B32" s="151" t="s">
        <v>12</v>
      </c>
      <c r="C32" s="151"/>
      <c r="D32" s="151"/>
      <c r="E32" s="151"/>
      <c r="F32" s="151"/>
      <c r="G32" s="152"/>
      <c r="H32" s="41">
        <f>+D6</f>
        <v>2126506</v>
      </c>
      <c r="I32" s="51">
        <f>+H32-H31</f>
        <v>0</v>
      </c>
      <c r="J32" s="38"/>
      <c r="K32" s="38"/>
    </row>
    <row r="33" spans="2:11" ht="10.5" customHeight="1" x14ac:dyDescent="0.2">
      <c r="B33" s="16"/>
      <c r="C33" s="17"/>
      <c r="D33" s="17"/>
      <c r="E33" s="17"/>
      <c r="F33" s="17"/>
      <c r="G33" s="27"/>
    </row>
    <row r="34" spans="2:11" ht="48.75" customHeight="1" x14ac:dyDescent="0.2">
      <c r="B34" s="153" t="s">
        <v>56</v>
      </c>
      <c r="C34" s="153"/>
      <c r="D34" s="153"/>
      <c r="E34" s="153"/>
      <c r="F34" s="153"/>
      <c r="G34" s="153"/>
      <c r="H34" s="153"/>
      <c r="I34" s="153"/>
    </row>
    <row r="35" spans="2:11" ht="7.5" customHeight="1" x14ac:dyDescent="0.2">
      <c r="B35" s="12"/>
      <c r="C35" s="12"/>
      <c r="D35" s="12"/>
      <c r="E35" s="12"/>
      <c r="F35" s="12"/>
      <c r="G35" s="28"/>
    </row>
    <row r="36" spans="2:11" ht="15" customHeight="1" x14ac:dyDescent="0.2">
      <c r="B36" s="13" t="s">
        <v>6</v>
      </c>
    </row>
    <row r="37" spans="2:11" ht="4.5" customHeight="1" x14ac:dyDescent="0.2">
      <c r="B37" s="13"/>
    </row>
    <row r="38" spans="2:11" s="9" customFormat="1" ht="15.75" customHeight="1" x14ac:dyDescent="0.2">
      <c r="B38" s="13" t="s">
        <v>11</v>
      </c>
      <c r="C38" s="2"/>
      <c r="F38" s="14"/>
      <c r="G38" s="24"/>
      <c r="H38" s="29"/>
      <c r="I38" s="50"/>
      <c r="J38" s="39"/>
      <c r="K38" s="39"/>
    </row>
    <row r="39" spans="2:11" s="9" customFormat="1" ht="15.75" customHeight="1" x14ac:dyDescent="0.25">
      <c r="B39" s="13" t="s">
        <v>7</v>
      </c>
      <c r="C39" s="8"/>
      <c r="F39" s="14"/>
      <c r="G39" s="24"/>
      <c r="H39" s="31"/>
      <c r="I39" s="45"/>
      <c r="J39" s="39"/>
      <c r="K39" s="39"/>
    </row>
    <row r="40" spans="2:11" s="9" customFormat="1" ht="15.75" customHeight="1" x14ac:dyDescent="0.2">
      <c r="B40" s="13" t="s">
        <v>8</v>
      </c>
      <c r="C40" s="8"/>
      <c r="F40" s="14"/>
      <c r="G40" s="35"/>
      <c r="H40" s="29"/>
      <c r="I40" s="45"/>
      <c r="J40" s="39"/>
      <c r="K40" s="39"/>
    </row>
    <row r="41" spans="2:11" s="9" customFormat="1" ht="15.75" customHeight="1" x14ac:dyDescent="0.2">
      <c r="B41" s="13" t="s">
        <v>9</v>
      </c>
      <c r="C41" s="8"/>
      <c r="F41" s="14"/>
      <c r="G41" s="35"/>
      <c r="H41" s="29"/>
      <c r="I41" s="45"/>
      <c r="J41" s="39"/>
      <c r="K41" s="39"/>
    </row>
    <row r="42" spans="2:11" s="9" customFormat="1" ht="15.75" customHeight="1" x14ac:dyDescent="0.2">
      <c r="B42" s="13" t="s">
        <v>10</v>
      </c>
      <c r="C42" s="8"/>
      <c r="F42" s="14"/>
      <c r="G42" s="35"/>
      <c r="H42" s="29"/>
      <c r="I42" s="45"/>
      <c r="J42" s="39"/>
      <c r="K42" s="39"/>
    </row>
    <row r="45" spans="2:11" s="9" customFormat="1" x14ac:dyDescent="0.2">
      <c r="B45" s="2"/>
      <c r="C45" s="8"/>
      <c r="F45" s="14"/>
      <c r="G45" s="24"/>
      <c r="H45" s="29"/>
      <c r="I45" s="45"/>
      <c r="J45" s="39"/>
      <c r="K45" s="39"/>
    </row>
  </sheetData>
  <autoFilter ref="B10:I32" xr:uid="{D85CAED8-0DC6-48FA-8483-6C8B088CA98B}"/>
  <mergeCells count="13">
    <mergeCell ref="B31:G31"/>
    <mergeCell ref="B32:G32"/>
    <mergeCell ref="B34:I34"/>
    <mergeCell ref="C2:I2"/>
    <mergeCell ref="C3:I3"/>
    <mergeCell ref="B9:B10"/>
    <mergeCell ref="C9:C10"/>
    <mergeCell ref="D9:D10"/>
    <mergeCell ref="E9:E10"/>
    <mergeCell ref="F9:F10"/>
    <mergeCell ref="G9:G10"/>
    <mergeCell ref="H9:H10"/>
    <mergeCell ref="I9:I10"/>
  </mergeCells>
  <printOptions horizontalCentered="1"/>
  <pageMargins left="0.23622047244094491" right="0.23622047244094491" top="0.74803149606299213" bottom="0.74803149606299213" header="0.31496062992125984" footer="0.31496062992125984"/>
  <pageSetup paperSize="5" scale="78" fitToHeight="0" orientation="landscape" r:id="rId1"/>
  <headerFooter>
    <oddHeader>&amp;L
&amp;C&amp;"-,Negrita"&amp;14CENTRO DE DESARROLLO AGROINDUSTRIAL Y EMPRESARIAL
REGIONAL CUNDINAMARCA&amp;R&amp;G</oddHeader>
    <oddFooter>&amp;L                                   Formato no controlado por el SIGA&amp;C Calle 2 No. 13–03, Villeta Cundinamarca - PBX 57 601 5461500
&amp;G&amp;R&amp;P</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4B0BF7A05B5EC47AF532BD46D7CFC76" ma:contentTypeVersion="9" ma:contentTypeDescription="Create a new document." ma:contentTypeScope="" ma:versionID="914523ae359d5fd2411588f9915e98fd">
  <xsd:schema xmlns:xsd="http://www.w3.org/2001/XMLSchema" xmlns:xs="http://www.w3.org/2001/XMLSchema" xmlns:p="http://schemas.microsoft.com/office/2006/metadata/properties" xmlns:ns3="2e3ad4fa-ba8f-431f-9acd-e43d739617b9" xmlns:ns4="664a9412-3bbd-4ab9-8428-48c2127eb9cf" targetNamespace="http://schemas.microsoft.com/office/2006/metadata/properties" ma:root="true" ma:fieldsID="1a5da845bd16ae664e1c9f127b34911a" ns3:_="" ns4:_="">
    <xsd:import namespace="2e3ad4fa-ba8f-431f-9acd-e43d739617b9"/>
    <xsd:import namespace="664a9412-3bbd-4ab9-8428-48c2127eb9c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3ad4fa-ba8f-431f-9acd-e43d73961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4a9412-3bbd-4ab9-8428-48c2127eb9c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03A848-2CD4-417E-AC98-20C59D88035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7AAF8FA-0A4A-4858-8A36-2CEA90E00183}">
  <ds:schemaRefs>
    <ds:schemaRef ds:uri="http://schemas.microsoft.com/sharepoint/v3/contenttype/forms"/>
  </ds:schemaRefs>
</ds:datastoreItem>
</file>

<file path=customXml/itemProps3.xml><?xml version="1.0" encoding="utf-8"?>
<ds:datastoreItem xmlns:ds="http://schemas.openxmlformats.org/officeDocument/2006/customXml" ds:itemID="{91D99E8B-CF41-4CD4-81DA-C69C8B68AA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3ad4fa-ba8f-431f-9acd-e43d739617b9"/>
    <ds:schemaRef ds:uri="664a9412-3bbd-4ab9-8428-48c2127eb9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PRECIOS ARTIF BAJOS</vt:lpstr>
      <vt:lpstr>0. PRECIOS BAJOS</vt:lpstr>
      <vt:lpstr>ORDEN DE OFERTAS</vt:lpstr>
      <vt:lpstr>1. EQUISUMINISTROS Y CONSTRUCCI</vt:lpstr>
      <vt:lpstr>2. UT BG SOLUCIONES</vt:lpstr>
      <vt:lpstr>3. INTEGRA DE COLOMBIA S.A.S.</vt:lpstr>
      <vt:lpstr>4. TRES A SOLUTIONS S.A.S.</vt:lpstr>
      <vt:lpstr>'0. PRECIOS BAJOS'!Área_de_impresión</vt:lpstr>
      <vt:lpstr>'1. EQUISUMINISTROS Y CONSTRUCCI'!Área_de_impresión</vt:lpstr>
      <vt:lpstr>'2. UT BG SOLUCIONES'!Área_de_impresión</vt:lpstr>
      <vt:lpstr>'3. INTEGRA DE COLOMBIA S.A.S.'!Área_de_impresión</vt:lpstr>
      <vt:lpstr>'4. TRES A SOLUTIONS S.A.S.'!Área_de_impresión</vt:lpstr>
      <vt:lpstr>'PRECIOS ARTIF BAJOS'!Print_Area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Bonilla Rojas</dc:creator>
  <cp:keywords/>
  <dc:description/>
  <cp:lastModifiedBy>Karen Lorena Figueredo Rojas</cp:lastModifiedBy>
  <cp:revision/>
  <cp:lastPrinted>2026-10-02T16:12:53Z</cp:lastPrinted>
  <dcterms:created xsi:type="dcterms:W3CDTF">2019-04-09T14:05:51Z</dcterms:created>
  <dcterms:modified xsi:type="dcterms:W3CDTF">2026-10-02T16:12:57Z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0x01010044B0BF7A05B5EC47AF532BD46D7CFC76</vt:lpwstr>
  </property>
  <property fmtid="{D5CDD505-2E9C-101B-9397-08002B2CF9AE}" pid="3" name="MSIP_Label_fc111285-cafa-4fc9-8a9a-bd902089b24f_Enabled">
    <vt:lpwstr>true</vt:lpwstr>
  </property>
  <property fmtid="{D5CDD505-2E9C-101B-9397-08002B2CF9AE}" pid="4" name="MSIP_Label_fc111285-cafa-4fc9-8a9a-bd902089b24f_SetDate">
    <vt:lpwstr>2024-11-26T19:09:34Z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6a61abee-d2f2-4a40-860b-e462c71c16df</vt:lpwstr>
  </property>
  <property fmtid="{D5CDD505-2E9C-101B-9397-08002B2CF9AE}" pid="9" name="MSIP_Label_fc111285-cafa-4fc9-8a9a-bd902089b24f_ContentBits">
    <vt:lpwstr>0</vt:lpwstr>
  </property>
</Properties>
</file>