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repos\OneDrive\Documentos\FDLC\FDLC 2026\Septiembre 2026\Licitación ayudas técnicas\3. Tercera versión  - Comité\"/>
    </mc:Choice>
  </mc:AlternateContent>
  <xr:revisionPtr revIDLastSave="0" documentId="8_{16A9DB3F-6BED-4D9B-BA66-0255CD17E6CD}" xr6:coauthVersionLast="47" xr6:coauthVersionMax="47" xr10:uidLastSave="{00000000-0000-0000-0000-000000000000}"/>
  <bookViews>
    <workbookView xWindow="-108" yWindow="-108" windowWidth="23256" windowHeight="12456" tabRatio="789" firstSheet="2" activeTab="6" xr2:uid="{F56FDDB3-13D6-4C77-AAA6-A0BF0BDFBF75}"/>
  </bookViews>
  <sheets>
    <sheet name="1. CONSOLIDADO AMB" sheetId="9" r:id="rId1"/>
    <sheet name="INDICE DE LIQUIDEZ" sheetId="2" r:id="rId2"/>
    <sheet name="ENDEUDAMIENTO" sheetId="3" r:id="rId3"/>
    <sheet name="RAZON COBERTURA DE INTERESES" sheetId="4" r:id="rId4"/>
    <sheet name="RENTABILIDAD PATRIMONIO" sheetId="5" r:id="rId5"/>
    <sheet name="RENTABILIDAD ACTIVO" sheetId="6" r:id="rId6"/>
    <sheet name="consolidado" sheetId="8" r:id="rId7"/>
  </sheets>
  <definedNames>
    <definedName name="_xlnm._FilterDatabase" localSheetId="0" hidden="1">'1. CONSOLIDADO AMB'!$C$1:$C$229</definedName>
    <definedName name="_xlnm.Print_Area" localSheetId="6">consolidado!$B$2:$G$28</definedName>
    <definedName name="_xlnm.Print_Area" localSheetId="2">ENDEUDAMIENTO!$A$1:$U$64</definedName>
    <definedName name="_xlnm.Print_Area" localSheetId="1">'INDICE DE LIQUIDEZ'!$B$1:$E$15</definedName>
    <definedName name="_xlnm.Print_Area" localSheetId="3">'RAZON COBERTURA DE INTERESES'!$B$2:$E$16</definedName>
    <definedName name="_xlnm.Print_Area" localSheetId="5">'RENTABILIDAD ACTIVO'!$B$2:$E$15</definedName>
    <definedName name="_xlnm.Print_Area" localSheetId="4">'RENTABILIDAD PATRIMONIO'!$A$2:$D$16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6" l="1"/>
  <c r="E4" i="6"/>
  <c r="D5" i="5"/>
  <c r="D4" i="5"/>
  <c r="E5" i="4"/>
  <c r="E4" i="4"/>
  <c r="E5" i="3"/>
  <c r="E4" i="3"/>
  <c r="E5" i="2"/>
  <c r="E4" i="2"/>
  <c r="L58" i="9"/>
  <c r="M58" i="9"/>
  <c r="N58" i="9"/>
  <c r="O58" i="9"/>
  <c r="P58" i="9"/>
  <c r="L59" i="9"/>
  <c r="M59" i="9"/>
  <c r="N59" i="9"/>
  <c r="O59" i="9"/>
  <c r="P59" i="9"/>
  <c r="L60" i="9"/>
  <c r="M60" i="9"/>
  <c r="N60" i="9"/>
  <c r="O60" i="9"/>
  <c r="P60" i="9"/>
  <c r="L61" i="9"/>
  <c r="M61" i="9"/>
  <c r="N61" i="9"/>
  <c r="O61" i="9"/>
  <c r="P61" i="9"/>
  <c r="L62" i="9"/>
  <c r="M62" i="9"/>
  <c r="N62" i="9"/>
  <c r="O62" i="9"/>
  <c r="P62" i="9"/>
  <c r="L63" i="9"/>
  <c r="M63" i="9"/>
  <c r="N63" i="9"/>
  <c r="O63" i="9"/>
  <c r="P63" i="9"/>
  <c r="L64" i="9"/>
  <c r="M64" i="9"/>
  <c r="N64" i="9"/>
  <c r="O64" i="9"/>
  <c r="P64" i="9"/>
  <c r="L65" i="9"/>
  <c r="M65" i="9"/>
  <c r="N65" i="9"/>
  <c r="O65" i="9"/>
  <c r="P65" i="9"/>
  <c r="L66" i="9"/>
  <c r="M66" i="9"/>
  <c r="N66" i="9"/>
  <c r="O66" i="9"/>
  <c r="P66" i="9"/>
  <c r="L67" i="9"/>
  <c r="M67" i="9"/>
  <c r="N67" i="9"/>
  <c r="O67" i="9"/>
  <c r="P67" i="9"/>
  <c r="L68" i="9"/>
  <c r="M68" i="9"/>
  <c r="N68" i="9"/>
  <c r="O68" i="9"/>
  <c r="P68" i="9"/>
  <c r="L69" i="9"/>
  <c r="M69" i="9"/>
  <c r="N69" i="9"/>
  <c r="O69" i="9"/>
  <c r="P69" i="9"/>
  <c r="L70" i="9"/>
  <c r="M70" i="9"/>
  <c r="N70" i="9"/>
  <c r="O70" i="9"/>
  <c r="P70" i="9"/>
  <c r="L71" i="9"/>
  <c r="M71" i="9"/>
  <c r="N71" i="9"/>
  <c r="O71" i="9"/>
  <c r="P71" i="9"/>
  <c r="L72" i="9"/>
  <c r="M72" i="9"/>
  <c r="N72" i="9"/>
  <c r="O72" i="9"/>
  <c r="P72" i="9"/>
  <c r="L73" i="9"/>
  <c r="M73" i="9"/>
  <c r="N73" i="9"/>
  <c r="O73" i="9"/>
  <c r="P73" i="9"/>
  <c r="L74" i="9"/>
  <c r="M74" i="9"/>
  <c r="N74" i="9"/>
  <c r="O74" i="9"/>
  <c r="P74" i="9"/>
  <c r="L75" i="9"/>
  <c r="M75" i="9"/>
  <c r="N75" i="9"/>
  <c r="O75" i="9"/>
  <c r="P75" i="9"/>
  <c r="L76" i="9"/>
  <c r="M76" i="9"/>
  <c r="N76" i="9"/>
  <c r="O76" i="9"/>
  <c r="P76" i="9"/>
  <c r="L77" i="9"/>
  <c r="M77" i="9"/>
  <c r="N77" i="9"/>
  <c r="O77" i="9"/>
  <c r="P77" i="9"/>
  <c r="L78" i="9"/>
  <c r="M78" i="9"/>
  <c r="N78" i="9"/>
  <c r="O78" i="9"/>
  <c r="P78" i="9"/>
  <c r="L79" i="9"/>
  <c r="M79" i="9"/>
  <c r="N79" i="9"/>
  <c r="O79" i="9"/>
  <c r="P79" i="9"/>
  <c r="L80" i="9"/>
  <c r="M80" i="9"/>
  <c r="N80" i="9"/>
  <c r="O80" i="9"/>
  <c r="P80" i="9"/>
  <c r="L81" i="9"/>
  <c r="M81" i="9"/>
  <c r="N81" i="9"/>
  <c r="O81" i="9"/>
  <c r="P81" i="9"/>
  <c r="L82" i="9"/>
  <c r="M82" i="9"/>
  <c r="N82" i="9"/>
  <c r="O82" i="9"/>
  <c r="P82" i="9"/>
  <c r="L83" i="9"/>
  <c r="M83" i="9"/>
  <c r="N83" i="9"/>
  <c r="O83" i="9"/>
  <c r="P83" i="9"/>
  <c r="L84" i="9"/>
  <c r="M84" i="9"/>
  <c r="N84" i="9"/>
  <c r="O84" i="9"/>
  <c r="P84" i="9"/>
  <c r="L85" i="9"/>
  <c r="M85" i="9"/>
  <c r="N85" i="9"/>
  <c r="O85" i="9"/>
  <c r="P85" i="9"/>
  <c r="L86" i="9"/>
  <c r="M86" i="9"/>
  <c r="N86" i="9"/>
  <c r="O86" i="9"/>
  <c r="P86" i="9"/>
  <c r="L87" i="9"/>
  <c r="M87" i="9"/>
  <c r="N87" i="9"/>
  <c r="O87" i="9"/>
  <c r="P87" i="9"/>
  <c r="L88" i="9"/>
  <c r="M88" i="9"/>
  <c r="N88" i="9"/>
  <c r="O88" i="9"/>
  <c r="P88" i="9"/>
  <c r="L89" i="9"/>
  <c r="M89" i="9"/>
  <c r="N89" i="9"/>
  <c r="O89" i="9"/>
  <c r="P89" i="9"/>
  <c r="L90" i="9"/>
  <c r="M90" i="9"/>
  <c r="N90" i="9"/>
  <c r="O90" i="9"/>
  <c r="P90" i="9"/>
  <c r="L91" i="9"/>
  <c r="M91" i="9"/>
  <c r="N91" i="9"/>
  <c r="O91" i="9"/>
  <c r="P91" i="9"/>
  <c r="L92" i="9"/>
  <c r="M92" i="9"/>
  <c r="N92" i="9"/>
  <c r="O92" i="9"/>
  <c r="P92" i="9"/>
  <c r="L93" i="9"/>
  <c r="M93" i="9"/>
  <c r="N93" i="9"/>
  <c r="O93" i="9"/>
  <c r="P93" i="9"/>
  <c r="L94" i="9"/>
  <c r="M94" i="9"/>
  <c r="N94" i="9"/>
  <c r="O94" i="9"/>
  <c r="P94" i="9"/>
  <c r="L95" i="9"/>
  <c r="M95" i="9"/>
  <c r="N95" i="9"/>
  <c r="O95" i="9"/>
  <c r="P95" i="9"/>
  <c r="L96" i="9"/>
  <c r="M96" i="9"/>
  <c r="N96" i="9"/>
  <c r="O96" i="9"/>
  <c r="P96" i="9"/>
  <c r="L97" i="9"/>
  <c r="M97" i="9"/>
  <c r="N97" i="9"/>
  <c r="O97" i="9"/>
  <c r="P97" i="9"/>
  <c r="L98" i="9"/>
  <c r="M98" i="9"/>
  <c r="N98" i="9"/>
  <c r="O98" i="9"/>
  <c r="P98" i="9"/>
  <c r="L99" i="9"/>
  <c r="M99" i="9"/>
  <c r="N99" i="9"/>
  <c r="O99" i="9"/>
  <c r="P99" i="9"/>
  <c r="L100" i="9"/>
  <c r="M100" i="9"/>
  <c r="N100" i="9"/>
  <c r="O100" i="9"/>
  <c r="P100" i="9"/>
  <c r="L101" i="9"/>
  <c r="M101" i="9"/>
  <c r="N101" i="9"/>
  <c r="O101" i="9"/>
  <c r="P101" i="9"/>
  <c r="L102" i="9"/>
  <c r="M102" i="9"/>
  <c r="N102" i="9"/>
  <c r="O102" i="9"/>
  <c r="P102" i="9"/>
  <c r="L103" i="9"/>
  <c r="M103" i="9"/>
  <c r="N103" i="9"/>
  <c r="O103" i="9"/>
  <c r="P103" i="9"/>
  <c r="L104" i="9"/>
  <c r="M104" i="9"/>
  <c r="N104" i="9"/>
  <c r="O104" i="9"/>
  <c r="P104" i="9"/>
  <c r="L105" i="9"/>
  <c r="M105" i="9"/>
  <c r="N105" i="9"/>
  <c r="O105" i="9"/>
  <c r="P105" i="9"/>
  <c r="L106" i="9"/>
  <c r="M106" i="9"/>
  <c r="N106" i="9"/>
  <c r="O106" i="9"/>
  <c r="P106" i="9"/>
  <c r="L107" i="9"/>
  <c r="M107" i="9"/>
  <c r="N107" i="9"/>
  <c r="O107" i="9"/>
  <c r="P107" i="9"/>
  <c r="L108" i="9"/>
  <c r="M108" i="9"/>
  <c r="N108" i="9"/>
  <c r="O108" i="9"/>
  <c r="P108" i="9"/>
  <c r="L109" i="9"/>
  <c r="M109" i="9"/>
  <c r="N109" i="9"/>
  <c r="O109" i="9"/>
  <c r="P109" i="9"/>
  <c r="L110" i="9"/>
  <c r="M110" i="9"/>
  <c r="N110" i="9"/>
  <c r="O110" i="9"/>
  <c r="P110" i="9"/>
  <c r="L111" i="9"/>
  <c r="M111" i="9"/>
  <c r="N111" i="9"/>
  <c r="O111" i="9"/>
  <c r="P111" i="9"/>
  <c r="L112" i="9"/>
  <c r="M112" i="9"/>
  <c r="N112" i="9"/>
  <c r="O112" i="9"/>
  <c r="P112" i="9"/>
  <c r="L113" i="9"/>
  <c r="M113" i="9"/>
  <c r="N113" i="9"/>
  <c r="O113" i="9"/>
  <c r="P113" i="9"/>
  <c r="L114" i="9"/>
  <c r="M114" i="9"/>
  <c r="N114" i="9"/>
  <c r="O114" i="9"/>
  <c r="P114" i="9"/>
  <c r="L115" i="9"/>
  <c r="M115" i="9"/>
  <c r="N115" i="9"/>
  <c r="O115" i="9"/>
  <c r="P115" i="9"/>
  <c r="L116" i="9"/>
  <c r="M116" i="9"/>
  <c r="N116" i="9"/>
  <c r="O116" i="9"/>
  <c r="P116" i="9"/>
  <c r="L117" i="9"/>
  <c r="M117" i="9"/>
  <c r="N117" i="9"/>
  <c r="O117" i="9"/>
  <c r="P117" i="9"/>
  <c r="L118" i="9"/>
  <c r="M118" i="9"/>
  <c r="N118" i="9"/>
  <c r="O118" i="9"/>
  <c r="P118" i="9"/>
  <c r="L119" i="9"/>
  <c r="M119" i="9"/>
  <c r="N119" i="9"/>
  <c r="O119" i="9"/>
  <c r="P119" i="9"/>
  <c r="L120" i="9"/>
  <c r="M120" i="9"/>
  <c r="N120" i="9"/>
  <c r="O120" i="9"/>
  <c r="P120" i="9"/>
  <c r="L121" i="9"/>
  <c r="M121" i="9"/>
  <c r="N121" i="9"/>
  <c r="O121" i="9"/>
  <c r="P121" i="9"/>
  <c r="L122" i="9"/>
  <c r="M122" i="9"/>
  <c r="N122" i="9"/>
  <c r="O122" i="9"/>
  <c r="P122" i="9"/>
  <c r="L123" i="9"/>
  <c r="M123" i="9"/>
  <c r="N123" i="9"/>
  <c r="O123" i="9"/>
  <c r="P123" i="9"/>
  <c r="L124" i="9"/>
  <c r="M124" i="9"/>
  <c r="N124" i="9"/>
  <c r="O124" i="9"/>
  <c r="P124" i="9"/>
  <c r="L125" i="9"/>
  <c r="M125" i="9"/>
  <c r="N125" i="9"/>
  <c r="O125" i="9"/>
  <c r="P125" i="9"/>
  <c r="L126" i="9"/>
  <c r="M126" i="9"/>
  <c r="N126" i="9"/>
  <c r="O126" i="9"/>
  <c r="P126" i="9"/>
  <c r="L127" i="9"/>
  <c r="M127" i="9"/>
  <c r="N127" i="9"/>
  <c r="O127" i="9"/>
  <c r="P127" i="9"/>
  <c r="L128" i="9"/>
  <c r="M128" i="9"/>
  <c r="N128" i="9"/>
  <c r="O128" i="9"/>
  <c r="P128" i="9"/>
  <c r="L129" i="9"/>
  <c r="M129" i="9"/>
  <c r="N129" i="9"/>
  <c r="O129" i="9"/>
  <c r="P129" i="9"/>
  <c r="L130" i="9"/>
  <c r="M130" i="9"/>
  <c r="N130" i="9"/>
  <c r="O130" i="9"/>
  <c r="P130" i="9"/>
  <c r="L131" i="9"/>
  <c r="M131" i="9"/>
  <c r="N131" i="9"/>
  <c r="O131" i="9"/>
  <c r="P131" i="9"/>
  <c r="L132" i="9"/>
  <c r="M132" i="9"/>
  <c r="N132" i="9"/>
  <c r="O132" i="9"/>
  <c r="P132" i="9"/>
  <c r="L133" i="9"/>
  <c r="M133" i="9"/>
  <c r="N133" i="9"/>
  <c r="O133" i="9"/>
  <c r="P133" i="9"/>
  <c r="L134" i="9"/>
  <c r="M134" i="9"/>
  <c r="N134" i="9"/>
  <c r="O134" i="9"/>
  <c r="P134" i="9"/>
  <c r="L135" i="9"/>
  <c r="M135" i="9"/>
  <c r="N135" i="9"/>
  <c r="O135" i="9"/>
  <c r="P135" i="9"/>
  <c r="L136" i="9"/>
  <c r="M136" i="9"/>
  <c r="N136" i="9"/>
  <c r="O136" i="9"/>
  <c r="P136" i="9"/>
  <c r="L137" i="9"/>
  <c r="M137" i="9"/>
  <c r="N137" i="9"/>
  <c r="O137" i="9"/>
  <c r="P137" i="9"/>
  <c r="L138" i="9"/>
  <c r="M138" i="9"/>
  <c r="N138" i="9"/>
  <c r="O138" i="9"/>
  <c r="P138" i="9"/>
  <c r="L139" i="9"/>
  <c r="M139" i="9"/>
  <c r="N139" i="9"/>
  <c r="O139" i="9"/>
  <c r="P139" i="9"/>
  <c r="L140" i="9"/>
  <c r="M140" i="9"/>
  <c r="N140" i="9"/>
  <c r="O140" i="9"/>
  <c r="P140" i="9"/>
  <c r="L141" i="9"/>
  <c r="M141" i="9"/>
  <c r="N141" i="9"/>
  <c r="O141" i="9"/>
  <c r="P141" i="9"/>
  <c r="L142" i="9"/>
  <c r="M142" i="9"/>
  <c r="N142" i="9"/>
  <c r="O142" i="9"/>
  <c r="P142" i="9"/>
  <c r="L143" i="9"/>
  <c r="M143" i="9"/>
  <c r="N143" i="9"/>
  <c r="O143" i="9"/>
  <c r="P143" i="9"/>
  <c r="L144" i="9"/>
  <c r="M144" i="9"/>
  <c r="N144" i="9"/>
  <c r="O144" i="9"/>
  <c r="P144" i="9"/>
  <c r="L145" i="9"/>
  <c r="M145" i="9"/>
  <c r="N145" i="9"/>
  <c r="O145" i="9"/>
  <c r="P145" i="9"/>
  <c r="L146" i="9"/>
  <c r="M146" i="9"/>
  <c r="N146" i="9"/>
  <c r="O146" i="9"/>
  <c r="P146" i="9"/>
  <c r="L147" i="9"/>
  <c r="M147" i="9"/>
  <c r="N147" i="9"/>
  <c r="O147" i="9"/>
  <c r="P147" i="9"/>
  <c r="L148" i="9"/>
  <c r="M148" i="9"/>
  <c r="N148" i="9"/>
  <c r="O148" i="9"/>
  <c r="P148" i="9"/>
  <c r="L149" i="9"/>
  <c r="M149" i="9"/>
  <c r="N149" i="9"/>
  <c r="O149" i="9"/>
  <c r="P149" i="9"/>
  <c r="L150" i="9"/>
  <c r="M150" i="9"/>
  <c r="N150" i="9"/>
  <c r="O150" i="9"/>
  <c r="P150" i="9"/>
  <c r="L151" i="9"/>
  <c r="M151" i="9"/>
  <c r="N151" i="9"/>
  <c r="O151" i="9"/>
  <c r="P151" i="9"/>
  <c r="L152" i="9"/>
  <c r="M152" i="9"/>
  <c r="N152" i="9"/>
  <c r="O152" i="9"/>
  <c r="P152" i="9"/>
  <c r="L153" i="9"/>
  <c r="M153" i="9"/>
  <c r="N153" i="9"/>
  <c r="O153" i="9"/>
  <c r="P153" i="9"/>
  <c r="L154" i="9"/>
  <c r="M154" i="9"/>
  <c r="N154" i="9"/>
  <c r="O154" i="9"/>
  <c r="P154" i="9"/>
  <c r="L155" i="9"/>
  <c r="M155" i="9"/>
  <c r="N155" i="9"/>
  <c r="O155" i="9"/>
  <c r="P155" i="9"/>
  <c r="L156" i="9"/>
  <c r="M156" i="9"/>
  <c r="N156" i="9"/>
  <c r="O156" i="9"/>
  <c r="P156" i="9"/>
  <c r="L157" i="9"/>
  <c r="M157" i="9"/>
  <c r="N157" i="9"/>
  <c r="O157" i="9"/>
  <c r="P157" i="9"/>
  <c r="L158" i="9"/>
  <c r="M158" i="9"/>
  <c r="N158" i="9"/>
  <c r="O158" i="9"/>
  <c r="P158" i="9"/>
  <c r="L159" i="9"/>
  <c r="M159" i="9"/>
  <c r="N159" i="9"/>
  <c r="O159" i="9"/>
  <c r="P159" i="9"/>
  <c r="L160" i="9"/>
  <c r="M160" i="9"/>
  <c r="N160" i="9"/>
  <c r="O160" i="9"/>
  <c r="P160" i="9"/>
  <c r="L161" i="9"/>
  <c r="M161" i="9"/>
  <c r="N161" i="9"/>
  <c r="O161" i="9"/>
  <c r="P161" i="9"/>
  <c r="L162" i="9"/>
  <c r="M162" i="9"/>
  <c r="N162" i="9"/>
  <c r="O162" i="9"/>
  <c r="P162" i="9"/>
  <c r="L163" i="9"/>
  <c r="M163" i="9"/>
  <c r="N163" i="9"/>
  <c r="O163" i="9"/>
  <c r="P163" i="9"/>
  <c r="L164" i="9"/>
  <c r="M164" i="9"/>
  <c r="N164" i="9"/>
  <c r="O164" i="9"/>
  <c r="P164" i="9"/>
  <c r="L165" i="9"/>
  <c r="M165" i="9"/>
  <c r="N165" i="9"/>
  <c r="O165" i="9"/>
  <c r="P165" i="9"/>
  <c r="L166" i="9"/>
  <c r="M166" i="9"/>
  <c r="N166" i="9"/>
  <c r="O166" i="9"/>
  <c r="P166" i="9"/>
  <c r="L167" i="9"/>
  <c r="M167" i="9"/>
  <c r="N167" i="9"/>
  <c r="O167" i="9"/>
  <c r="P167" i="9"/>
  <c r="L168" i="9"/>
  <c r="M168" i="9"/>
  <c r="N168" i="9"/>
  <c r="O168" i="9"/>
  <c r="P168" i="9"/>
  <c r="L169" i="9"/>
  <c r="M169" i="9"/>
  <c r="N169" i="9"/>
  <c r="O169" i="9"/>
  <c r="P169" i="9"/>
  <c r="L170" i="9"/>
  <c r="M170" i="9"/>
  <c r="N170" i="9"/>
  <c r="O170" i="9"/>
  <c r="P170" i="9"/>
  <c r="L171" i="9"/>
  <c r="M171" i="9"/>
  <c r="N171" i="9"/>
  <c r="O171" i="9"/>
  <c r="P171" i="9"/>
  <c r="L172" i="9"/>
  <c r="M172" i="9"/>
  <c r="N172" i="9"/>
  <c r="O172" i="9"/>
  <c r="P172" i="9"/>
  <c r="L173" i="9"/>
  <c r="M173" i="9"/>
  <c r="N173" i="9"/>
  <c r="O173" i="9"/>
  <c r="P173" i="9"/>
  <c r="L174" i="9"/>
  <c r="M174" i="9"/>
  <c r="N174" i="9"/>
  <c r="O174" i="9"/>
  <c r="P174" i="9"/>
  <c r="L175" i="9"/>
  <c r="M175" i="9"/>
  <c r="N175" i="9"/>
  <c r="O175" i="9"/>
  <c r="P175" i="9"/>
  <c r="L176" i="9"/>
  <c r="M176" i="9"/>
  <c r="N176" i="9"/>
  <c r="O176" i="9"/>
  <c r="P176" i="9"/>
  <c r="L177" i="9"/>
  <c r="M177" i="9"/>
  <c r="N177" i="9"/>
  <c r="O177" i="9"/>
  <c r="P177" i="9"/>
  <c r="L178" i="9"/>
  <c r="M178" i="9"/>
  <c r="N178" i="9"/>
  <c r="O178" i="9"/>
  <c r="P178" i="9"/>
  <c r="L179" i="9"/>
  <c r="M179" i="9"/>
  <c r="N179" i="9"/>
  <c r="O179" i="9"/>
  <c r="P179" i="9"/>
  <c r="L180" i="9"/>
  <c r="M180" i="9"/>
  <c r="N180" i="9"/>
  <c r="O180" i="9"/>
  <c r="P180" i="9"/>
  <c r="L181" i="9"/>
  <c r="M181" i="9"/>
  <c r="N181" i="9"/>
  <c r="O181" i="9"/>
  <c r="P181" i="9"/>
  <c r="L182" i="9"/>
  <c r="M182" i="9"/>
  <c r="N182" i="9"/>
  <c r="O182" i="9"/>
  <c r="P182" i="9"/>
  <c r="L183" i="9"/>
  <c r="M183" i="9"/>
  <c r="N183" i="9"/>
  <c r="O183" i="9"/>
  <c r="P183" i="9"/>
  <c r="L184" i="9"/>
  <c r="M184" i="9"/>
  <c r="N184" i="9"/>
  <c r="O184" i="9"/>
  <c r="P184" i="9"/>
  <c r="L185" i="9"/>
  <c r="M185" i="9"/>
  <c r="N185" i="9"/>
  <c r="O185" i="9"/>
  <c r="P185" i="9"/>
  <c r="L186" i="9"/>
  <c r="M186" i="9"/>
  <c r="N186" i="9"/>
  <c r="O186" i="9"/>
  <c r="P186" i="9"/>
  <c r="L187" i="9"/>
  <c r="M187" i="9"/>
  <c r="N187" i="9"/>
  <c r="O187" i="9"/>
  <c r="P187" i="9"/>
  <c r="L188" i="9"/>
  <c r="M188" i="9"/>
  <c r="N188" i="9"/>
  <c r="O188" i="9"/>
  <c r="P188" i="9"/>
  <c r="L189" i="9"/>
  <c r="M189" i="9"/>
  <c r="N189" i="9"/>
  <c r="O189" i="9"/>
  <c r="P189" i="9"/>
  <c r="L190" i="9"/>
  <c r="M190" i="9"/>
  <c r="N190" i="9"/>
  <c r="O190" i="9"/>
  <c r="P190" i="9"/>
  <c r="L191" i="9"/>
  <c r="M191" i="9"/>
  <c r="N191" i="9"/>
  <c r="O191" i="9"/>
  <c r="P191" i="9"/>
  <c r="P3" i="9"/>
  <c r="L3" i="9"/>
  <c r="M3" i="9"/>
  <c r="O3" i="9"/>
  <c r="L2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5" i="9"/>
  <c r="N4" i="9"/>
  <c r="N3" i="9"/>
  <c r="N2" i="9"/>
  <c r="O2" i="9"/>
  <c r="P5" i="9"/>
  <c r="O9" i="9"/>
  <c r="O13" i="9"/>
  <c r="P18" i="9"/>
  <c r="P19" i="9"/>
  <c r="P21" i="9"/>
  <c r="O23" i="9"/>
  <c r="P24" i="9"/>
  <c r="O26" i="9"/>
  <c r="O31" i="9"/>
  <c r="O32" i="9"/>
  <c r="P33" i="9"/>
  <c r="P34" i="9"/>
  <c r="O35" i="9"/>
  <c r="O36" i="9"/>
  <c r="P37" i="9"/>
  <c r="P38" i="9"/>
  <c r="P42" i="9"/>
  <c r="P50" i="9"/>
  <c r="P51" i="9"/>
  <c r="O54" i="9"/>
  <c r="O57" i="9"/>
  <c r="P22" i="9"/>
  <c r="O34" i="9"/>
  <c r="O11" i="9"/>
  <c r="I3" i="2"/>
  <c r="P4" i="9"/>
  <c r="P6" i="9"/>
  <c r="P7" i="9"/>
  <c r="P8" i="9"/>
  <c r="P9" i="9"/>
  <c r="P10" i="9"/>
  <c r="P15" i="9"/>
  <c r="P16" i="9"/>
  <c r="P27" i="9"/>
  <c r="P28" i="9"/>
  <c r="P29" i="9"/>
  <c r="P30" i="9"/>
  <c r="P31" i="9"/>
  <c r="P32" i="9"/>
  <c r="P39" i="9"/>
  <c r="P40" i="9"/>
  <c r="P41" i="9"/>
  <c r="P43" i="9"/>
  <c r="P44" i="9"/>
  <c r="P45" i="9"/>
  <c r="P48" i="9"/>
  <c r="P52" i="9"/>
  <c r="P53" i="9"/>
  <c r="P54" i="9"/>
  <c r="P55" i="9"/>
  <c r="P56" i="9"/>
  <c r="P57" i="9"/>
  <c r="O4" i="9"/>
  <c r="O6" i="9"/>
  <c r="O7" i="9"/>
  <c r="O8" i="9"/>
  <c r="O15" i="9"/>
  <c r="O16" i="9"/>
  <c r="O18" i="9"/>
  <c r="O19" i="9"/>
  <c r="O20" i="9"/>
  <c r="O21" i="9"/>
  <c r="O22" i="9"/>
  <c r="O24" i="9"/>
  <c r="O27" i="9"/>
  <c r="O28" i="9"/>
  <c r="O30" i="9"/>
  <c r="O39" i="9"/>
  <c r="O40" i="9"/>
  <c r="O43" i="9"/>
  <c r="O44" i="9"/>
  <c r="O45" i="9"/>
  <c r="O48" i="9"/>
  <c r="O51" i="9"/>
  <c r="O52" i="9"/>
  <c r="M4" i="9"/>
  <c r="M5" i="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L4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P17" i="9"/>
  <c r="O53" i="9"/>
  <c r="O41" i="9"/>
  <c r="O29" i="9"/>
  <c r="O17" i="9"/>
  <c r="O5" i="9"/>
  <c r="O38" i="9"/>
  <c r="P23" i="9"/>
  <c r="P11" i="9"/>
  <c r="O49" i="9"/>
  <c r="O10" i="9"/>
  <c r="P2" i="9"/>
  <c r="O46" i="9"/>
  <c r="O37" i="9"/>
  <c r="P36" i="9"/>
  <c r="P20" i="9"/>
  <c r="P46" i="9"/>
  <c r="O12" i="9"/>
  <c r="O47" i="9"/>
  <c r="O25" i="9"/>
  <c r="P13" i="9"/>
  <c r="O14" i="9"/>
  <c r="P12" i="9"/>
  <c r="P35" i="9"/>
  <c r="O50" i="9"/>
  <c r="O42" i="9"/>
  <c r="P47" i="9"/>
  <c r="P14" i="9"/>
  <c r="P26" i="9"/>
  <c r="P25" i="9"/>
  <c r="O56" i="9"/>
  <c r="O55" i="9"/>
  <c r="O33" i="9"/>
  <c r="P49" i="9"/>
  <c r="M2" i="9" l="1"/>
  <c r="D7" i="5"/>
  <c r="E6" i="6"/>
  <c r="E7" i="3"/>
  <c r="E7" i="4"/>
  <c r="E6" i="3"/>
  <c r="E7" i="2"/>
  <c r="E6" i="2"/>
  <c r="E7" i="6"/>
  <c r="E6" i="4"/>
  <c r="D6" i="5"/>
</calcChain>
</file>

<file path=xl/sharedStrings.xml><?xml version="1.0" encoding="utf-8"?>
<sst xmlns="http://schemas.openxmlformats.org/spreadsheetml/2006/main" count="664" uniqueCount="277">
  <si>
    <t>NIT</t>
  </si>
  <si>
    <t>INDICE DE LIQUIDEZ</t>
  </si>
  <si>
    <t>ENDEUDAMIENTO</t>
  </si>
  <si>
    <t>RAZON COBERTURA DE INTERESES</t>
  </si>
  <si>
    <t>RENTABILIDAD PATRIMONIO</t>
  </si>
  <si>
    <t>RENTABILIDAD ACTIVO</t>
  </si>
  <si>
    <t>LIQUIDEZ</t>
  </si>
  <si>
    <t>DESVIACION ESTANDAR</t>
  </si>
  <si>
    <t>MEDIA PODADA</t>
  </si>
  <si>
    <t>LIQUIDEZ  &gt; =</t>
  </si>
  <si>
    <t>LIMITE MINIMO</t>
  </si>
  <si>
    <t>LIMITE MAXIMO</t>
  </si>
  <si>
    <t>RENTABILIDAD ACTIVO &gt;=</t>
  </si>
  <si>
    <t>RENTABILIDAD PATRIMONIO &gt;=</t>
  </si>
  <si>
    <t>INDICADORES FINANCIEROS</t>
  </si>
  <si>
    <t>Indíce de Liquidez</t>
  </si>
  <si>
    <t>=</t>
  </si>
  <si>
    <t>Activo Corriente</t>
  </si>
  <si>
    <t>Pasivo Corriente</t>
  </si>
  <si>
    <t>Nivel de Endeudamiento</t>
  </si>
  <si>
    <t>Pasivo Total</t>
  </si>
  <si>
    <t>ActivoTotal</t>
  </si>
  <si>
    <t>Razón Cobertura
de intereses</t>
  </si>
  <si>
    <t>Utilidad Operacional</t>
  </si>
  <si>
    <t>Gasto de Intereses</t>
  </si>
  <si>
    <t>Rentabilidad sobre
Patrimonio</t>
  </si>
  <si>
    <t>Patrimonio</t>
  </si>
  <si>
    <t>Rentabilidad sobre
Activos</t>
  </si>
  <si>
    <t>Activos</t>
  </si>
  <si>
    <t xml:space="preserve"> </t>
  </si>
  <si>
    <t>o INDETERMINADO</t>
  </si>
  <si>
    <t>INDICADORES DE CAPACIDAD FINANCIERA Y ORGANIZACIONAL FDLC</t>
  </si>
  <si>
    <t>Razón social de la sociedad</t>
  </si>
  <si>
    <t>Clasificación Industrial Internacional Uniforme Versión 4 A.C (CIIU)</t>
  </si>
  <si>
    <t>Ciudad de la dirección del domicilio</t>
  </si>
  <si>
    <t>Activos corrientes</t>
  </si>
  <si>
    <t>Activo Total</t>
  </si>
  <si>
    <t>Pasivos corrientes</t>
  </si>
  <si>
    <t>Ganancia (pérdida) por actividades de operación</t>
  </si>
  <si>
    <t>Costos financieros</t>
  </si>
  <si>
    <t>índice de liquidez</t>
  </si>
  <si>
    <t>razón de Endeudamiento</t>
  </si>
  <si>
    <t>Cobertura de Intereses</t>
  </si>
  <si>
    <t>Rentabilidad Sobre el Patrimonio</t>
  </si>
  <si>
    <t>Rentabilidad Sobre el Activo</t>
  </si>
  <si>
    <t>Muestra Final</t>
  </si>
  <si>
    <t>Muestra Total</t>
  </si>
  <si>
    <t xml:space="preserve">Porcentaje </t>
  </si>
  <si>
    <t>BOGOTA D.C.</t>
  </si>
  <si>
    <t>Q8691 - Actividades de apoyo diagnóstico</t>
  </si>
  <si>
    <t>Q8621 - Actividades de la práctica médica, sin internación</t>
  </si>
  <si>
    <t>Q8610 - Actividades de hospitales y clínicas, con internación</t>
  </si>
  <si>
    <t>G4773 - Comercio al por menor de productos farmacéuticos y medicinales, cosméticos y artículos de tocador en establecimientos especializados</t>
  </si>
  <si>
    <t>Elaboro : Gina Paola Yara</t>
  </si>
  <si>
    <t>Cargo: Contratista</t>
  </si>
  <si>
    <t>GLOBOSHOPS SAS</t>
  </si>
  <si>
    <t>MAYA Y BEDOYA LDTA</t>
  </si>
  <si>
    <t>DROGAS PHARMABARATAS S.A</t>
  </si>
  <si>
    <t>ARTEMISA SAS BIC</t>
  </si>
  <si>
    <t>CASA DENTAL EDUARDO DAZA LTDA.</t>
  </si>
  <si>
    <t>LEIVAS DENTAL SAS</t>
  </si>
  <si>
    <t>BRACKET SAS</t>
  </si>
  <si>
    <t>COLOMBIAN MEDICARE SAS</t>
  </si>
  <si>
    <t>FOREVER LIVING PRODUCTS COLOMBIA LTDA</t>
  </si>
  <si>
    <t>PRODUCLINICOS DEL SUR SAS</t>
  </si>
  <si>
    <t>ALMACENAMIENTOS FARMACEUTICOS ESPECIALIZADOA ALFARES S.A.</t>
  </si>
  <si>
    <t>DERMAOLOGOS DEL ORIENTE SAS</t>
  </si>
  <si>
    <t>FD SAN JORGE SAS</t>
  </si>
  <si>
    <t>UNIVERSAL AVICOLA SAS</t>
  </si>
  <si>
    <t>ATOMO QUIMICO LIMITADA</t>
  </si>
  <si>
    <t>MEDICINA Y TECNOLOGIA SAS</t>
  </si>
  <si>
    <t>Ivanagro SA</t>
  </si>
  <si>
    <t>DROGUERIA ETICA SAS</t>
  </si>
  <si>
    <t>DISTRIBUCIONES MEDIFE SAS</t>
  </si>
  <si>
    <t>AUTOMATIZACIÓN Y PESO S.A.S.</t>
  </si>
  <si>
    <t>FARMACIA DERMA LIFE S.A.S</t>
  </si>
  <si>
    <t>PROVENZAL S.A.S</t>
  </si>
  <si>
    <t>DROVANCAL SAS</t>
  </si>
  <si>
    <t>BH SALUD SAS</t>
  </si>
  <si>
    <t>DROPARIS S.A.S.</t>
  </si>
  <si>
    <t>subiecon ltda</t>
  </si>
  <si>
    <t>GRUPO UNIVERSALES PROVEEDORES INTEGRALES S.A.S.</t>
  </si>
  <si>
    <t>AGROPECUARIA EL CIMARRON SAS</t>
  </si>
  <si>
    <t>INVERSIONES RAMONIZASAS</t>
  </si>
  <si>
    <t>ALMACENES JR SAS</t>
  </si>
  <si>
    <t>COMERCIALIZADORA DE MATERIAL CIENTIFICO E INDUSTRIAL SAS</t>
  </si>
  <si>
    <t>ORTHO PROFESSIONAL DENTAL LTDA</t>
  </si>
  <si>
    <t>PROFRANCE SAS</t>
  </si>
  <si>
    <t>N S DENTAL S A S</t>
  </si>
  <si>
    <t>COMERCIALIZADORA NATURAL LIGHT SAS</t>
  </si>
  <si>
    <t>BELLA PIEL SAS</t>
  </si>
  <si>
    <t>QUIK QUALITY IS THE KEY SAS</t>
  </si>
  <si>
    <t>ZIMPLANT Y CIA SAS</t>
  </si>
  <si>
    <t>COMERCIALIZADORA MACRODENT S A S</t>
  </si>
  <si>
    <t>DROGAS CENTRAL DESCUENTOS Y CIA LTDA</t>
  </si>
  <si>
    <t>DARSALUD Y BIENESTAR SAS</t>
  </si>
  <si>
    <t>EL SURTIDOR DE DROGAS DROGAS IBLA S.A.</t>
  </si>
  <si>
    <t>DROGUERIAS ELECTRA LTDA.</t>
  </si>
  <si>
    <t>GD ROPAT SA</t>
  </si>
  <si>
    <t>AGROCAMPO SAS</t>
  </si>
  <si>
    <t>DEPOSITO DENTAL ALFOR LTDA</t>
  </si>
  <si>
    <t>VELEZ LAB SAS</t>
  </si>
  <si>
    <t>ROSAS SAS</t>
  </si>
  <si>
    <t>COBYCO SAS</t>
  </si>
  <si>
    <t>DROGUERIAS JULIAO SA</t>
  </si>
  <si>
    <t>JORGE PINZON Y CIA LTDA</t>
  </si>
  <si>
    <t>CASA DENTAL GABRIEL VELASQUEZ Y CIA SAS</t>
  </si>
  <si>
    <t>OXIMED CLINAPAL LTDA</t>
  </si>
  <si>
    <t>ALMACEN DENTA S.A</t>
  </si>
  <si>
    <t>DENTALES TAURO S.A.S.</t>
  </si>
  <si>
    <t>DROGUERIA PARIS ESCANDON SAS</t>
  </si>
  <si>
    <t>LA CASCADA HERMANOS MESA YEPES S.A.S</t>
  </si>
  <si>
    <t>VALENCIA MARTINEZ Y CIA S EN CS</t>
  </si>
  <si>
    <t>ADVANCED MEDICAL LINE SA</t>
  </si>
  <si>
    <t>SWISSJUST LATINOAMERICA SA SUCURSAL COLOMBIA</t>
  </si>
  <si>
    <t>IMPEXSA INTERNACIONAL SAS</t>
  </si>
  <si>
    <t>DOTACIONES Y SUMINISTROS DE MI PUEBLO LTDA.</t>
  </si>
  <si>
    <t>ANACAPE LIMITADA</t>
  </si>
  <si>
    <t>INSUMOS QUIRURGICO Y MEDICOS SAS</t>
  </si>
  <si>
    <t>CIRUDERMA SAS</t>
  </si>
  <si>
    <t>NATURES STORES SAS</t>
  </si>
  <si>
    <t>BIO STEEL DE COLOMBIA SAS</t>
  </si>
  <si>
    <t>VITAL AUTOSERVICIOS SAS</t>
  </si>
  <si>
    <t>IMPLANTECH LTDA</t>
  </si>
  <si>
    <t>DROMEDICAS DEL ORIENTE SAS</t>
  </si>
  <si>
    <t>REPRESENTACIONES IDARRAGA  E IDARRAGA SAS</t>
  </si>
  <si>
    <t>TODO EQUIPOS Y MATERIALES MEDICOS S.A.S.</t>
  </si>
  <si>
    <t>FARMACIA INSTITUCIONAL S.A.S.</t>
  </si>
  <si>
    <t>DISTRIBUIDORA DE INSUMOS AGROPECUARIOS DEL GUAVIARE SAS</t>
  </si>
  <si>
    <t>MALCA INVERSIONES SAS SOCIEDAD POR ACCIONES SIMPLIFICADA</t>
  </si>
  <si>
    <t>MACROMEDICOS</t>
  </si>
  <si>
    <t>CADA PIEL SAS</t>
  </si>
  <si>
    <t>DROGUERIA GLORIA RYM S.A.S</t>
  </si>
  <si>
    <t>GRUPO EMPRESARIAL VELASQUEZ SOCIEDAD POR ACCIONES SIMPLIFICADA EN REORGANIZACION</t>
  </si>
  <si>
    <t>BANQUINAR SAS</t>
  </si>
  <si>
    <t>MULTIBELLA COSMETIC SAS</t>
  </si>
  <si>
    <t>VENENORTE SAS</t>
  </si>
  <si>
    <t>CURE PEREIRA &amp; CIA JUAN CUPER S. EN C.CURE PEREIRA &amp; CIA JUAN CUPER S. EN C.CURE PEREIRA &amp; CIA JUAN CUPER S. EN C.</t>
  </si>
  <si>
    <t>SERMEQS SAS</t>
  </si>
  <si>
    <t>ORTHOSYSTEM SAS</t>
  </si>
  <si>
    <t>MIS IMPLANTS SAS</t>
  </si>
  <si>
    <t>INVERSIONES ELITE DE COLOMBIA S.A.S.</t>
  </si>
  <si>
    <t>GRUPO MACROINVERSIONES SAS</t>
  </si>
  <si>
    <t>BLANCO DOTACIONES Y SUMINISTRO SAS</t>
  </si>
  <si>
    <t>900541580</t>
  </si>
  <si>
    <t>OURO FINO COLOMBIA S A S</t>
  </si>
  <si>
    <t>TRAUMASUR - TIENDA DE LA SALUD S.A.S</t>
  </si>
  <si>
    <t>PIEMCA SAS</t>
  </si>
  <si>
    <t>INMUNOTEK COLOMBIA SAS</t>
  </si>
  <si>
    <t>BELLPROF GROUP SAS</t>
  </si>
  <si>
    <t>JIN MAO SAS</t>
  </si>
  <si>
    <t>inversiones paluan sas</t>
  </si>
  <si>
    <t>GLASS ESSENCE SAS</t>
  </si>
  <si>
    <t>LADY NAIL COLOMBIA SAS</t>
  </si>
  <si>
    <t>FARMALATAMCOLOMBIA SAS EN LIQUIDACION</t>
  </si>
  <si>
    <t>DISTRICLINICOS ALFA SAS</t>
  </si>
  <si>
    <t>FARMACIA MAGISTRAL SAS</t>
  </si>
  <si>
    <t>DROGUERIA X SAS</t>
  </si>
  <si>
    <t>ALMACEN AGROVETERINARIO EL GANADERO S.A.S.</t>
  </si>
  <si>
    <t>GRUPO EMPRESARIAL CASPAR SAS</t>
  </si>
  <si>
    <t>LLANOS OIL SAS</t>
  </si>
  <si>
    <t>LETOS SAS</t>
  </si>
  <si>
    <t>CMX SAS</t>
  </si>
  <si>
    <t>MANOHAY COLOMBIA S.A.S.</t>
  </si>
  <si>
    <t>BLUSH-BAR S.A.S.</t>
  </si>
  <si>
    <t>YOYOSO COLOMBIA SAS</t>
  </si>
  <si>
    <t>La Farmacia Homeopática SAS</t>
  </si>
  <si>
    <t>CBC DISTRIBUCIONES DEL CAQUETA SAS</t>
  </si>
  <si>
    <t>GRUPO DROGUERIAS PATRIA JY SAS</t>
  </si>
  <si>
    <t>INVERSIONES ZARA SAS</t>
  </si>
  <si>
    <t>FARMAVET FARMACIA VETERINARIA SAS BIC</t>
  </si>
  <si>
    <t>DROGUERIA PREVENSUR SAS</t>
  </si>
  <si>
    <t>MEDFIX S.A.S.</t>
  </si>
  <si>
    <t>FEYGO S.A.S</t>
  </si>
  <si>
    <t>CORTEX ANDINO SAS</t>
  </si>
  <si>
    <t>DROGUERIAS COPIFAM DE COLOMBIA S.A.S.</t>
  </si>
  <si>
    <t>MEDIC COLOMBIA SAS</t>
  </si>
  <si>
    <t>DROGAS PAGUE MENOS SAS</t>
  </si>
  <si>
    <t>TRENDY SHOP BTA SAS</t>
  </si>
  <si>
    <t>IMPORTADORA Y COMERCIALIZADORA MUNDIAL DE BELLEZA ALFA S.A.S</t>
  </si>
  <si>
    <t>SOCIEDAD DE AYUDAS DIAGNOSTICAS SAS</t>
  </si>
  <si>
    <t>SERVIMED SAS</t>
  </si>
  <si>
    <t>ESCULAPIO CRITICAL CARE SOCIEDAD POR ACCIONES SIMPLIFICADA</t>
  </si>
  <si>
    <t>INVERSIONES LUCEDMARB SA</t>
  </si>
  <si>
    <t>IINVERSIONES MEDICAS DE LOS ANDES S.A.S</t>
  </si>
  <si>
    <t>Red Humana S.A.S.</t>
  </si>
  <si>
    <t>NACERSANO S.A.S.</t>
  </si>
  <si>
    <t>ENRIQUE PRADA W SAS EN REORGANIZACIÓN</t>
  </si>
  <si>
    <t>FRACTURAS Y FRACTURAS SAS</t>
  </si>
  <si>
    <t>CENTRO DE DIAGNOSTICO Y TRATAMIENTO CENDIATRA SOCIEDAD POR ACCIONES SIMPLIFICADA</t>
  </si>
  <si>
    <t>REPRESENTACIONES IVOHA S A S</t>
  </si>
  <si>
    <t>RADIOIMAGENES RADIOLOGOS ASOCIADOS S.A.S.</t>
  </si>
  <si>
    <t>PEREZ RADIOLOGOS SAS</t>
  </si>
  <si>
    <t>ENDOCIRUGIA SAS</t>
  </si>
  <si>
    <t>CENTRO MEDICO CUBIS SAS</t>
  </si>
  <si>
    <t>MOYA HERMANOS  Y CIA S EN C</t>
  </si>
  <si>
    <t>INVERSIONES MARQUEZ GARCIA Y CIA S EN C</t>
  </si>
  <si>
    <t>ISERVICIOS MEDICOS ESPECIALIZADOS SEMEDES LTDA</t>
  </si>
  <si>
    <t>CLINICA MEISEL SAS</t>
  </si>
  <si>
    <t>UNION URIBE SAMPER SAS</t>
  </si>
  <si>
    <t>CESAR A CASTRO Y CIA SAS</t>
  </si>
  <si>
    <t>VITAL LIFE SAS</t>
  </si>
  <si>
    <t>ORGANIZACION VIHONCO IPS SAS</t>
  </si>
  <si>
    <t>OMIMED SAS</t>
  </si>
  <si>
    <t>CLINICA DE ESPECIALIDADES OFTALMOLOGICAS SAS</t>
  </si>
  <si>
    <t>MEDYSER IPS SAS</t>
  </si>
  <si>
    <t>SERVICIOS EN SALUD VALMERI SAS</t>
  </si>
  <si>
    <t>ALQUIMIA MEDICA SAS</t>
  </si>
  <si>
    <t>PROIMAGENES SAS</t>
  </si>
  <si>
    <t>BIOMAB IPS SAS</t>
  </si>
  <si>
    <t>MUTALIS SAS</t>
  </si>
  <si>
    <t>SURGIVACS S.A.S.</t>
  </si>
  <si>
    <t>VARGAS HERNANDEZ SAS</t>
  </si>
  <si>
    <t>angiodinamia sas</t>
  </si>
  <si>
    <t>VIVESSALUD EJE CAFETERO SAS</t>
  </si>
  <si>
    <t>HEMO GROUP S.A.S</t>
  </si>
  <si>
    <t>MEDICALL TALENTO HUMANO SAS</t>
  </si>
  <si>
    <t>RG VISION S.A.S.</t>
  </si>
  <si>
    <t>CALVANO DE LA ROSA HERMANOS SAS</t>
  </si>
  <si>
    <t>ANGIOTEAM S.A.S.</t>
  </si>
  <si>
    <t>SERCIPLAS SAS</t>
  </si>
  <si>
    <t>SERVICIOS MEDICOS INTEGRALES MEDICOL SAS</t>
  </si>
  <si>
    <t>DERMATOLOGIA VIP SAS ENREORGANIZACION</t>
  </si>
  <si>
    <t>CLINICA PRIMERO DE MAYO NTEGRAL SAS</t>
  </si>
  <si>
    <t>DCP SALUD SAS</t>
  </si>
  <si>
    <t>IMAGENOLOGOS S.A.</t>
  </si>
  <si>
    <t>GAMANUCLEAR SAS</t>
  </si>
  <si>
    <t>HEMOCENTRO DEL CAFE SAS</t>
  </si>
  <si>
    <t>RADIOLOGOS ASOCIADOS BARRANCABERMEJA SAS</t>
  </si>
  <si>
    <t>DIAGNOSTICOS ESPECIALIZADOS  SA</t>
  </si>
  <si>
    <t>INVERSIONES PATIÑO MORNEO Y CIA S EN C</t>
  </si>
  <si>
    <t>ANGIOMED RX LTDA</t>
  </si>
  <si>
    <t>NUCLEARES ASOCIADOS SAS</t>
  </si>
  <si>
    <t>CENTRO DIAGNOSTICO DOCENTE DE CUCUTA S.A.S.</t>
  </si>
  <si>
    <t>Medical Care Laboratorios Ltda</t>
  </si>
  <si>
    <t>CENTRO DE DIAGNOSTICO DOCENTE DE BUCARAMANGA S.A.S.</t>
  </si>
  <si>
    <t>SISTEMAS Y SOLUCIONES MEDICAS S.A.S.</t>
  </si>
  <si>
    <t>RADIOLOGOS ASOCIADOS SAN SEBASTIAN SAS</t>
  </si>
  <si>
    <t>MORADO SAS</t>
  </si>
  <si>
    <t>DIAGNOSTICOS MOLECULARES S.A.S.</t>
  </si>
  <si>
    <t>Soluciones Diagnosticas Prado Ltda</t>
  </si>
  <si>
    <t>RAYOS X DEL HUILA SAS</t>
  </si>
  <si>
    <t>MEDICAL IMAGING SAS</t>
  </si>
  <si>
    <t>ANALICEMOS LABORATORIO CLINICO ESPECIALIZADO SAS</t>
  </si>
  <si>
    <t>VALLE</t>
  </si>
  <si>
    <t>TOLIMA</t>
  </si>
  <si>
    <t>HUILA</t>
  </si>
  <si>
    <t>ATLANTICO</t>
  </si>
  <si>
    <t>SANTANDER</t>
  </si>
  <si>
    <t>ANTIOQUIA</t>
  </si>
  <si>
    <t>CORDOBA</t>
  </si>
  <si>
    <t>META</t>
  </si>
  <si>
    <t>SAN ANDRES Y PROVIDENCIA</t>
  </si>
  <si>
    <t>CUNDINAMARCA</t>
  </si>
  <si>
    <t>SUCRE</t>
  </si>
  <si>
    <t>LA GUAJIRA</t>
  </si>
  <si>
    <t>NORTE DE SANTANDER</t>
  </si>
  <si>
    <t>RISARALDA</t>
  </si>
  <si>
    <t>GUAVIARE</t>
  </si>
  <si>
    <t>AMAZONAS</t>
  </si>
  <si>
    <t>NARINO</t>
  </si>
  <si>
    <t>BOYACA</t>
  </si>
  <si>
    <t>CAQUETA</t>
  </si>
  <si>
    <t>BOLIVAR</t>
  </si>
  <si>
    <t>MAGDALENA</t>
  </si>
  <si>
    <t>CHOCO</t>
  </si>
  <si>
    <t>CASANARE</t>
  </si>
  <si>
    <t>CALDAS</t>
  </si>
  <si>
    <t>&lt;= 0,68</t>
  </si>
  <si>
    <t>&gt; o = 0</t>
  </si>
  <si>
    <t xml:space="preserve">El portal de información empresarial de la Supersolidaria , identificando la información financiera con corte a 30 de diciembre de  2025  empresas del sector a nivel a Nacional, para las actividades económicas: Q8691 - Actividades de apoyo diagnóstico,  Q8610 - Actividades de hospitales y clínicas, con internación y G4773 - Comercio al por menor de productos farmacéuticos y medicinales, cosméticos y artículos de tocador en establecimientos especializados; identificando una base de 190 empresas de la economía nacional que desarrolla el código anteriormente mencionado, los cuales guardan relación con el sector y las actividades a ejecutar en el presente proceso contractual. Empresas de los sectores a nivel nacional que registran alguna o algunas de las actividades mencionadas, se verificó y evidenció que los indicadores de capacidad financiera y organizacional fijados fueran satisfactorios </t>
  </si>
  <si>
    <t>&gt;=1,15</t>
  </si>
  <si>
    <t>&lt;=0,68</t>
  </si>
  <si>
    <t>&gt;= 0</t>
  </si>
  <si>
    <t>&gt;=0,02</t>
  </si>
  <si>
    <t>&gt;=0,01</t>
  </si>
  <si>
    <t>OBJETO: PRESTAR SERVICIOS PARA OTORGAR DISPOSITIVOS DE ASISTENCIA PERSONAL – AYUDAS TÉCNICAS NO INCLUIDAS EN EL PLAN DE BENEFICIOS EN SALUD, Y DESARROLLAR ACCIONES ORIENTADAS AL MEJORAMIENTO DE LA CALIDAD DE VIDA DE LAS PERSONAS CON DISCAPACIDAD RESIDENTES EN LA LOCALIDAD DE LA CANDELARIA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</si>
</sst>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(* #,##0.00_);_(* \(#,##0.00\);_(* &quot;-&quot;??_);_(@_)"/>
    <numFmt numFmtId="165" formatCode="0.000"/>
    <numFmt numFmtId="166" formatCode="0.0%"/>
  </numFmts>
  <fonts count="21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6"/>
      <color theme="1"/>
      <name val="Calibri"/>
      <family val="2"/>
      <scheme val="minor"/>
    </font>
    <font>
      <i/>
      <sz val="11"/>
      <color theme="1"/>
      <name val="Book Antiqua"/>
      <family val="1"/>
    </font>
    <font>
      <b/>
      <i/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4"/>
      <color theme="1"/>
      <name val="Calibri"/>
      <family val="2"/>
      <scheme val="minor"/>
    </font>
    <font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38">
    <xf numFmtId="0" fontId="0" fillId="0" borderId="0" xfId="0"/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Border="1"/>
    <xf numFmtId="2" fontId="8" fillId="3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/>
    <xf numFmtId="2" fontId="2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10" fontId="0" fillId="0" borderId="0" xfId="0" applyNumberFormat="1"/>
    <xf numFmtId="2" fontId="8" fillId="0" borderId="1" xfId="0" applyNumberFormat="1" applyFont="1" applyBorder="1"/>
    <xf numFmtId="2" fontId="9" fillId="3" borderId="1" xfId="0" applyNumberFormat="1" applyFont="1" applyFill="1" applyBorder="1"/>
    <xf numFmtId="2" fontId="9" fillId="3" borderId="1" xfId="0" applyNumberFormat="1" applyFont="1" applyFill="1" applyBorder="1" applyAlignment="1">
      <alignment horizontal="center" vertical="center"/>
    </xf>
    <xf numFmtId="2" fontId="8" fillId="0" borderId="1" xfId="3" applyNumberFormat="1" applyFont="1" applyBorder="1"/>
    <xf numFmtId="2" fontId="9" fillId="4" borderId="1" xfId="0" applyNumberFormat="1" applyFont="1" applyFill="1" applyBorder="1" applyAlignment="1">
      <alignment horizontal="center" vertical="center"/>
    </xf>
    <xf numFmtId="2" fontId="9" fillId="5" borderId="1" xfId="0" applyNumberFormat="1" applyFont="1" applyFill="1" applyBorder="1"/>
    <xf numFmtId="164" fontId="10" fillId="0" borderId="0" xfId="1" applyFont="1" applyAlignment="1"/>
    <xf numFmtId="164" fontId="4" fillId="0" borderId="0" xfId="1" applyFont="1" applyBorder="1" applyAlignment="1">
      <alignment vertical="center"/>
    </xf>
    <xf numFmtId="49" fontId="4" fillId="0" borderId="0" xfId="1" applyNumberFormat="1" applyFont="1" applyBorder="1" applyAlignment="1">
      <alignment vertical="center" wrapText="1"/>
    </xf>
    <xf numFmtId="49" fontId="4" fillId="0" borderId="0" xfId="1" applyNumberFormat="1" applyFont="1" applyAlignment="1">
      <alignment horizontal="left" vertical="center" wrapText="1"/>
    </xf>
    <xf numFmtId="0" fontId="0" fillId="0" borderId="2" xfId="0" applyBorder="1"/>
    <xf numFmtId="0" fontId="0" fillId="0" borderId="0" xfId="0" applyAlignment="1">
      <alignment vertical="center" wrapText="1"/>
    </xf>
    <xf numFmtId="0" fontId="0" fillId="0" borderId="3" xfId="0" applyBorder="1"/>
    <xf numFmtId="0" fontId="1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64" fontId="4" fillId="0" borderId="0" xfId="1" applyFont="1"/>
    <xf numFmtId="0" fontId="9" fillId="0" borderId="1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left"/>
    </xf>
    <xf numFmtId="0" fontId="6" fillId="0" borderId="0" xfId="0" applyFont="1"/>
    <xf numFmtId="0" fontId="9" fillId="6" borderId="1" xfId="0" applyFont="1" applyFill="1" applyBorder="1"/>
    <xf numFmtId="2" fontId="2" fillId="6" borderId="1" xfId="0" applyNumberFormat="1" applyFont="1" applyFill="1" applyBorder="1" applyAlignment="1">
      <alignment horizontal="center" vertical="center"/>
    </xf>
    <xf numFmtId="2" fontId="9" fillId="6" borderId="1" xfId="0" applyNumberFormat="1" applyFont="1" applyFill="1" applyBorder="1"/>
    <xf numFmtId="2" fontId="8" fillId="6" borderId="1" xfId="0" applyNumberFormat="1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vertical="center"/>
    </xf>
    <xf numFmtId="0" fontId="15" fillId="7" borderId="7" xfId="0" applyFont="1" applyFill="1" applyBorder="1" applyAlignment="1">
      <alignment vertical="center"/>
    </xf>
    <xf numFmtId="0" fontId="15" fillId="7" borderId="8" xfId="0" applyFont="1" applyFill="1" applyBorder="1" applyAlignment="1">
      <alignment vertical="center"/>
    </xf>
    <xf numFmtId="0" fontId="16" fillId="0" borderId="8" xfId="0" applyFont="1" applyBorder="1"/>
    <xf numFmtId="0" fontId="16" fillId="0" borderId="0" xfId="0" applyFont="1"/>
    <xf numFmtId="0" fontId="16" fillId="0" borderId="7" xfId="0" applyFont="1" applyBorder="1"/>
    <xf numFmtId="0" fontId="16" fillId="0" borderId="8" xfId="0" applyFont="1" applyBorder="1" applyAlignment="1">
      <alignment wrapText="1"/>
    </xf>
    <xf numFmtId="1" fontId="16" fillId="0" borderId="1" xfId="0" applyNumberFormat="1" applyFont="1" applyBorder="1" applyAlignment="1">
      <alignment horizontal="center"/>
    </xf>
    <xf numFmtId="166" fontId="8" fillId="0" borderId="1" xfId="3" applyNumberFormat="1" applyFont="1" applyFill="1" applyBorder="1" applyAlignment="1">
      <alignment horizontal="center" vertical="center"/>
    </xf>
    <xf numFmtId="2" fontId="9" fillId="4" borderId="1" xfId="0" applyNumberFormat="1" applyFont="1" applyFill="1" applyBorder="1" applyAlignment="1">
      <alignment wrapText="1"/>
    </xf>
    <xf numFmtId="2" fontId="1" fillId="0" borderId="1" xfId="3" applyNumberFormat="1" applyFont="1" applyBorder="1" applyAlignment="1">
      <alignment horizontal="center" vertical="center"/>
    </xf>
    <xf numFmtId="2" fontId="8" fillId="0" borderId="1" xfId="3" applyNumberFormat="1" applyFont="1" applyBorder="1" applyAlignment="1">
      <alignment horizontal="center" vertical="center"/>
    </xf>
    <xf numFmtId="2" fontId="9" fillId="6" borderId="1" xfId="3" applyNumberFormat="1" applyFont="1" applyFill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/>
    </xf>
    <xf numFmtId="0" fontId="8" fillId="0" borderId="0" xfId="0" applyFont="1"/>
    <xf numFmtId="0" fontId="8" fillId="0" borderId="7" xfId="0" applyFont="1" applyBorder="1"/>
    <xf numFmtId="0" fontId="8" fillId="0" borderId="8" xfId="0" applyFont="1" applyBorder="1"/>
    <xf numFmtId="2" fontId="8" fillId="0" borderId="0" xfId="0" applyNumberFormat="1" applyFont="1"/>
    <xf numFmtId="2" fontId="16" fillId="0" borderId="0" xfId="0" applyNumberFormat="1" applyFont="1"/>
    <xf numFmtId="0" fontId="17" fillId="7" borderId="9" xfId="0" applyFont="1" applyFill="1" applyBorder="1" applyAlignment="1">
      <alignment horizontal="center" vertical="center" wrapText="1"/>
    </xf>
    <xf numFmtId="0" fontId="18" fillId="7" borderId="9" xfId="0" applyFont="1" applyFill="1" applyBorder="1" applyAlignment="1">
      <alignment horizontal="center" vertical="center" wrapText="1"/>
    </xf>
    <xf numFmtId="0" fontId="19" fillId="8" borderId="9" xfId="0" applyFont="1" applyFill="1" applyBorder="1" applyAlignment="1">
      <alignment horizontal="center" vertical="center" wrapText="1"/>
    </xf>
    <xf numFmtId="0" fontId="19" fillId="7" borderId="9" xfId="0" applyFont="1" applyFill="1" applyBorder="1" applyAlignment="1">
      <alignment horizontal="center" vertical="center" wrapText="1"/>
    </xf>
    <xf numFmtId="2" fontId="19" fillId="7" borderId="9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1" fontId="0" fillId="0" borderId="0" xfId="0" applyNumberFormat="1"/>
    <xf numFmtId="165" fontId="0" fillId="0" borderId="0" xfId="0" applyNumberFormat="1" applyAlignment="1">
      <alignment horizontal="center"/>
    </xf>
    <xf numFmtId="165" fontId="8" fillId="9" borderId="0" xfId="0" applyNumberFormat="1" applyFont="1" applyFill="1" applyAlignment="1">
      <alignment horizontal="center"/>
    </xf>
    <xf numFmtId="165" fontId="5" fillId="0" borderId="0" xfId="0" applyNumberFormat="1" applyFont="1" applyAlignment="1">
      <alignment horizontal="center"/>
    </xf>
    <xf numFmtId="165" fontId="16" fillId="0" borderId="0" xfId="0" applyNumberFormat="1" applyFont="1" applyAlignment="1">
      <alignment horizontal="center"/>
    </xf>
    <xf numFmtId="165" fontId="0" fillId="0" borderId="8" xfId="0" applyNumberFormat="1" applyBorder="1" applyAlignment="1">
      <alignment horizontal="center"/>
    </xf>
    <xf numFmtId="165" fontId="8" fillId="9" borderId="8" xfId="0" applyNumberFormat="1" applyFont="1" applyFill="1" applyBorder="1" applyAlignment="1">
      <alignment horizontal="center"/>
    </xf>
    <xf numFmtId="165" fontId="16" fillId="0" borderId="8" xfId="0" applyNumberFormat="1" applyFont="1" applyBorder="1" applyAlignment="1">
      <alignment horizontal="center"/>
    </xf>
    <xf numFmtId="165" fontId="5" fillId="0" borderId="8" xfId="0" applyNumberFormat="1" applyFont="1" applyBorder="1" applyAlignment="1">
      <alignment horizontal="center"/>
    </xf>
    <xf numFmtId="0" fontId="20" fillId="0" borderId="0" xfId="0" applyFont="1"/>
    <xf numFmtId="0" fontId="2" fillId="2" borderId="19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5" fontId="20" fillId="0" borderId="0" xfId="0" applyNumberFormat="1" applyFont="1" applyAlignment="1">
      <alignment horizontal="center"/>
    </xf>
    <xf numFmtId="165" fontId="1" fillId="9" borderId="0" xfId="0" applyNumberFormat="1" applyFont="1" applyFill="1" applyAlignment="1">
      <alignment horizontal="center"/>
    </xf>
    <xf numFmtId="165" fontId="3" fillId="0" borderId="0" xfId="0" applyNumberFormat="1" applyFont="1" applyAlignment="1">
      <alignment horizontal="center"/>
    </xf>
    <xf numFmtId="165" fontId="20" fillId="0" borderId="8" xfId="0" applyNumberFormat="1" applyFont="1" applyBorder="1" applyAlignment="1">
      <alignment horizontal="center"/>
    </xf>
    <xf numFmtId="165" fontId="1" fillId="9" borderId="8" xfId="0" applyNumberFormat="1" applyFont="1" applyFill="1" applyBorder="1" applyAlignment="1">
      <alignment horizontal="center"/>
    </xf>
    <xf numFmtId="165" fontId="3" fillId="0" borderId="8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/>
    <xf numFmtId="2" fontId="20" fillId="0" borderId="0" xfId="0" applyNumberFormat="1" applyFont="1" applyAlignment="1">
      <alignment horizontal="center" vertical="center"/>
    </xf>
    <xf numFmtId="2" fontId="20" fillId="11" borderId="0" xfId="0" applyNumberFormat="1" applyFont="1" applyFill="1" applyAlignment="1">
      <alignment horizontal="center" vertical="center"/>
    </xf>
    <xf numFmtId="2" fontId="8" fillId="11" borderId="1" xfId="0" applyNumberFormat="1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0" xfId="0" applyFill="1"/>
    <xf numFmtId="165" fontId="1" fillId="9" borderId="0" xfId="0" applyNumberFormat="1" applyFont="1" applyFill="1" applyBorder="1" applyAlignment="1">
      <alignment horizontal="center"/>
    </xf>
    <xf numFmtId="165" fontId="20" fillId="0" borderId="0" xfId="0" applyNumberFormat="1" applyFon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165" fontId="20" fillId="11" borderId="0" xfId="0" applyNumberFormat="1" applyFont="1" applyFill="1" applyAlignment="1">
      <alignment horizontal="center"/>
    </xf>
    <xf numFmtId="165" fontId="20" fillId="11" borderId="8" xfId="0" applyNumberFormat="1" applyFon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16" fillId="0" borderId="0" xfId="0" applyNumberFormat="1" applyFont="1" applyBorder="1" applyAlignment="1">
      <alignment horizontal="center"/>
    </xf>
    <xf numFmtId="165" fontId="8" fillId="9" borderId="0" xfId="0" applyNumberFormat="1" applyFont="1" applyFill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165" fontId="8" fillId="11" borderId="0" xfId="0" applyNumberFormat="1" applyFont="1" applyFill="1" applyAlignment="1">
      <alignment horizontal="center"/>
    </xf>
    <xf numFmtId="165" fontId="16" fillId="11" borderId="8" xfId="0" applyNumberFormat="1" applyFont="1" applyFill="1" applyBorder="1" applyAlignment="1">
      <alignment horizontal="center"/>
    </xf>
    <xf numFmtId="0" fontId="19" fillId="10" borderId="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2" fontId="8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8" fillId="0" borderId="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9" fillId="10" borderId="1" xfId="0" applyFont="1" applyFill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/>
    </xf>
    <xf numFmtId="2" fontId="8" fillId="0" borderId="11" xfId="0" applyNumberFormat="1" applyFont="1" applyBorder="1" applyAlignment="1">
      <alignment horizontal="center"/>
    </xf>
    <xf numFmtId="49" fontId="14" fillId="0" borderId="1" xfId="1" applyNumberFormat="1" applyFont="1" applyBorder="1" applyAlignment="1">
      <alignment horizontal="center" vertical="center" wrapText="1"/>
    </xf>
    <xf numFmtId="164" fontId="10" fillId="0" borderId="0" xfId="1" applyFont="1" applyBorder="1" applyAlignment="1">
      <alignment horizontal="center"/>
    </xf>
    <xf numFmtId="164" fontId="4" fillId="0" borderId="1" xfId="1" applyFont="1" applyBorder="1" applyAlignment="1">
      <alignment horizontal="left" vertical="center"/>
    </xf>
    <xf numFmtId="49" fontId="0" fillId="0" borderId="1" xfId="1" applyNumberFormat="1" applyFont="1" applyBorder="1" applyAlignment="1">
      <alignment vertical="center" wrapText="1"/>
    </xf>
    <xf numFmtId="49" fontId="4" fillId="0" borderId="1" xfId="1" applyNumberFormat="1" applyFont="1" applyBorder="1" applyAlignment="1">
      <alignment vertical="center" wrapText="1"/>
    </xf>
    <xf numFmtId="49" fontId="0" fillId="0" borderId="1" xfId="1" applyNumberFormat="1" applyFont="1" applyBorder="1" applyAlignment="1">
      <alignment horizontal="left" vertical="center" wrapText="1"/>
    </xf>
    <xf numFmtId="49" fontId="4" fillId="0" borderId="1" xfId="1" applyNumberFormat="1" applyFont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4">
    <cellStyle name="Millares" xfId="1" builtinId="3"/>
    <cellStyle name="Millares [0] 2" xfId="2" xr:uid="{6007F8C7-86F8-4818-9EEF-81E81AF8E81D}"/>
    <cellStyle name="Normal" xfId="0" builtinId="0"/>
    <cellStyle name="Porcentaje" xfId="3" builtinId="5"/>
  </cellStyles>
  <dxfs count="12">
    <dxf>
      <font>
        <color rgb="FF9C0006"/>
      </font>
    </dxf>
    <dxf>
      <font>
        <color rgb="FF9C0006"/>
      </font>
    </dxf>
    <dxf>
      <font>
        <color theme="2" tint="-0.749961851863155"/>
      </font>
      <fill>
        <patternFill>
          <bgColor theme="9" tint="0.39994506668294322"/>
        </patternFill>
      </fill>
    </dxf>
    <dxf>
      <font>
        <color rgb="FF9C0006"/>
      </font>
    </dxf>
    <dxf>
      <font>
        <color rgb="FF9C0006"/>
      </font>
    </dxf>
    <dxf>
      <font>
        <color theme="2" tint="-0.749961851863155"/>
      </font>
      <fill>
        <patternFill>
          <bgColor theme="9" tint="0.39994506668294322"/>
        </patternFill>
      </fill>
    </dxf>
    <dxf>
      <font>
        <color theme="2" tint="-0.749961851863155"/>
      </font>
      <fill>
        <patternFill>
          <bgColor theme="9" tint="0.39994506668294322"/>
        </patternFill>
      </fill>
    </dxf>
    <dxf>
      <font>
        <color theme="2" tint="-0.749961851863155"/>
      </font>
      <fill>
        <patternFill>
          <bgColor theme="9" tint="0.39994506668294322"/>
        </patternFill>
      </fill>
    </dxf>
    <dxf>
      <font>
        <color theme="2" tint="-0.749961851863155"/>
      </font>
      <fill>
        <patternFill>
          <bgColor theme="9" tint="0.39994506668294322"/>
        </patternFill>
      </fill>
    </dxf>
    <dxf>
      <font>
        <color theme="2" tint="-0.749961851863155"/>
      </font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8FDA2-52E5-46EB-9EC5-8DAE5168DDCB}">
  <dimension ref="A1:BB229"/>
  <sheetViews>
    <sheetView zoomScale="55" zoomScaleNormal="55" workbookViewId="0">
      <selection activeCell="C1" sqref="C1:C1048576"/>
    </sheetView>
  </sheetViews>
  <sheetFormatPr baseColWidth="10" defaultColWidth="11.44140625" defaultRowHeight="13.8" x14ac:dyDescent="0.25"/>
  <cols>
    <col min="1" max="1" width="13.44140625" style="46" bestFit="1" customWidth="1"/>
    <col min="2" max="2" width="41.44140625" style="49" customWidth="1"/>
    <col min="3" max="3" width="32.6640625" style="46" customWidth="1"/>
    <col min="4" max="4" width="17" style="46" bestFit="1" customWidth="1"/>
    <col min="5" max="5" width="19.109375" style="46" bestFit="1" customWidth="1"/>
    <col min="6" max="6" width="16.44140625" style="46" bestFit="1" customWidth="1"/>
    <col min="7" max="7" width="13.109375" style="46" bestFit="1" customWidth="1"/>
    <col min="8" max="8" width="15.44140625" style="46" bestFit="1" customWidth="1"/>
    <col min="9" max="9" width="16.44140625" style="46" bestFit="1" customWidth="1"/>
    <col min="10" max="11" width="19.88671875" style="46" bestFit="1" customWidth="1"/>
    <col min="12" max="12" width="12.44140625" style="46" bestFit="1" customWidth="1"/>
    <col min="13" max="13" width="15.88671875" style="46" bestFit="1" customWidth="1"/>
    <col min="14" max="14" width="15.44140625" style="46" bestFit="1" customWidth="1"/>
    <col min="15" max="16" width="20.109375" style="46" bestFit="1" customWidth="1"/>
    <col min="17" max="53" width="11.44140625" style="47"/>
    <col min="54" max="54" width="11.44140625" style="48"/>
    <col min="55" max="16384" width="11.44140625" style="46"/>
  </cols>
  <sheetData>
    <row r="1" spans="1:54" s="45" customFormat="1" ht="63" customHeight="1" x14ac:dyDescent="0.3">
      <c r="A1" s="62" t="s">
        <v>0</v>
      </c>
      <c r="B1" s="62" t="s">
        <v>32</v>
      </c>
      <c r="C1" s="63" t="s">
        <v>33</v>
      </c>
      <c r="D1" s="62" t="s">
        <v>34</v>
      </c>
      <c r="E1" s="64" t="s">
        <v>35</v>
      </c>
      <c r="F1" s="64" t="s">
        <v>36</v>
      </c>
      <c r="G1" s="64" t="s">
        <v>37</v>
      </c>
      <c r="H1" s="64" t="s">
        <v>20</v>
      </c>
      <c r="I1" s="64" t="s">
        <v>26</v>
      </c>
      <c r="J1" s="64" t="s">
        <v>38</v>
      </c>
      <c r="K1" s="64" t="s">
        <v>39</v>
      </c>
      <c r="L1" s="65" t="s">
        <v>40</v>
      </c>
      <c r="M1" s="63" t="s">
        <v>41</v>
      </c>
      <c r="N1" s="66" t="s">
        <v>42</v>
      </c>
      <c r="O1" s="65" t="s">
        <v>43</v>
      </c>
      <c r="P1" s="65" t="s">
        <v>44</v>
      </c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4"/>
    </row>
    <row r="2" spans="1:54" s="59" customFormat="1" ht="15.45" customHeight="1" x14ac:dyDescent="0.3">
      <c r="A2" s="87">
        <v>901275129</v>
      </c>
      <c r="B2" s="87" t="s">
        <v>55</v>
      </c>
      <c r="C2" s="87" t="s">
        <v>52</v>
      </c>
      <c r="D2" s="87" t="s">
        <v>48</v>
      </c>
      <c r="E2" s="87">
        <v>13734735</v>
      </c>
      <c r="F2" s="87">
        <v>18773658</v>
      </c>
      <c r="G2" s="87">
        <v>9498884</v>
      </c>
      <c r="H2" s="87">
        <v>9498884</v>
      </c>
      <c r="I2" s="87">
        <v>9274774</v>
      </c>
      <c r="J2">
        <v>5085743</v>
      </c>
      <c r="K2">
        <v>622279</v>
      </c>
      <c r="L2" s="67">
        <f t="shared" ref="L2:L33" si="0">+E2/G2</f>
        <v>1.4459314378404873</v>
      </c>
      <c r="M2" s="67">
        <f t="shared" ref="M2:M33" si="1">+H2/F2</f>
        <v>0.50596873555489297</v>
      </c>
      <c r="N2" s="67">
        <f t="shared" ref="N2:N33" si="2">+J2/K2</f>
        <v>8.1727697704727298</v>
      </c>
      <c r="O2" s="67">
        <f t="shared" ref="O2:O33" si="3">+J2/I2</f>
        <v>0.54834144745737201</v>
      </c>
      <c r="P2" s="67">
        <f t="shared" ref="P2:P33" si="4">+J2/F2</f>
        <v>0.27089781863502571</v>
      </c>
      <c r="Q2" s="60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8"/>
    </row>
    <row r="3" spans="1:54" s="59" customFormat="1" ht="15.45" customHeight="1" x14ac:dyDescent="0.3">
      <c r="A3" s="87">
        <v>800001047</v>
      </c>
      <c r="B3" s="87" t="s">
        <v>56</v>
      </c>
      <c r="C3" s="87" t="s">
        <v>52</v>
      </c>
      <c r="D3" s="87" t="s">
        <v>244</v>
      </c>
      <c r="E3" s="87">
        <v>5263790</v>
      </c>
      <c r="F3" s="87">
        <v>6687139</v>
      </c>
      <c r="G3" s="87">
        <v>2719716</v>
      </c>
      <c r="H3" s="87">
        <v>2719716</v>
      </c>
      <c r="I3" s="87">
        <v>3967423</v>
      </c>
      <c r="J3">
        <v>421845</v>
      </c>
      <c r="K3">
        <v>2227</v>
      </c>
      <c r="L3" s="67">
        <f t="shared" si="0"/>
        <v>1.9354189922771348</v>
      </c>
      <c r="M3" s="67">
        <f t="shared" si="1"/>
        <v>0.40670845932767363</v>
      </c>
      <c r="N3" s="67">
        <f t="shared" si="2"/>
        <v>189.42299057027392</v>
      </c>
      <c r="O3" s="67">
        <f t="shared" si="3"/>
        <v>0.10632720534210746</v>
      </c>
      <c r="P3" s="67">
        <f t="shared" si="4"/>
        <v>6.308303147280174E-2</v>
      </c>
      <c r="Q3" s="60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8"/>
    </row>
    <row r="4" spans="1:54" s="59" customFormat="1" ht="15.45" customHeight="1" x14ac:dyDescent="0.3">
      <c r="A4" s="87">
        <v>800054106</v>
      </c>
      <c r="B4" s="87" t="s">
        <v>57</v>
      </c>
      <c r="C4" s="87" t="s">
        <v>52</v>
      </c>
      <c r="D4" s="87" t="s">
        <v>245</v>
      </c>
      <c r="E4" s="87">
        <v>10008006</v>
      </c>
      <c r="F4" s="87">
        <v>18245455</v>
      </c>
      <c r="G4" s="87">
        <v>2663749</v>
      </c>
      <c r="H4" s="87">
        <v>14215336</v>
      </c>
      <c r="I4" s="87">
        <v>4030119</v>
      </c>
      <c r="J4">
        <v>-121120</v>
      </c>
      <c r="K4"/>
      <c r="L4" s="67">
        <f t="shared" si="0"/>
        <v>3.7571130012625065</v>
      </c>
      <c r="M4" s="67">
        <f t="shared" si="1"/>
        <v>0.77911655258802803</v>
      </c>
      <c r="N4" s="67" t="e">
        <f t="shared" si="2"/>
        <v>#DIV/0!</v>
      </c>
      <c r="O4" s="67">
        <f t="shared" si="3"/>
        <v>-3.0053703128865426E-2</v>
      </c>
      <c r="P4" s="67">
        <f t="shared" si="4"/>
        <v>-6.6383655545997622E-3</v>
      </c>
      <c r="Q4" s="60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8"/>
    </row>
    <row r="5" spans="1:54" s="59" customFormat="1" ht="15.45" customHeight="1" x14ac:dyDescent="0.3">
      <c r="A5" s="87">
        <v>800069469</v>
      </c>
      <c r="B5" s="87" t="s">
        <v>58</v>
      </c>
      <c r="C5" s="87" t="s">
        <v>52</v>
      </c>
      <c r="D5" s="87" t="s">
        <v>244</v>
      </c>
      <c r="E5" s="87">
        <v>2581962</v>
      </c>
      <c r="F5" s="87">
        <v>3887591</v>
      </c>
      <c r="G5" s="87">
        <v>3005902</v>
      </c>
      <c r="H5" s="87">
        <v>3455783</v>
      </c>
      <c r="I5" s="87">
        <v>431808</v>
      </c>
      <c r="J5">
        <v>252155</v>
      </c>
      <c r="K5">
        <v>85778</v>
      </c>
      <c r="L5" s="67">
        <f t="shared" si="0"/>
        <v>0.8589641312324886</v>
      </c>
      <c r="M5" s="67">
        <f t="shared" si="1"/>
        <v>0.88892658718471151</v>
      </c>
      <c r="N5" s="67">
        <f t="shared" si="2"/>
        <v>2.9396232134113642</v>
      </c>
      <c r="O5" s="67">
        <f t="shared" si="3"/>
        <v>0.58395166370238627</v>
      </c>
      <c r="P5" s="67">
        <f t="shared" si="4"/>
        <v>6.4861504206589635E-2</v>
      </c>
      <c r="Q5" s="60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8"/>
    </row>
    <row r="6" spans="1:54" s="59" customFormat="1" ht="15.45" customHeight="1" x14ac:dyDescent="0.3">
      <c r="A6" s="87">
        <v>800071243</v>
      </c>
      <c r="B6" s="87" t="s">
        <v>59</v>
      </c>
      <c r="C6" s="87" t="s">
        <v>52</v>
      </c>
      <c r="D6" s="87" t="s">
        <v>48</v>
      </c>
      <c r="E6" s="87">
        <v>31549796</v>
      </c>
      <c r="F6" s="87">
        <v>53551423</v>
      </c>
      <c r="G6" s="87">
        <v>6251348</v>
      </c>
      <c r="H6" s="87">
        <v>16456077</v>
      </c>
      <c r="I6" s="87">
        <v>37095346</v>
      </c>
      <c r="J6">
        <v>2166554</v>
      </c>
      <c r="K6">
        <v>983222</v>
      </c>
      <c r="L6" s="67">
        <f t="shared" si="0"/>
        <v>5.0468788491698113</v>
      </c>
      <c r="M6" s="67">
        <f t="shared" si="1"/>
        <v>0.30729485937283124</v>
      </c>
      <c r="N6" s="67">
        <f t="shared" si="2"/>
        <v>2.2035247380550884</v>
      </c>
      <c r="O6" s="67">
        <f t="shared" si="3"/>
        <v>5.8405008542041906E-2</v>
      </c>
      <c r="P6" s="67">
        <f t="shared" si="4"/>
        <v>4.0457449655446127E-2</v>
      </c>
      <c r="Q6" s="60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8"/>
    </row>
    <row r="7" spans="1:54" s="59" customFormat="1" ht="15.45" customHeight="1" x14ac:dyDescent="0.3">
      <c r="A7" s="87">
        <v>800080191</v>
      </c>
      <c r="B7" s="87" t="s">
        <v>60</v>
      </c>
      <c r="C7" s="87" t="s">
        <v>52</v>
      </c>
      <c r="D7" s="87" t="s">
        <v>48</v>
      </c>
      <c r="E7" s="87">
        <v>9691784</v>
      </c>
      <c r="F7" s="87">
        <v>10237551</v>
      </c>
      <c r="G7" s="87">
        <v>5506996</v>
      </c>
      <c r="H7" s="87">
        <v>5552101</v>
      </c>
      <c r="I7" s="87">
        <v>4685450</v>
      </c>
      <c r="J7">
        <v>2548571</v>
      </c>
      <c r="K7">
        <v>318138</v>
      </c>
      <c r="L7" s="67">
        <f t="shared" si="0"/>
        <v>1.7599039476331562</v>
      </c>
      <c r="M7" s="67">
        <f t="shared" si="1"/>
        <v>0.54232706630716665</v>
      </c>
      <c r="N7" s="67">
        <f t="shared" si="2"/>
        <v>8.0108977864951694</v>
      </c>
      <c r="O7" s="67">
        <f t="shared" si="3"/>
        <v>0.54393302671034804</v>
      </c>
      <c r="P7" s="67">
        <f t="shared" si="4"/>
        <v>0.24894342406694725</v>
      </c>
      <c r="Q7" s="60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8"/>
    </row>
    <row r="8" spans="1:54" s="59" customFormat="1" ht="15.45" customHeight="1" x14ac:dyDescent="0.3">
      <c r="A8" s="87">
        <v>800121654</v>
      </c>
      <c r="B8" s="87" t="s">
        <v>61</v>
      </c>
      <c r="C8" s="87" t="s">
        <v>52</v>
      </c>
      <c r="D8" s="87" t="s">
        <v>48</v>
      </c>
      <c r="E8" s="87">
        <v>1001724</v>
      </c>
      <c r="F8" s="87">
        <v>1306598</v>
      </c>
      <c r="G8" s="87">
        <v>286622</v>
      </c>
      <c r="H8" s="87">
        <v>641494</v>
      </c>
      <c r="I8" s="87">
        <v>665104</v>
      </c>
      <c r="J8">
        <v>17619</v>
      </c>
      <c r="K8">
        <v>31114</v>
      </c>
      <c r="L8" s="67">
        <f t="shared" si="0"/>
        <v>3.4949306054664331</v>
      </c>
      <c r="M8" s="67">
        <f t="shared" si="1"/>
        <v>0.49096508643056241</v>
      </c>
      <c r="N8" s="67">
        <f t="shared" si="2"/>
        <v>0.56627241756122648</v>
      </c>
      <c r="O8" s="67">
        <f t="shared" si="3"/>
        <v>2.6490593952224015E-2</v>
      </c>
      <c r="P8" s="67">
        <f t="shared" si="4"/>
        <v>1.3484637202873417E-2</v>
      </c>
      <c r="Q8" s="60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8"/>
    </row>
    <row r="9" spans="1:54" s="59" customFormat="1" ht="15.45" customHeight="1" x14ac:dyDescent="0.3">
      <c r="A9" s="87">
        <v>800192101</v>
      </c>
      <c r="B9" s="87" t="s">
        <v>62</v>
      </c>
      <c r="C9" s="87" t="s">
        <v>52</v>
      </c>
      <c r="D9" s="87" t="s">
        <v>48</v>
      </c>
      <c r="E9" s="87">
        <v>6836644</v>
      </c>
      <c r="F9" s="87">
        <v>8075538</v>
      </c>
      <c r="G9" s="87">
        <v>1162084</v>
      </c>
      <c r="H9" s="87">
        <v>3715886</v>
      </c>
      <c r="I9" s="87">
        <v>4359652</v>
      </c>
      <c r="J9">
        <v>1660391</v>
      </c>
      <c r="K9">
        <v>351179</v>
      </c>
      <c r="L9" s="67">
        <f t="shared" si="0"/>
        <v>5.8830893463811567</v>
      </c>
      <c r="M9" s="67">
        <f t="shared" si="1"/>
        <v>0.46014098379575452</v>
      </c>
      <c r="N9" s="67">
        <f t="shared" si="2"/>
        <v>4.7280475199257355</v>
      </c>
      <c r="O9" s="67">
        <f t="shared" si="3"/>
        <v>0.3808540222935225</v>
      </c>
      <c r="P9" s="67">
        <f t="shared" si="4"/>
        <v>0.20560747779281083</v>
      </c>
      <c r="Q9" s="60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8"/>
    </row>
    <row r="10" spans="1:54" s="59" customFormat="1" ht="15.45" customHeight="1" x14ac:dyDescent="0.3">
      <c r="A10" s="87">
        <v>800207393</v>
      </c>
      <c r="B10" s="87" t="s">
        <v>63</v>
      </c>
      <c r="C10" s="87" t="s">
        <v>52</v>
      </c>
      <c r="D10" s="87" t="s">
        <v>48</v>
      </c>
      <c r="E10" s="87">
        <v>456734</v>
      </c>
      <c r="F10" s="87">
        <v>466275</v>
      </c>
      <c r="G10" s="87">
        <v>2076031</v>
      </c>
      <c r="H10" s="87">
        <v>2082722</v>
      </c>
      <c r="I10" s="87">
        <v>-1616447</v>
      </c>
      <c r="J10">
        <v>287224</v>
      </c>
      <c r="K10"/>
      <c r="L10" s="67">
        <f t="shared" si="0"/>
        <v>0.22000345852253653</v>
      </c>
      <c r="M10" s="67">
        <f t="shared" si="1"/>
        <v>4.4667245724089861</v>
      </c>
      <c r="N10" s="67" t="e">
        <f t="shared" si="2"/>
        <v>#DIV/0!</v>
      </c>
      <c r="O10" s="67">
        <f t="shared" si="3"/>
        <v>-0.17768847354723044</v>
      </c>
      <c r="P10" s="67">
        <f t="shared" si="4"/>
        <v>0.6159969974800279</v>
      </c>
      <c r="Q10" s="60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8"/>
    </row>
    <row r="11" spans="1:54" s="59" customFormat="1" ht="15.45" customHeight="1" x14ac:dyDescent="0.3">
      <c r="A11" s="87">
        <v>800255008</v>
      </c>
      <c r="B11" s="87" t="s">
        <v>64</v>
      </c>
      <c r="C11" s="87" t="s">
        <v>52</v>
      </c>
      <c r="D11" s="87" t="s">
        <v>246</v>
      </c>
      <c r="E11" s="87">
        <v>4245244</v>
      </c>
      <c r="F11" s="87">
        <v>7154236</v>
      </c>
      <c r="G11" s="87">
        <v>1415318</v>
      </c>
      <c r="H11" s="87">
        <v>3021879</v>
      </c>
      <c r="I11" s="87">
        <v>4132357</v>
      </c>
      <c r="J11">
        <v>754651</v>
      </c>
      <c r="K11">
        <v>470069</v>
      </c>
      <c r="L11" s="67">
        <f t="shared" si="0"/>
        <v>2.9994983459547608</v>
      </c>
      <c r="M11" s="67">
        <f t="shared" si="1"/>
        <v>0.42239017555473429</v>
      </c>
      <c r="N11" s="67">
        <f t="shared" si="2"/>
        <v>1.6054047384532908</v>
      </c>
      <c r="O11" s="67">
        <f t="shared" si="3"/>
        <v>0.18261999144797994</v>
      </c>
      <c r="P11" s="67">
        <f t="shared" si="4"/>
        <v>0.10548310120046361</v>
      </c>
      <c r="Q11" s="60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8"/>
    </row>
    <row r="12" spans="1:54" s="59" customFormat="1" ht="15.45" customHeight="1" x14ac:dyDescent="0.3">
      <c r="A12" s="87">
        <v>802002021</v>
      </c>
      <c r="B12" s="87" t="s">
        <v>65</v>
      </c>
      <c r="C12" s="87" t="s">
        <v>52</v>
      </c>
      <c r="D12" s="87" t="s">
        <v>247</v>
      </c>
      <c r="E12" s="87">
        <v>1350673</v>
      </c>
      <c r="F12" s="87">
        <v>13408142</v>
      </c>
      <c r="G12" s="87">
        <v>674497</v>
      </c>
      <c r="H12" s="87">
        <v>43257865</v>
      </c>
      <c r="I12" s="87">
        <v>-29849723</v>
      </c>
      <c r="J12">
        <v>177748</v>
      </c>
      <c r="K12"/>
      <c r="L12" s="67">
        <f t="shared" si="0"/>
        <v>2.0024892623688468</v>
      </c>
      <c r="M12" s="67">
        <f t="shared" si="1"/>
        <v>3.2262385795138506</v>
      </c>
      <c r="N12" s="67" t="e">
        <f t="shared" si="2"/>
        <v>#DIV/0!</v>
      </c>
      <c r="O12" s="67">
        <f t="shared" si="3"/>
        <v>-5.9547621262683072E-3</v>
      </c>
      <c r="P12" s="67">
        <f t="shared" si="4"/>
        <v>1.3256721177326434E-2</v>
      </c>
      <c r="Q12" s="60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8"/>
    </row>
    <row r="13" spans="1:54" s="59" customFormat="1" ht="15.45" customHeight="1" x14ac:dyDescent="0.3">
      <c r="A13" s="87">
        <v>804007353</v>
      </c>
      <c r="B13" s="87" t="s">
        <v>66</v>
      </c>
      <c r="C13" s="87" t="s">
        <v>52</v>
      </c>
      <c r="D13" s="87" t="s">
        <v>248</v>
      </c>
      <c r="E13" s="87">
        <v>6545432</v>
      </c>
      <c r="F13" s="87">
        <v>7870825</v>
      </c>
      <c r="G13" s="87">
        <v>5560392</v>
      </c>
      <c r="H13" s="87">
        <v>6127059</v>
      </c>
      <c r="I13" s="87">
        <v>1743766</v>
      </c>
      <c r="J13">
        <v>780811</v>
      </c>
      <c r="K13"/>
      <c r="L13" s="67">
        <f t="shared" si="0"/>
        <v>1.1771529777037302</v>
      </c>
      <c r="M13" s="67">
        <f t="shared" si="1"/>
        <v>0.77845194118786787</v>
      </c>
      <c r="N13" s="67" t="e">
        <f t="shared" si="2"/>
        <v>#DIV/0!</v>
      </c>
      <c r="O13" s="67">
        <f t="shared" si="3"/>
        <v>0.44777280896634064</v>
      </c>
      <c r="P13" s="67">
        <f t="shared" si="4"/>
        <v>9.920319661534846E-2</v>
      </c>
      <c r="Q13" s="60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8"/>
    </row>
    <row r="14" spans="1:54" s="59" customFormat="1" ht="15.45" customHeight="1" x14ac:dyDescent="0.3">
      <c r="A14" s="87">
        <v>805002583</v>
      </c>
      <c r="B14" s="87" t="s">
        <v>67</v>
      </c>
      <c r="C14" s="87" t="s">
        <v>52</v>
      </c>
      <c r="D14" s="87" t="s">
        <v>244</v>
      </c>
      <c r="E14" s="87">
        <v>33866591</v>
      </c>
      <c r="F14" s="87">
        <v>44758305</v>
      </c>
      <c r="G14" s="87">
        <v>7509244</v>
      </c>
      <c r="H14" s="87">
        <v>7509244</v>
      </c>
      <c r="I14" s="87">
        <v>37249061</v>
      </c>
      <c r="J14">
        <v>3528134</v>
      </c>
      <c r="K14">
        <v>409222</v>
      </c>
      <c r="L14" s="67">
        <f t="shared" si="0"/>
        <v>4.509986757654965</v>
      </c>
      <c r="M14" s="67">
        <f t="shared" si="1"/>
        <v>0.16777319873931776</v>
      </c>
      <c r="N14" s="67">
        <f t="shared" si="2"/>
        <v>8.6215648230056061</v>
      </c>
      <c r="O14" s="67">
        <f t="shared" si="3"/>
        <v>9.4717394352571732E-2</v>
      </c>
      <c r="P14" s="67">
        <f t="shared" si="4"/>
        <v>7.8826354125787382E-2</v>
      </c>
      <c r="Q14" s="60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8"/>
    </row>
    <row r="15" spans="1:54" s="59" customFormat="1" ht="15.45" customHeight="1" x14ac:dyDescent="0.3">
      <c r="A15" s="87">
        <v>805004030</v>
      </c>
      <c r="B15" s="87" t="s">
        <v>68</v>
      </c>
      <c r="C15" s="87" t="s">
        <v>52</v>
      </c>
      <c r="D15" s="87" t="s">
        <v>244</v>
      </c>
      <c r="E15" s="87">
        <v>8997606</v>
      </c>
      <c r="F15" s="87">
        <v>11635341</v>
      </c>
      <c r="G15" s="87">
        <v>7702453</v>
      </c>
      <c r="H15" s="87">
        <v>9573562</v>
      </c>
      <c r="I15" s="87">
        <v>2061779</v>
      </c>
      <c r="J15">
        <v>937158</v>
      </c>
      <c r="K15">
        <v>416981</v>
      </c>
      <c r="L15" s="67">
        <f t="shared" si="0"/>
        <v>1.1681481211245301</v>
      </c>
      <c r="M15" s="67">
        <f t="shared" si="1"/>
        <v>0.82280029437899582</v>
      </c>
      <c r="N15" s="67">
        <f t="shared" si="2"/>
        <v>2.2474836982980042</v>
      </c>
      <c r="O15" s="67">
        <f t="shared" si="3"/>
        <v>0.45453853201531297</v>
      </c>
      <c r="P15" s="67">
        <f t="shared" si="4"/>
        <v>8.054409406651683E-2</v>
      </c>
      <c r="Q15" s="60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8"/>
    </row>
    <row r="16" spans="1:54" s="59" customFormat="1" ht="15.45" customHeight="1" x14ac:dyDescent="0.3">
      <c r="A16" s="87">
        <v>805004848</v>
      </c>
      <c r="B16" s="87" t="s">
        <v>69</v>
      </c>
      <c r="C16" s="87" t="s">
        <v>52</v>
      </c>
      <c r="D16" s="87" t="s">
        <v>244</v>
      </c>
      <c r="E16" s="87">
        <v>4098398</v>
      </c>
      <c r="F16" s="87">
        <v>4559246</v>
      </c>
      <c r="G16" s="87">
        <v>3620260</v>
      </c>
      <c r="H16" s="87">
        <v>3620260</v>
      </c>
      <c r="I16" s="87">
        <v>938986</v>
      </c>
      <c r="J16">
        <v>175243</v>
      </c>
      <c r="K16">
        <v>317995</v>
      </c>
      <c r="L16" s="67">
        <f t="shared" si="0"/>
        <v>1.1320728345477948</v>
      </c>
      <c r="M16" s="67">
        <f t="shared" si="1"/>
        <v>0.79404796319391413</v>
      </c>
      <c r="N16" s="67">
        <f t="shared" si="2"/>
        <v>0.55108728124656048</v>
      </c>
      <c r="O16" s="67">
        <f t="shared" si="3"/>
        <v>0.18663004560238386</v>
      </c>
      <c r="P16" s="67">
        <f t="shared" si="4"/>
        <v>3.8436838021023649E-2</v>
      </c>
      <c r="Q16" s="60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8"/>
    </row>
    <row r="17" spans="1:54" s="59" customFormat="1" ht="15.45" customHeight="1" x14ac:dyDescent="0.3">
      <c r="A17" s="87">
        <v>805016214</v>
      </c>
      <c r="B17" s="87" t="s">
        <v>70</v>
      </c>
      <c r="C17" s="87" t="s">
        <v>52</v>
      </c>
      <c r="D17" s="87" t="s">
        <v>244</v>
      </c>
      <c r="E17" s="87">
        <v>2607612</v>
      </c>
      <c r="F17" s="87">
        <v>3767488</v>
      </c>
      <c r="G17" s="87">
        <v>695644</v>
      </c>
      <c r="H17" s="87">
        <v>1769547</v>
      </c>
      <c r="I17" s="87">
        <v>1997941</v>
      </c>
      <c r="J17">
        <v>-11359</v>
      </c>
      <c r="K17">
        <v>13186</v>
      </c>
      <c r="L17" s="67">
        <f t="shared" si="0"/>
        <v>3.7484862947139628</v>
      </c>
      <c r="M17" s="67">
        <f t="shared" si="1"/>
        <v>0.46968882183566346</v>
      </c>
      <c r="N17" s="67">
        <f t="shared" si="2"/>
        <v>-0.86144395571060217</v>
      </c>
      <c r="O17" s="67">
        <f t="shared" si="3"/>
        <v>-5.685353070986581E-3</v>
      </c>
      <c r="P17" s="67">
        <f t="shared" si="4"/>
        <v>-3.0150062853551225E-3</v>
      </c>
      <c r="Q17" s="60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8"/>
    </row>
    <row r="18" spans="1:54" s="59" customFormat="1" ht="15.45" customHeight="1" x14ac:dyDescent="0.3">
      <c r="A18" s="87">
        <v>811002359</v>
      </c>
      <c r="B18" s="87" t="s">
        <v>71</v>
      </c>
      <c r="C18" s="87" t="s">
        <v>52</v>
      </c>
      <c r="D18" s="87" t="s">
        <v>249</v>
      </c>
      <c r="E18" s="87">
        <v>60812911</v>
      </c>
      <c r="F18" s="87">
        <v>83696740</v>
      </c>
      <c r="G18" s="87">
        <v>29929007</v>
      </c>
      <c r="H18" s="87">
        <v>38776966</v>
      </c>
      <c r="I18" s="87">
        <v>44919774</v>
      </c>
      <c r="J18">
        <v>6638971</v>
      </c>
      <c r="K18">
        <v>847886</v>
      </c>
      <c r="L18" s="67">
        <f t="shared" si="0"/>
        <v>2.0319054020068221</v>
      </c>
      <c r="M18" s="67">
        <f t="shared" si="1"/>
        <v>0.46330318241785762</v>
      </c>
      <c r="N18" s="67">
        <f t="shared" si="2"/>
        <v>7.8300278575185818</v>
      </c>
      <c r="O18" s="67">
        <f t="shared" si="3"/>
        <v>0.14779617991844748</v>
      </c>
      <c r="P18" s="67">
        <f t="shared" si="4"/>
        <v>7.9321739413028516E-2</v>
      </c>
      <c r="Q18" s="60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8"/>
    </row>
    <row r="19" spans="1:54" s="59" customFormat="1" ht="15.45" customHeight="1" x14ac:dyDescent="0.3">
      <c r="A19" s="87">
        <v>811007941</v>
      </c>
      <c r="B19" s="87" t="s">
        <v>72</v>
      </c>
      <c r="C19" s="87" t="s">
        <v>52</v>
      </c>
      <c r="D19" s="87" t="s">
        <v>249</v>
      </c>
      <c r="E19" s="87">
        <v>4343059</v>
      </c>
      <c r="F19" s="87">
        <v>4491703</v>
      </c>
      <c r="G19" s="87">
        <v>1117469</v>
      </c>
      <c r="H19" s="87">
        <v>1132862</v>
      </c>
      <c r="I19" s="87">
        <v>3358841</v>
      </c>
      <c r="J19">
        <v>618990</v>
      </c>
      <c r="K19">
        <v>150768</v>
      </c>
      <c r="L19" s="67">
        <f t="shared" si="0"/>
        <v>3.8865140777954466</v>
      </c>
      <c r="M19" s="67">
        <f t="shared" si="1"/>
        <v>0.25221213423950783</v>
      </c>
      <c r="N19" s="67">
        <f t="shared" si="2"/>
        <v>4.1055794333014966</v>
      </c>
      <c r="O19" s="67">
        <f t="shared" si="3"/>
        <v>0.18428678225614134</v>
      </c>
      <c r="P19" s="67">
        <f t="shared" si="4"/>
        <v>0.13780741959118847</v>
      </c>
      <c r="Q19" s="60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8"/>
    </row>
    <row r="20" spans="1:54" s="59" customFormat="1" ht="15.45" customHeight="1" x14ac:dyDescent="0.3">
      <c r="A20" s="87">
        <v>811011426</v>
      </c>
      <c r="B20" s="87" t="s">
        <v>73</v>
      </c>
      <c r="C20" s="87" t="s">
        <v>52</v>
      </c>
      <c r="D20" s="87" t="s">
        <v>249</v>
      </c>
      <c r="E20" s="87">
        <v>14662647</v>
      </c>
      <c r="F20" s="87">
        <v>16287651</v>
      </c>
      <c r="G20" s="87">
        <v>5621549</v>
      </c>
      <c r="H20" s="87">
        <v>12242799</v>
      </c>
      <c r="I20" s="87">
        <v>4044852</v>
      </c>
      <c r="J20">
        <v>-745557</v>
      </c>
      <c r="K20">
        <v>884106</v>
      </c>
      <c r="L20" s="67">
        <f t="shared" si="0"/>
        <v>2.6082930167468077</v>
      </c>
      <c r="M20" s="67">
        <f t="shared" si="1"/>
        <v>0.75166142742130215</v>
      </c>
      <c r="N20" s="67">
        <f t="shared" si="2"/>
        <v>-0.84328915311059982</v>
      </c>
      <c r="O20" s="67">
        <f t="shared" si="3"/>
        <v>-0.18432244245277701</v>
      </c>
      <c r="P20" s="67">
        <f t="shared" si="4"/>
        <v>-4.5774372252941814E-2</v>
      </c>
      <c r="Q20" s="60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8"/>
    </row>
    <row r="21" spans="1:54" s="59" customFormat="1" ht="15.45" customHeight="1" x14ac:dyDescent="0.3">
      <c r="A21" s="87">
        <v>811016504</v>
      </c>
      <c r="B21" s="87" t="s">
        <v>74</v>
      </c>
      <c r="C21" s="87" t="s">
        <v>52</v>
      </c>
      <c r="D21" s="87" t="s">
        <v>249</v>
      </c>
      <c r="E21" s="87">
        <v>15578729</v>
      </c>
      <c r="F21" s="87">
        <v>20916868</v>
      </c>
      <c r="G21" s="87">
        <v>5888994</v>
      </c>
      <c r="H21" s="87">
        <v>7492110</v>
      </c>
      <c r="I21" s="87">
        <v>13424758</v>
      </c>
      <c r="J21">
        <v>1557172</v>
      </c>
      <c r="K21">
        <v>599000</v>
      </c>
      <c r="L21" s="67">
        <f t="shared" si="0"/>
        <v>2.6453973293231408</v>
      </c>
      <c r="M21" s="67">
        <f t="shared" si="1"/>
        <v>0.35818507818665779</v>
      </c>
      <c r="N21" s="67">
        <f t="shared" si="2"/>
        <v>2.5996193656093487</v>
      </c>
      <c r="O21" s="67">
        <f t="shared" si="3"/>
        <v>0.11599255643937864</v>
      </c>
      <c r="P21" s="67">
        <f t="shared" si="4"/>
        <v>7.444575354206949E-2</v>
      </c>
      <c r="Q21" s="60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8"/>
    </row>
    <row r="22" spans="1:54" s="59" customFormat="1" ht="15.45" customHeight="1" x14ac:dyDescent="0.3">
      <c r="A22" s="87">
        <v>811017236</v>
      </c>
      <c r="B22" s="87" t="s">
        <v>75</v>
      </c>
      <c r="C22" s="87" t="s">
        <v>52</v>
      </c>
      <c r="D22" s="87" t="s">
        <v>249</v>
      </c>
      <c r="E22" s="87">
        <v>4071517</v>
      </c>
      <c r="F22" s="87">
        <v>4259618</v>
      </c>
      <c r="G22" s="87">
        <v>845936</v>
      </c>
      <c r="H22" s="87">
        <v>845936</v>
      </c>
      <c r="I22" s="87">
        <v>3413682</v>
      </c>
      <c r="J22">
        <v>8384</v>
      </c>
      <c r="K22">
        <v>78653</v>
      </c>
      <c r="L22" s="67">
        <f t="shared" si="0"/>
        <v>4.8130319551360863</v>
      </c>
      <c r="M22" s="67">
        <f t="shared" si="1"/>
        <v>0.19859433404591678</v>
      </c>
      <c r="N22" s="67">
        <f t="shared" si="2"/>
        <v>0.10659478977279951</v>
      </c>
      <c r="O22" s="67">
        <f t="shared" si="3"/>
        <v>2.4559991235270306E-3</v>
      </c>
      <c r="P22" s="67">
        <f t="shared" si="4"/>
        <v>1.9682516131728244E-3</v>
      </c>
      <c r="Q22" s="60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8"/>
    </row>
    <row r="23" spans="1:54" s="59" customFormat="1" ht="15.45" customHeight="1" x14ac:dyDescent="0.3">
      <c r="A23" s="87">
        <v>811033238</v>
      </c>
      <c r="B23" s="87" t="s">
        <v>76</v>
      </c>
      <c r="C23" s="87" t="s">
        <v>52</v>
      </c>
      <c r="D23" s="87" t="s">
        <v>249</v>
      </c>
      <c r="E23" s="87">
        <v>11111821</v>
      </c>
      <c r="F23" s="87">
        <v>13813914</v>
      </c>
      <c r="G23" s="87">
        <v>8521912</v>
      </c>
      <c r="H23" s="87">
        <v>10063762</v>
      </c>
      <c r="I23" s="87">
        <v>3750152</v>
      </c>
      <c r="J23">
        <v>228509</v>
      </c>
      <c r="K23">
        <v>1972857</v>
      </c>
      <c r="L23" s="67">
        <f t="shared" si="0"/>
        <v>1.3039117277906649</v>
      </c>
      <c r="M23" s="67">
        <f t="shared" si="1"/>
        <v>0.72852357412967828</v>
      </c>
      <c r="N23" s="67">
        <f t="shared" si="2"/>
        <v>0.11582643851024174</v>
      </c>
      <c r="O23" s="67">
        <f t="shared" si="3"/>
        <v>6.0933263505052598E-2</v>
      </c>
      <c r="P23" s="67">
        <f t="shared" si="4"/>
        <v>1.6541944592966193E-2</v>
      </c>
      <c r="Q23" s="60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8"/>
    </row>
    <row r="24" spans="1:54" s="59" customFormat="1" ht="15.45" customHeight="1" x14ac:dyDescent="0.3">
      <c r="A24" s="87">
        <v>811033241</v>
      </c>
      <c r="B24" s="87" t="s">
        <v>77</v>
      </c>
      <c r="C24" s="87" t="s">
        <v>52</v>
      </c>
      <c r="D24" s="87" t="s">
        <v>249</v>
      </c>
      <c r="E24" s="87">
        <v>4112346</v>
      </c>
      <c r="F24" s="87">
        <v>9639260</v>
      </c>
      <c r="G24" s="87">
        <v>3540655</v>
      </c>
      <c r="H24" s="87">
        <v>3540655</v>
      </c>
      <c r="I24" s="87">
        <v>6098605</v>
      </c>
      <c r="J24">
        <v>904869</v>
      </c>
      <c r="K24"/>
      <c r="L24" s="67">
        <f t="shared" si="0"/>
        <v>1.1614647572271233</v>
      </c>
      <c r="M24" s="67">
        <f t="shared" si="1"/>
        <v>0.36731605953154078</v>
      </c>
      <c r="N24" s="67" t="e">
        <f t="shared" si="2"/>
        <v>#DIV/0!</v>
      </c>
      <c r="O24" s="67">
        <f t="shared" si="3"/>
        <v>0.1483731115558394</v>
      </c>
      <c r="P24" s="67">
        <f t="shared" si="4"/>
        <v>9.3873284878714755E-2</v>
      </c>
      <c r="Q24" s="60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8"/>
    </row>
    <row r="25" spans="1:54" s="59" customFormat="1" ht="15.45" customHeight="1" x14ac:dyDescent="0.3">
      <c r="A25" s="87">
        <v>811041448</v>
      </c>
      <c r="B25" s="87" t="s">
        <v>78</v>
      </c>
      <c r="C25" s="87" t="s">
        <v>52</v>
      </c>
      <c r="D25" s="87" t="s">
        <v>249</v>
      </c>
      <c r="E25" s="87">
        <v>15706060</v>
      </c>
      <c r="F25" s="87">
        <v>16169821</v>
      </c>
      <c r="G25" s="87">
        <v>9832139</v>
      </c>
      <c r="H25" s="87">
        <v>10168668</v>
      </c>
      <c r="I25" s="87">
        <v>6001153</v>
      </c>
      <c r="J25">
        <v>1474085</v>
      </c>
      <c r="K25">
        <v>520223</v>
      </c>
      <c r="L25" s="67">
        <f t="shared" si="0"/>
        <v>1.5974204595764971</v>
      </c>
      <c r="M25" s="67">
        <f t="shared" si="1"/>
        <v>0.62886707280185727</v>
      </c>
      <c r="N25" s="67">
        <f t="shared" si="2"/>
        <v>2.8335636832665991</v>
      </c>
      <c r="O25" s="67">
        <f t="shared" si="3"/>
        <v>0.24563363073729333</v>
      </c>
      <c r="P25" s="67">
        <f t="shared" si="4"/>
        <v>9.1162728393839362E-2</v>
      </c>
      <c r="Q25" s="60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8"/>
    </row>
    <row r="26" spans="1:54" s="59" customFormat="1" ht="15.45" customHeight="1" x14ac:dyDescent="0.3">
      <c r="A26" s="87">
        <v>812005190</v>
      </c>
      <c r="B26" s="87" t="s">
        <v>79</v>
      </c>
      <c r="C26" s="87" t="s">
        <v>52</v>
      </c>
      <c r="D26" s="87" t="s">
        <v>250</v>
      </c>
      <c r="E26" s="87">
        <v>6158276</v>
      </c>
      <c r="F26" s="87">
        <v>6312343</v>
      </c>
      <c r="G26" s="87">
        <v>4163528</v>
      </c>
      <c r="H26" s="87">
        <v>4163528</v>
      </c>
      <c r="I26" s="87">
        <v>2148815</v>
      </c>
      <c r="J26">
        <v>-539217</v>
      </c>
      <c r="K26">
        <v>328143</v>
      </c>
      <c r="L26" s="67">
        <f t="shared" si="0"/>
        <v>1.4791004167619384</v>
      </c>
      <c r="M26" s="67">
        <f t="shared" si="1"/>
        <v>0.65958519681202366</v>
      </c>
      <c r="N26" s="67">
        <f t="shared" si="2"/>
        <v>-1.6432378566661485</v>
      </c>
      <c r="O26" s="67">
        <f t="shared" si="3"/>
        <v>-0.25093691173972632</v>
      </c>
      <c r="P26" s="67">
        <f t="shared" si="4"/>
        <v>-8.542263942247752E-2</v>
      </c>
      <c r="Q26" s="60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8"/>
    </row>
    <row r="27" spans="1:54" s="59" customFormat="1" ht="15.45" customHeight="1" x14ac:dyDescent="0.3">
      <c r="A27" s="87">
        <v>813010144</v>
      </c>
      <c r="B27" s="87" t="s">
        <v>80</v>
      </c>
      <c r="C27" s="87" t="s">
        <v>52</v>
      </c>
      <c r="D27" s="87" t="s">
        <v>246</v>
      </c>
      <c r="E27" s="87">
        <v>11321554</v>
      </c>
      <c r="F27" s="87">
        <v>13496397</v>
      </c>
      <c r="G27" s="87">
        <v>6236287</v>
      </c>
      <c r="H27" s="87">
        <v>6236287</v>
      </c>
      <c r="I27" s="87">
        <v>7260110</v>
      </c>
      <c r="J27">
        <v>2175136</v>
      </c>
      <c r="K27"/>
      <c r="L27" s="67">
        <f t="shared" si="0"/>
        <v>1.8154318426974256</v>
      </c>
      <c r="M27" s="67">
        <f t="shared" si="1"/>
        <v>0.4620705066692985</v>
      </c>
      <c r="N27" s="67" t="e">
        <f t="shared" si="2"/>
        <v>#DIV/0!</v>
      </c>
      <c r="O27" s="67">
        <f t="shared" si="3"/>
        <v>0.2996009702332334</v>
      </c>
      <c r="P27" s="67">
        <f t="shared" si="4"/>
        <v>0.16116419811894983</v>
      </c>
      <c r="Q27" s="60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8"/>
    </row>
    <row r="28" spans="1:54" ht="15.45" customHeight="1" x14ac:dyDescent="0.3">
      <c r="A28" s="87">
        <v>815004985</v>
      </c>
      <c r="B28" s="87" t="s">
        <v>81</v>
      </c>
      <c r="C28" s="87" t="s">
        <v>52</v>
      </c>
      <c r="D28" s="87" t="s">
        <v>244</v>
      </c>
      <c r="E28" s="87">
        <v>1575537</v>
      </c>
      <c r="F28" s="87">
        <v>1616216</v>
      </c>
      <c r="G28" s="87">
        <v>642314</v>
      </c>
      <c r="H28" s="87">
        <v>1385226</v>
      </c>
      <c r="I28" s="87">
        <v>230990</v>
      </c>
      <c r="J28">
        <v>52314</v>
      </c>
      <c r="K28">
        <v>53084</v>
      </c>
      <c r="L28" s="67">
        <f t="shared" si="0"/>
        <v>2.4529077678518605</v>
      </c>
      <c r="M28" s="67">
        <f t="shared" si="1"/>
        <v>0.85707974676652132</v>
      </c>
      <c r="N28" s="67">
        <f t="shared" si="2"/>
        <v>0.98549468766483306</v>
      </c>
      <c r="O28" s="67">
        <f t="shared" si="3"/>
        <v>0.22647733668124162</v>
      </c>
      <c r="P28" s="67">
        <f t="shared" si="4"/>
        <v>3.2368198310126862E-2</v>
      </c>
      <c r="Q28" s="61"/>
    </row>
    <row r="29" spans="1:54" ht="15.45" customHeight="1" x14ac:dyDescent="0.3">
      <c r="A29" s="87">
        <v>822001731</v>
      </c>
      <c r="B29" s="87" t="s">
        <v>82</v>
      </c>
      <c r="C29" s="87" t="s">
        <v>52</v>
      </c>
      <c r="D29" s="87" t="s">
        <v>251</v>
      </c>
      <c r="E29" s="87">
        <v>14976251</v>
      </c>
      <c r="F29" s="87">
        <v>17114622</v>
      </c>
      <c r="G29" s="87">
        <v>7541392</v>
      </c>
      <c r="H29" s="87">
        <v>7681627</v>
      </c>
      <c r="I29" s="87">
        <v>9432995</v>
      </c>
      <c r="J29">
        <v>2757733</v>
      </c>
      <c r="K29">
        <v>488501</v>
      </c>
      <c r="L29" s="67">
        <f t="shared" si="0"/>
        <v>1.9858735628647868</v>
      </c>
      <c r="M29" s="67">
        <f t="shared" si="1"/>
        <v>0.4488341606376115</v>
      </c>
      <c r="N29" s="67">
        <f t="shared" si="2"/>
        <v>5.6452965295874522</v>
      </c>
      <c r="O29" s="67">
        <f t="shared" si="3"/>
        <v>0.2923496726119329</v>
      </c>
      <c r="P29" s="67">
        <f t="shared" si="4"/>
        <v>0.16113315269247547</v>
      </c>
      <c r="Q29" s="61"/>
    </row>
    <row r="30" spans="1:54" ht="15.45" customHeight="1" x14ac:dyDescent="0.3">
      <c r="A30" s="87">
        <v>827000097</v>
      </c>
      <c r="B30" s="87" t="s">
        <v>83</v>
      </c>
      <c r="C30" s="87" t="s">
        <v>52</v>
      </c>
      <c r="D30" s="87" t="s">
        <v>252</v>
      </c>
      <c r="E30" s="87">
        <v>9354717</v>
      </c>
      <c r="F30" s="87">
        <v>13853081</v>
      </c>
      <c r="G30" s="87">
        <v>12355414</v>
      </c>
      <c r="H30" s="87">
        <v>13192688</v>
      </c>
      <c r="I30" s="87">
        <v>660393</v>
      </c>
      <c r="J30">
        <v>873912</v>
      </c>
      <c r="K30">
        <v>1325648</v>
      </c>
      <c r="L30" s="67">
        <f t="shared" si="0"/>
        <v>0.75713505027027017</v>
      </c>
      <c r="M30" s="67">
        <f t="shared" si="1"/>
        <v>0.95232879963670181</v>
      </c>
      <c r="N30" s="67">
        <f t="shared" si="2"/>
        <v>0.65923382376015349</v>
      </c>
      <c r="O30" s="67">
        <f t="shared" si="3"/>
        <v>1.3233211133370584</v>
      </c>
      <c r="P30" s="67">
        <f t="shared" si="4"/>
        <v>6.3084305938873819E-2</v>
      </c>
      <c r="Q30" s="61"/>
    </row>
    <row r="31" spans="1:54" ht="15.45" customHeight="1" x14ac:dyDescent="0.3">
      <c r="A31" s="87">
        <v>827000975</v>
      </c>
      <c r="B31" s="87" t="s">
        <v>84</v>
      </c>
      <c r="C31" s="87" t="s">
        <v>52</v>
      </c>
      <c r="D31" s="87" t="s">
        <v>252</v>
      </c>
      <c r="E31" s="87">
        <v>21937047</v>
      </c>
      <c r="F31" s="87">
        <v>37945235</v>
      </c>
      <c r="G31" s="87">
        <v>17729260</v>
      </c>
      <c r="H31" s="87">
        <v>22375545</v>
      </c>
      <c r="I31" s="87">
        <v>15569690</v>
      </c>
      <c r="J31">
        <v>2801156</v>
      </c>
      <c r="K31">
        <v>2163620</v>
      </c>
      <c r="L31" s="67">
        <f t="shared" si="0"/>
        <v>1.2373357376450005</v>
      </c>
      <c r="M31" s="67">
        <f t="shared" si="1"/>
        <v>0.58967996903959086</v>
      </c>
      <c r="N31" s="67">
        <f t="shared" si="2"/>
        <v>1.2946617243323688</v>
      </c>
      <c r="O31" s="67">
        <f t="shared" si="3"/>
        <v>0.17991083958640153</v>
      </c>
      <c r="P31" s="67">
        <f t="shared" si="4"/>
        <v>7.3821021269205478E-2</v>
      </c>
      <c r="Q31" s="61"/>
    </row>
    <row r="32" spans="1:54" ht="15.45" customHeight="1" x14ac:dyDescent="0.3">
      <c r="A32" s="87">
        <v>830014072</v>
      </c>
      <c r="B32" s="87" t="s">
        <v>85</v>
      </c>
      <c r="C32" s="87" t="s">
        <v>52</v>
      </c>
      <c r="D32" s="87" t="s">
        <v>48</v>
      </c>
      <c r="E32" s="87">
        <v>6230690</v>
      </c>
      <c r="F32" s="87">
        <v>13689005</v>
      </c>
      <c r="G32" s="87">
        <v>1124371</v>
      </c>
      <c r="H32" s="87">
        <v>6288111</v>
      </c>
      <c r="I32" s="87">
        <v>7400894</v>
      </c>
      <c r="J32">
        <v>100490</v>
      </c>
      <c r="K32">
        <v>77854</v>
      </c>
      <c r="L32" s="67">
        <f t="shared" si="0"/>
        <v>5.5414894194176121</v>
      </c>
      <c r="M32" s="67">
        <f t="shared" si="1"/>
        <v>0.45935486180332319</v>
      </c>
      <c r="N32" s="67">
        <f t="shared" si="2"/>
        <v>1.2907493513499628</v>
      </c>
      <c r="O32" s="67">
        <f t="shared" si="3"/>
        <v>1.3578089349746126E-2</v>
      </c>
      <c r="P32" s="67">
        <f t="shared" si="4"/>
        <v>7.3409279929403199E-3</v>
      </c>
      <c r="Q32" s="61"/>
    </row>
    <row r="33" spans="1:17" ht="15.45" customHeight="1" x14ac:dyDescent="0.3">
      <c r="A33" s="87">
        <v>830069515</v>
      </c>
      <c r="B33" s="87" t="s">
        <v>86</v>
      </c>
      <c r="C33" s="87" t="s">
        <v>52</v>
      </c>
      <c r="D33" s="87" t="s">
        <v>48</v>
      </c>
      <c r="E33" s="87">
        <v>14228253</v>
      </c>
      <c r="F33" s="87">
        <v>21234987</v>
      </c>
      <c r="G33" s="87">
        <v>5334808</v>
      </c>
      <c r="H33" s="87">
        <v>5334808</v>
      </c>
      <c r="I33" s="87">
        <v>15900179</v>
      </c>
      <c r="J33">
        <v>1476604</v>
      </c>
      <c r="K33"/>
      <c r="L33" s="67">
        <f t="shared" si="0"/>
        <v>2.6670599954112686</v>
      </c>
      <c r="M33" s="67">
        <f t="shared" si="1"/>
        <v>0.25122727882997997</v>
      </c>
      <c r="N33" s="67" t="e">
        <f t="shared" si="2"/>
        <v>#DIV/0!</v>
      </c>
      <c r="O33" s="67">
        <f t="shared" si="3"/>
        <v>9.2867130615322008E-2</v>
      </c>
      <c r="P33" s="67">
        <f t="shared" si="4"/>
        <v>6.9536374098086329E-2</v>
      </c>
      <c r="Q33" s="61"/>
    </row>
    <row r="34" spans="1:17" ht="15.45" customHeight="1" x14ac:dyDescent="0.3">
      <c r="A34" s="87">
        <v>830069726</v>
      </c>
      <c r="B34" s="87" t="s">
        <v>87</v>
      </c>
      <c r="C34" s="87" t="s">
        <v>52</v>
      </c>
      <c r="D34" s="87" t="s">
        <v>48</v>
      </c>
      <c r="E34" s="87">
        <v>27614500</v>
      </c>
      <c r="F34" s="87">
        <v>31613768</v>
      </c>
      <c r="G34" s="87">
        <v>12042811</v>
      </c>
      <c r="H34" s="87">
        <v>12295024</v>
      </c>
      <c r="I34" s="87">
        <v>19318744</v>
      </c>
      <c r="J34">
        <v>710148</v>
      </c>
      <c r="K34"/>
      <c r="L34" s="67">
        <f t="shared" ref="L34:L57" si="5">+E34/G34</f>
        <v>2.2930277656935742</v>
      </c>
      <c r="M34" s="67">
        <f t="shared" ref="M34:M57" si="6">+H34/F34</f>
        <v>0.38891358980049451</v>
      </c>
      <c r="N34" s="67" t="e">
        <f t="shared" ref="N34:N57" si="7">+J34/K34</f>
        <v>#DIV/0!</v>
      </c>
      <c r="O34" s="67">
        <f t="shared" ref="O34:O57" si="8">+J34/I34</f>
        <v>3.6759532607295795E-2</v>
      </c>
      <c r="P34" s="67">
        <f t="shared" ref="P34:P57" si="9">+J34/F34</f>
        <v>2.2463250821604056E-2</v>
      </c>
      <c r="Q34" s="61"/>
    </row>
    <row r="35" spans="1:17" ht="15.45" customHeight="1" x14ac:dyDescent="0.3">
      <c r="A35" s="87">
        <v>830070243</v>
      </c>
      <c r="B35" s="87" t="s">
        <v>88</v>
      </c>
      <c r="C35" s="87" t="s">
        <v>52</v>
      </c>
      <c r="D35" s="87" t="s">
        <v>48</v>
      </c>
      <c r="E35" s="87">
        <v>1627762</v>
      </c>
      <c r="F35" s="87">
        <v>1986650</v>
      </c>
      <c r="G35" s="87">
        <v>554855</v>
      </c>
      <c r="H35" s="87">
        <v>554855</v>
      </c>
      <c r="I35" s="87">
        <v>1431795</v>
      </c>
      <c r="J35">
        <v>71062</v>
      </c>
      <c r="K35"/>
      <c r="L35" s="67">
        <f t="shared" si="5"/>
        <v>2.9336709590793992</v>
      </c>
      <c r="M35" s="67">
        <f t="shared" si="6"/>
        <v>0.27929177258198473</v>
      </c>
      <c r="N35" s="67" t="e">
        <f t="shared" si="7"/>
        <v>#DIV/0!</v>
      </c>
      <c r="O35" s="67">
        <f t="shared" si="8"/>
        <v>4.9631406730712146E-2</v>
      </c>
      <c r="P35" s="67">
        <f t="shared" si="9"/>
        <v>3.5769763169154103E-2</v>
      </c>
      <c r="Q35" s="61"/>
    </row>
    <row r="36" spans="1:17" ht="15.45" customHeight="1" x14ac:dyDescent="0.3">
      <c r="A36" s="87">
        <v>830116510</v>
      </c>
      <c r="B36" s="87" t="s">
        <v>89</v>
      </c>
      <c r="C36" s="87" t="s">
        <v>52</v>
      </c>
      <c r="D36" s="87" t="s">
        <v>48</v>
      </c>
      <c r="E36" s="87">
        <v>9391284</v>
      </c>
      <c r="F36" s="87">
        <v>22055378</v>
      </c>
      <c r="G36" s="87">
        <v>10071995</v>
      </c>
      <c r="H36" s="87">
        <v>19854142</v>
      </c>
      <c r="I36" s="87">
        <v>2201236</v>
      </c>
      <c r="J36">
        <v>-2494565</v>
      </c>
      <c r="K36">
        <v>2641209</v>
      </c>
      <c r="L36" s="67">
        <f t="shared" si="5"/>
        <v>0.93241547478925479</v>
      </c>
      <c r="M36" s="67">
        <f t="shared" si="6"/>
        <v>0.90019504539890449</v>
      </c>
      <c r="N36" s="67">
        <f t="shared" si="7"/>
        <v>-0.9444784566461798</v>
      </c>
      <c r="O36" s="67">
        <f t="shared" si="8"/>
        <v>-1.133256497713103</v>
      </c>
      <c r="P36" s="67">
        <f t="shared" si="9"/>
        <v>-0.1131046133056527</v>
      </c>
      <c r="Q36" s="61"/>
    </row>
    <row r="37" spans="1:17" ht="14.4" x14ac:dyDescent="0.3">
      <c r="A37" s="87">
        <v>830137461</v>
      </c>
      <c r="B37" s="87" t="s">
        <v>90</v>
      </c>
      <c r="C37" s="87" t="s">
        <v>52</v>
      </c>
      <c r="D37" s="87" t="s">
        <v>48</v>
      </c>
      <c r="E37" s="87">
        <v>72211176</v>
      </c>
      <c r="F37" s="87">
        <v>87341631</v>
      </c>
      <c r="G37" s="87">
        <v>58882766</v>
      </c>
      <c r="H37" s="87">
        <v>58882766</v>
      </c>
      <c r="I37" s="87">
        <v>28458865</v>
      </c>
      <c r="J37">
        <v>13095893</v>
      </c>
      <c r="K37">
        <v>6367734</v>
      </c>
      <c r="L37" s="67">
        <f t="shared" si="5"/>
        <v>1.2263550255095013</v>
      </c>
      <c r="M37" s="67">
        <f t="shared" si="6"/>
        <v>0.67416609154001261</v>
      </c>
      <c r="N37" s="67">
        <f t="shared" si="7"/>
        <v>2.0566017675989605</v>
      </c>
      <c r="O37" s="67">
        <f t="shared" si="8"/>
        <v>0.46016919508209481</v>
      </c>
      <c r="P37" s="67">
        <f t="shared" si="9"/>
        <v>0.14993872738648537</v>
      </c>
      <c r="Q37" s="61"/>
    </row>
    <row r="38" spans="1:17" ht="14.4" x14ac:dyDescent="0.3">
      <c r="A38" s="87">
        <v>830501640</v>
      </c>
      <c r="B38" s="87" t="s">
        <v>91</v>
      </c>
      <c r="C38" s="87" t="s">
        <v>52</v>
      </c>
      <c r="D38" s="87" t="s">
        <v>48</v>
      </c>
      <c r="E38" s="87">
        <v>8377939</v>
      </c>
      <c r="F38" s="87">
        <v>11323911</v>
      </c>
      <c r="G38" s="87">
        <v>2099823</v>
      </c>
      <c r="H38" s="87">
        <v>2212120</v>
      </c>
      <c r="I38" s="87">
        <v>9111791</v>
      </c>
      <c r="J38">
        <v>1579013</v>
      </c>
      <c r="K38"/>
      <c r="L38" s="67">
        <f t="shared" si="5"/>
        <v>3.9898310476644938</v>
      </c>
      <c r="M38" s="67">
        <f t="shared" si="6"/>
        <v>0.1953494689246498</v>
      </c>
      <c r="N38" s="67" t="e">
        <f t="shared" si="7"/>
        <v>#DIV/0!</v>
      </c>
      <c r="O38" s="67">
        <f t="shared" si="8"/>
        <v>0.17329337338839312</v>
      </c>
      <c r="P38" s="67">
        <f t="shared" si="9"/>
        <v>0.1394406049288095</v>
      </c>
      <c r="Q38" s="61"/>
    </row>
    <row r="39" spans="1:17" ht="14.4" x14ac:dyDescent="0.3">
      <c r="A39" s="87">
        <v>830509714</v>
      </c>
      <c r="B39" s="87" t="s">
        <v>92</v>
      </c>
      <c r="C39" s="87" t="s">
        <v>52</v>
      </c>
      <c r="D39" s="87" t="s">
        <v>48</v>
      </c>
      <c r="E39" s="87">
        <v>7285444</v>
      </c>
      <c r="F39" s="87">
        <v>14627478</v>
      </c>
      <c r="G39" s="87">
        <v>4387846</v>
      </c>
      <c r="H39" s="87">
        <v>6882184</v>
      </c>
      <c r="I39" s="87">
        <v>7745294</v>
      </c>
      <c r="J39">
        <v>210806</v>
      </c>
      <c r="K39">
        <v>805286</v>
      </c>
      <c r="L39" s="67">
        <f t="shared" si="5"/>
        <v>1.6603691196090291</v>
      </c>
      <c r="M39" s="67">
        <f t="shared" si="6"/>
        <v>0.47049696468523144</v>
      </c>
      <c r="N39" s="67">
        <f t="shared" si="7"/>
        <v>0.26177780316558341</v>
      </c>
      <c r="O39" s="67">
        <f t="shared" si="8"/>
        <v>2.7217301241244038E-2</v>
      </c>
      <c r="P39" s="67">
        <f t="shared" si="9"/>
        <v>1.4411643620315136E-2</v>
      </c>
      <c r="Q39" s="61"/>
    </row>
    <row r="40" spans="1:17" ht="14.4" x14ac:dyDescent="0.3">
      <c r="A40" s="87">
        <v>830513120</v>
      </c>
      <c r="B40" s="87" t="s">
        <v>93</v>
      </c>
      <c r="C40" s="87" t="s">
        <v>52</v>
      </c>
      <c r="D40" s="87" t="s">
        <v>48</v>
      </c>
      <c r="E40" s="87">
        <v>16671730</v>
      </c>
      <c r="F40" s="87">
        <v>24270208</v>
      </c>
      <c r="G40" s="87">
        <v>3143730</v>
      </c>
      <c r="H40" s="87">
        <v>3143730</v>
      </c>
      <c r="I40" s="87">
        <v>21126478</v>
      </c>
      <c r="J40">
        <v>4109045</v>
      </c>
      <c r="K40"/>
      <c r="L40" s="67">
        <f t="shared" si="5"/>
        <v>5.3031685291039627</v>
      </c>
      <c r="M40" s="67">
        <f t="shared" si="6"/>
        <v>0.12953041028737783</v>
      </c>
      <c r="N40" s="67" t="e">
        <f t="shared" si="7"/>
        <v>#DIV/0!</v>
      </c>
      <c r="O40" s="67">
        <f t="shared" si="8"/>
        <v>0.1944973980045325</v>
      </c>
      <c r="P40" s="67">
        <f t="shared" si="9"/>
        <v>0.169304070241178</v>
      </c>
      <c r="Q40" s="61"/>
    </row>
    <row r="41" spans="1:17" ht="14.4" x14ac:dyDescent="0.3">
      <c r="A41" s="87">
        <v>832003310</v>
      </c>
      <c r="B41" s="87" t="s">
        <v>94</v>
      </c>
      <c r="C41" s="87" t="s">
        <v>52</v>
      </c>
      <c r="D41" s="87" t="s">
        <v>253</v>
      </c>
      <c r="E41" s="87">
        <v>1548191</v>
      </c>
      <c r="F41" s="87">
        <v>3358527</v>
      </c>
      <c r="G41" s="87">
        <v>1221529</v>
      </c>
      <c r="H41" s="87">
        <v>1221529</v>
      </c>
      <c r="I41" s="87">
        <v>2136998</v>
      </c>
      <c r="J41">
        <v>167720</v>
      </c>
      <c r="K41">
        <v>46052</v>
      </c>
      <c r="L41" s="67">
        <f t="shared" si="5"/>
        <v>1.2674205851846334</v>
      </c>
      <c r="M41" s="67">
        <f t="shared" si="6"/>
        <v>0.3637097453734926</v>
      </c>
      <c r="N41" s="67">
        <f t="shared" si="7"/>
        <v>3.6419699470164164</v>
      </c>
      <c r="O41" s="67">
        <f t="shared" si="8"/>
        <v>7.8483929325156132E-2</v>
      </c>
      <c r="P41" s="67">
        <f t="shared" si="9"/>
        <v>4.9938559374392406E-2</v>
      </c>
      <c r="Q41" s="61"/>
    </row>
    <row r="42" spans="1:17" ht="14.4" x14ac:dyDescent="0.3">
      <c r="A42" s="87">
        <v>835000779</v>
      </c>
      <c r="B42" s="87" t="s">
        <v>95</v>
      </c>
      <c r="C42" s="87" t="s">
        <v>52</v>
      </c>
      <c r="D42" s="87" t="s">
        <v>244</v>
      </c>
      <c r="E42" s="87">
        <v>6593014</v>
      </c>
      <c r="F42" s="87">
        <v>14718610</v>
      </c>
      <c r="G42" s="87">
        <v>8751373</v>
      </c>
      <c r="H42" s="87">
        <v>9789564</v>
      </c>
      <c r="I42" s="87">
        <v>4929046</v>
      </c>
      <c r="J42">
        <v>-1868079</v>
      </c>
      <c r="K42">
        <v>803000</v>
      </c>
      <c r="L42" s="67">
        <f t="shared" si="5"/>
        <v>0.75336909991152246</v>
      </c>
      <c r="M42" s="67">
        <f t="shared" si="6"/>
        <v>0.66511470852206833</v>
      </c>
      <c r="N42" s="67">
        <f t="shared" si="7"/>
        <v>-2.3263748443337486</v>
      </c>
      <c r="O42" s="67">
        <f t="shared" si="8"/>
        <v>-0.37899402845905678</v>
      </c>
      <c r="P42" s="67">
        <f t="shared" si="9"/>
        <v>-0.12691952568890677</v>
      </c>
      <c r="Q42" s="61"/>
    </row>
    <row r="43" spans="1:17" ht="14.4" x14ac:dyDescent="0.3">
      <c r="A43" s="87">
        <v>860000339</v>
      </c>
      <c r="B43" s="87" t="s">
        <v>96</v>
      </c>
      <c r="C43" s="87" t="s">
        <v>52</v>
      </c>
      <c r="D43" s="87" t="s">
        <v>48</v>
      </c>
      <c r="E43" s="87">
        <v>1958384</v>
      </c>
      <c r="F43" s="87">
        <v>19192118</v>
      </c>
      <c r="G43" s="87">
        <v>514844</v>
      </c>
      <c r="H43" s="87">
        <v>514844</v>
      </c>
      <c r="I43" s="87">
        <v>18677274</v>
      </c>
      <c r="J43">
        <v>328801</v>
      </c>
      <c r="K43">
        <v>17284</v>
      </c>
      <c r="L43" s="67">
        <f t="shared" si="5"/>
        <v>3.8038396096681715</v>
      </c>
      <c r="M43" s="67">
        <f t="shared" si="6"/>
        <v>2.6825804218169148E-2</v>
      </c>
      <c r="N43" s="67">
        <f t="shared" si="7"/>
        <v>19.023432075908353</v>
      </c>
      <c r="O43" s="67">
        <f t="shared" si="8"/>
        <v>1.7604335621997085E-2</v>
      </c>
      <c r="P43" s="67">
        <f t="shared" si="9"/>
        <v>1.713208516121045E-2</v>
      </c>
      <c r="Q43" s="61"/>
    </row>
    <row r="44" spans="1:17" ht="14.4" x14ac:dyDescent="0.3">
      <c r="A44" s="87">
        <v>860004373</v>
      </c>
      <c r="B44" s="87" t="s">
        <v>97</v>
      </c>
      <c r="C44" s="87" t="s">
        <v>52</v>
      </c>
      <c r="D44" s="87" t="s">
        <v>48</v>
      </c>
      <c r="E44" s="87">
        <v>373</v>
      </c>
      <c r="F44" s="87">
        <v>21400</v>
      </c>
      <c r="G44" s="87">
        <v>31132</v>
      </c>
      <c r="H44" s="87">
        <v>10958444</v>
      </c>
      <c r="I44" s="87">
        <v>-10937044</v>
      </c>
      <c r="J44">
        <v>-21567</v>
      </c>
      <c r="K44"/>
      <c r="L44" s="67">
        <f t="shared" si="5"/>
        <v>1.1981241166645253E-2</v>
      </c>
      <c r="M44" s="67">
        <f t="shared" si="6"/>
        <v>512.07682242990654</v>
      </c>
      <c r="N44" s="67" t="e">
        <f t="shared" si="7"/>
        <v>#DIV/0!</v>
      </c>
      <c r="O44" s="67">
        <f t="shared" si="8"/>
        <v>1.9719222122540608E-3</v>
      </c>
      <c r="P44" s="67">
        <f t="shared" si="9"/>
        <v>-1.0078037383177569</v>
      </c>
      <c r="Q44" s="61"/>
    </row>
    <row r="45" spans="1:17" ht="14.4" x14ac:dyDescent="0.3">
      <c r="A45" s="87">
        <v>860055528</v>
      </c>
      <c r="B45" s="87" t="s">
        <v>98</v>
      </c>
      <c r="C45" s="87" t="s">
        <v>52</v>
      </c>
      <c r="D45" s="87" t="s">
        <v>48</v>
      </c>
      <c r="E45" s="87">
        <v>430731</v>
      </c>
      <c r="F45" s="87">
        <v>19405086</v>
      </c>
      <c r="G45" s="87">
        <v>453271</v>
      </c>
      <c r="H45" s="87">
        <v>453271</v>
      </c>
      <c r="I45" s="87">
        <v>18951815</v>
      </c>
      <c r="J45">
        <v>1008000</v>
      </c>
      <c r="K45">
        <v>1356</v>
      </c>
      <c r="L45" s="67">
        <f t="shared" si="5"/>
        <v>0.9502725742436644</v>
      </c>
      <c r="M45" s="67">
        <f t="shared" si="6"/>
        <v>2.3358360792629315E-2</v>
      </c>
      <c r="N45" s="67">
        <f t="shared" si="7"/>
        <v>743.36283185840705</v>
      </c>
      <c r="O45" s="67">
        <f t="shared" si="8"/>
        <v>5.3187517923745035E-2</v>
      </c>
      <c r="P45" s="67">
        <f t="shared" si="9"/>
        <v>5.1945144690417756E-2</v>
      </c>
      <c r="Q45" s="61"/>
    </row>
    <row r="46" spans="1:17" ht="14.4" x14ac:dyDescent="0.3">
      <c r="A46" s="87">
        <v>860069284</v>
      </c>
      <c r="B46" s="87" t="s">
        <v>99</v>
      </c>
      <c r="C46" s="87" t="s">
        <v>52</v>
      </c>
      <c r="D46" s="87" t="s">
        <v>48</v>
      </c>
      <c r="E46" s="87">
        <v>93582934</v>
      </c>
      <c r="F46" s="87">
        <v>203571454</v>
      </c>
      <c r="G46" s="87">
        <v>65271386</v>
      </c>
      <c r="H46" s="87">
        <v>81732851</v>
      </c>
      <c r="I46" s="87">
        <v>121838603</v>
      </c>
      <c r="J46">
        <v>4146116</v>
      </c>
      <c r="K46"/>
      <c r="L46" s="67">
        <f t="shared" si="5"/>
        <v>1.4337512918754323</v>
      </c>
      <c r="M46" s="67">
        <f t="shared" si="6"/>
        <v>0.40149465651505345</v>
      </c>
      <c r="N46" s="67" t="e">
        <f t="shared" si="7"/>
        <v>#DIV/0!</v>
      </c>
      <c r="O46" s="67">
        <f t="shared" si="8"/>
        <v>3.4029575995712949E-2</v>
      </c>
      <c r="P46" s="67">
        <f t="shared" si="9"/>
        <v>2.0366883069961272E-2</v>
      </c>
      <c r="Q46" s="61"/>
    </row>
    <row r="47" spans="1:17" ht="14.4" x14ac:dyDescent="0.3">
      <c r="A47" s="87">
        <v>860352711</v>
      </c>
      <c r="B47" s="87" t="s">
        <v>100</v>
      </c>
      <c r="C47" s="87" t="s">
        <v>52</v>
      </c>
      <c r="D47" s="87" t="s">
        <v>48</v>
      </c>
      <c r="E47" s="87">
        <v>1383116</v>
      </c>
      <c r="F47" s="87">
        <v>2074895</v>
      </c>
      <c r="G47" s="87">
        <v>725301</v>
      </c>
      <c r="H47" s="87">
        <v>2337800</v>
      </c>
      <c r="I47" s="87">
        <v>-262905</v>
      </c>
      <c r="J47">
        <v>-306637</v>
      </c>
      <c r="K47">
        <v>296410</v>
      </c>
      <c r="L47" s="67">
        <f t="shared" si="5"/>
        <v>1.9069544919971158</v>
      </c>
      <c r="M47" s="67">
        <f t="shared" si="6"/>
        <v>1.1267076165299932</v>
      </c>
      <c r="N47" s="67">
        <f t="shared" si="7"/>
        <v>-1.0345028845180662</v>
      </c>
      <c r="O47" s="67">
        <f t="shared" si="8"/>
        <v>1.166341454137426</v>
      </c>
      <c r="P47" s="67">
        <f t="shared" si="9"/>
        <v>-0.14778434571387949</v>
      </c>
      <c r="Q47" s="61"/>
    </row>
    <row r="48" spans="1:17" ht="14.4" x14ac:dyDescent="0.3">
      <c r="A48" s="87">
        <v>860503326</v>
      </c>
      <c r="B48" s="87" t="s">
        <v>101</v>
      </c>
      <c r="C48" s="87" t="s">
        <v>52</v>
      </c>
      <c r="D48" s="87" t="s">
        <v>48</v>
      </c>
      <c r="E48" s="87">
        <v>17512131</v>
      </c>
      <c r="F48" s="87">
        <v>30585787</v>
      </c>
      <c r="G48" s="87">
        <v>10596577</v>
      </c>
      <c r="H48" s="87">
        <v>16426884</v>
      </c>
      <c r="I48" s="87">
        <v>14158903</v>
      </c>
      <c r="J48">
        <v>929991</v>
      </c>
      <c r="K48">
        <v>0</v>
      </c>
      <c r="L48" s="67">
        <f t="shared" si="5"/>
        <v>1.6526215022077413</v>
      </c>
      <c r="M48" s="67">
        <f t="shared" si="6"/>
        <v>0.53707573390215524</v>
      </c>
      <c r="N48" s="67" t="e">
        <f t="shared" si="7"/>
        <v>#DIV/0!</v>
      </c>
      <c r="O48" s="67">
        <f t="shared" si="8"/>
        <v>6.5682419040514653E-2</v>
      </c>
      <c r="P48" s="67">
        <f t="shared" si="9"/>
        <v>3.0405985629861347E-2</v>
      </c>
      <c r="Q48" s="61"/>
    </row>
    <row r="49" spans="1:17" ht="14.4" x14ac:dyDescent="0.3">
      <c r="A49" s="87">
        <v>860510098</v>
      </c>
      <c r="B49" s="87" t="s">
        <v>102</v>
      </c>
      <c r="C49" s="87" t="s">
        <v>52</v>
      </c>
      <c r="D49" s="87" t="s">
        <v>48</v>
      </c>
      <c r="E49" s="87">
        <v>1776184</v>
      </c>
      <c r="F49" s="87">
        <v>5930546</v>
      </c>
      <c r="G49" s="87">
        <v>1484994</v>
      </c>
      <c r="H49" s="87">
        <v>1878728</v>
      </c>
      <c r="I49" s="87">
        <v>4051818</v>
      </c>
      <c r="J49">
        <v>51010</v>
      </c>
      <c r="K49">
        <v>343640</v>
      </c>
      <c r="L49" s="67">
        <f t="shared" si="5"/>
        <v>1.1960883343636406</v>
      </c>
      <c r="M49" s="67">
        <f t="shared" si="6"/>
        <v>0.31678836990725645</v>
      </c>
      <c r="N49" s="67">
        <f t="shared" si="7"/>
        <v>0.1484402281457339</v>
      </c>
      <c r="O49" s="67">
        <f t="shared" si="8"/>
        <v>1.258941048191207E-2</v>
      </c>
      <c r="P49" s="67">
        <f t="shared" si="9"/>
        <v>8.6012316572538182E-3</v>
      </c>
      <c r="Q49" s="61"/>
    </row>
    <row r="50" spans="1:17" ht="14.4" x14ac:dyDescent="0.3">
      <c r="A50" s="87">
        <v>860526537</v>
      </c>
      <c r="B50" s="87" t="s">
        <v>103</v>
      </c>
      <c r="C50" s="87" t="s">
        <v>52</v>
      </c>
      <c r="D50" s="87" t="s">
        <v>48</v>
      </c>
      <c r="E50" s="87">
        <v>6825241</v>
      </c>
      <c r="F50" s="87">
        <v>14653846</v>
      </c>
      <c r="G50" s="87">
        <v>2809582</v>
      </c>
      <c r="H50" s="87">
        <v>2882460</v>
      </c>
      <c r="I50" s="87">
        <v>11771386</v>
      </c>
      <c r="J50">
        <v>-582261</v>
      </c>
      <c r="K50">
        <v>134635</v>
      </c>
      <c r="L50" s="67">
        <f t="shared" si="5"/>
        <v>2.4292727530287426</v>
      </c>
      <c r="M50" s="67">
        <f t="shared" si="6"/>
        <v>0.19670330915174078</v>
      </c>
      <c r="N50" s="67">
        <f t="shared" si="7"/>
        <v>-4.3247372525717678</v>
      </c>
      <c r="O50" s="67">
        <f t="shared" si="8"/>
        <v>-4.9464098790066011E-2</v>
      </c>
      <c r="P50" s="67">
        <f t="shared" si="9"/>
        <v>-3.9734346873851412E-2</v>
      </c>
      <c r="Q50" s="61"/>
    </row>
    <row r="51" spans="1:17" ht="14.4" x14ac:dyDescent="0.3">
      <c r="A51" s="87">
        <v>890101063</v>
      </c>
      <c r="B51" s="87" t="s">
        <v>104</v>
      </c>
      <c r="C51" s="87" t="s">
        <v>52</v>
      </c>
      <c r="D51" s="87" t="s">
        <v>247</v>
      </c>
      <c r="E51" s="87">
        <v>7509517</v>
      </c>
      <c r="F51" s="87">
        <v>14081067</v>
      </c>
      <c r="G51" s="87">
        <v>8419785</v>
      </c>
      <c r="H51" s="87">
        <v>9962043</v>
      </c>
      <c r="I51" s="87">
        <v>4119024</v>
      </c>
      <c r="J51">
        <v>612619</v>
      </c>
      <c r="K51">
        <v>295146</v>
      </c>
      <c r="L51" s="67">
        <f t="shared" si="5"/>
        <v>0.89188940097639069</v>
      </c>
      <c r="M51" s="67">
        <f t="shared" si="6"/>
        <v>0.70747784951239845</v>
      </c>
      <c r="N51" s="67">
        <f t="shared" si="7"/>
        <v>2.0756473067566561</v>
      </c>
      <c r="O51" s="67">
        <f t="shared" si="8"/>
        <v>0.14872916496723496</v>
      </c>
      <c r="P51" s="67">
        <f t="shared" si="9"/>
        <v>4.3506575176440819E-2</v>
      </c>
      <c r="Q51" s="61"/>
    </row>
    <row r="52" spans="1:17" ht="14.4" x14ac:dyDescent="0.3">
      <c r="A52" s="87">
        <v>890209947</v>
      </c>
      <c r="B52" s="87" t="s">
        <v>105</v>
      </c>
      <c r="C52" s="87" t="s">
        <v>52</v>
      </c>
      <c r="D52" s="87" t="s">
        <v>248</v>
      </c>
      <c r="E52" s="87">
        <v>1812159</v>
      </c>
      <c r="F52" s="87">
        <v>3960779</v>
      </c>
      <c r="G52" s="87">
        <v>701701</v>
      </c>
      <c r="H52" s="87">
        <v>827284</v>
      </c>
      <c r="I52" s="87">
        <v>3133495</v>
      </c>
      <c r="J52">
        <v>492727</v>
      </c>
      <c r="K52"/>
      <c r="L52" s="67">
        <f t="shared" si="5"/>
        <v>2.5825230404403015</v>
      </c>
      <c r="M52" s="67">
        <f t="shared" si="6"/>
        <v>0.20886901288862619</v>
      </c>
      <c r="N52" s="67" t="e">
        <f t="shared" si="7"/>
        <v>#DIV/0!</v>
      </c>
      <c r="O52" s="67">
        <f t="shared" si="8"/>
        <v>0.15724518468993887</v>
      </c>
      <c r="P52" s="67">
        <f t="shared" si="9"/>
        <v>0.12440153818226161</v>
      </c>
      <c r="Q52" s="61"/>
    </row>
    <row r="53" spans="1:17" ht="14.4" x14ac:dyDescent="0.3">
      <c r="A53" s="87">
        <v>890300417</v>
      </c>
      <c r="B53" s="87" t="s">
        <v>106</v>
      </c>
      <c r="C53" s="87" t="s">
        <v>52</v>
      </c>
      <c r="D53" s="87" t="s">
        <v>244</v>
      </c>
      <c r="E53" s="87">
        <v>12867454</v>
      </c>
      <c r="F53" s="87">
        <v>14389528</v>
      </c>
      <c r="G53" s="87">
        <v>6467165</v>
      </c>
      <c r="H53" s="87">
        <v>8230782</v>
      </c>
      <c r="I53" s="87">
        <v>6158746</v>
      </c>
      <c r="J53">
        <v>892671</v>
      </c>
      <c r="K53">
        <v>1495993</v>
      </c>
      <c r="L53" s="67">
        <f t="shared" si="5"/>
        <v>1.9896591474007543</v>
      </c>
      <c r="M53" s="67">
        <f t="shared" si="6"/>
        <v>0.57199805302856355</v>
      </c>
      <c r="N53" s="67">
        <f t="shared" si="7"/>
        <v>0.59670800598665907</v>
      </c>
      <c r="O53" s="67">
        <f t="shared" si="8"/>
        <v>0.14494362975839561</v>
      </c>
      <c r="P53" s="67">
        <f t="shared" si="9"/>
        <v>6.2036155737700362E-2</v>
      </c>
      <c r="Q53" s="61"/>
    </row>
    <row r="54" spans="1:17" ht="14.4" x14ac:dyDescent="0.3">
      <c r="A54" s="87">
        <v>890328769</v>
      </c>
      <c r="B54" s="87" t="s">
        <v>107</v>
      </c>
      <c r="C54" s="87" t="s">
        <v>52</v>
      </c>
      <c r="D54" s="87" t="s">
        <v>244</v>
      </c>
      <c r="E54" s="87">
        <v>272188</v>
      </c>
      <c r="F54" s="87">
        <v>1609411</v>
      </c>
      <c r="G54" s="87">
        <v>345709</v>
      </c>
      <c r="H54" s="87">
        <v>364415</v>
      </c>
      <c r="I54" s="87">
        <v>1244996</v>
      </c>
      <c r="J54">
        <v>395689</v>
      </c>
      <c r="K54">
        <v>55049</v>
      </c>
      <c r="L54" s="67">
        <f t="shared" si="5"/>
        <v>0.78733269888837143</v>
      </c>
      <c r="M54" s="67">
        <f t="shared" si="6"/>
        <v>0.22642755641660209</v>
      </c>
      <c r="N54" s="67">
        <f t="shared" si="7"/>
        <v>7.1879416519827792</v>
      </c>
      <c r="O54" s="67">
        <f t="shared" si="8"/>
        <v>0.31782351107955364</v>
      </c>
      <c r="P54" s="67">
        <f t="shared" si="9"/>
        <v>0.24585951009406548</v>
      </c>
      <c r="Q54" s="61"/>
    </row>
    <row r="55" spans="1:17" ht="14.4" x14ac:dyDescent="0.3">
      <c r="A55" s="87">
        <v>890912872</v>
      </c>
      <c r="B55" s="87" t="s">
        <v>108</v>
      </c>
      <c r="C55" s="87" t="s">
        <v>52</v>
      </c>
      <c r="D55" s="87" t="s">
        <v>249</v>
      </c>
      <c r="E55" s="87">
        <v>8657505</v>
      </c>
      <c r="F55" s="87">
        <v>9468939</v>
      </c>
      <c r="G55" s="87">
        <v>646286</v>
      </c>
      <c r="H55" s="87">
        <v>1886937</v>
      </c>
      <c r="I55" s="87">
        <v>7582002</v>
      </c>
      <c r="J55">
        <v>683757</v>
      </c>
      <c r="K55">
        <v>97191</v>
      </c>
      <c r="L55" s="67">
        <f t="shared" si="5"/>
        <v>13.395779886923126</v>
      </c>
      <c r="M55" s="67">
        <f t="shared" si="6"/>
        <v>0.19927649760971108</v>
      </c>
      <c r="N55" s="67">
        <f t="shared" si="7"/>
        <v>7.0351884433743868</v>
      </c>
      <c r="O55" s="67">
        <f t="shared" si="8"/>
        <v>9.0181590561437472E-2</v>
      </c>
      <c r="P55" s="67">
        <f t="shared" si="9"/>
        <v>7.2210519045481231E-2</v>
      </c>
      <c r="Q55" s="61"/>
    </row>
    <row r="56" spans="1:17" ht="14.4" x14ac:dyDescent="0.3">
      <c r="A56" s="87">
        <v>890933555</v>
      </c>
      <c r="B56" s="87" t="s">
        <v>109</v>
      </c>
      <c r="C56" s="87" t="s">
        <v>52</v>
      </c>
      <c r="D56" s="87" t="s">
        <v>249</v>
      </c>
      <c r="E56" s="87">
        <v>5653079</v>
      </c>
      <c r="F56" s="87">
        <v>6319451</v>
      </c>
      <c r="G56" s="87">
        <v>2055530</v>
      </c>
      <c r="H56" s="87">
        <v>2363675</v>
      </c>
      <c r="I56" s="87">
        <v>3955776</v>
      </c>
      <c r="J56">
        <v>243811</v>
      </c>
      <c r="K56"/>
      <c r="L56" s="67">
        <f t="shared" si="5"/>
        <v>2.750180731976668</v>
      </c>
      <c r="M56" s="67">
        <f t="shared" si="6"/>
        <v>0.37403169990557722</v>
      </c>
      <c r="N56" s="67" t="e">
        <f t="shared" si="7"/>
        <v>#DIV/0!</v>
      </c>
      <c r="O56" s="67">
        <f t="shared" si="8"/>
        <v>6.163417746606481E-2</v>
      </c>
      <c r="P56" s="67">
        <f t="shared" si="9"/>
        <v>3.8581041296150566E-2</v>
      </c>
      <c r="Q56" s="61"/>
    </row>
    <row r="57" spans="1:17" ht="14.4" x14ac:dyDescent="0.3">
      <c r="A57" s="87">
        <v>891100105</v>
      </c>
      <c r="B57" s="87" t="s">
        <v>110</v>
      </c>
      <c r="C57" s="87" t="s">
        <v>52</v>
      </c>
      <c r="D57" s="87" t="s">
        <v>246</v>
      </c>
      <c r="E57" s="87">
        <v>1196127</v>
      </c>
      <c r="F57" s="87">
        <v>2919116</v>
      </c>
      <c r="G57" s="87">
        <v>600658</v>
      </c>
      <c r="H57" s="87">
        <v>900658</v>
      </c>
      <c r="I57" s="87">
        <v>2018458</v>
      </c>
      <c r="J57">
        <v>160695</v>
      </c>
      <c r="K57">
        <v>61087</v>
      </c>
      <c r="L57" s="67">
        <f t="shared" si="5"/>
        <v>1.9913611406157914</v>
      </c>
      <c r="M57" s="67">
        <f t="shared" si="6"/>
        <v>0.30853792723550555</v>
      </c>
      <c r="N57" s="67">
        <f t="shared" si="7"/>
        <v>2.6305924337420401</v>
      </c>
      <c r="O57" s="67">
        <f t="shared" si="8"/>
        <v>7.9612753894309413E-2</v>
      </c>
      <c r="P57" s="67">
        <f t="shared" si="9"/>
        <v>5.5049199826248771E-2</v>
      </c>
      <c r="Q57" s="61"/>
    </row>
    <row r="58" spans="1:17" ht="14.4" x14ac:dyDescent="0.3">
      <c r="A58" s="46">
        <v>892200702</v>
      </c>
      <c r="B58" s="46" t="s">
        <v>111</v>
      </c>
      <c r="C58" s="46" t="s">
        <v>52</v>
      </c>
      <c r="D58" s="46" t="s">
        <v>254</v>
      </c>
      <c r="E58" s="87">
        <v>3779000</v>
      </c>
      <c r="F58" s="87">
        <v>8342641</v>
      </c>
      <c r="G58" s="87">
        <v>3478031</v>
      </c>
      <c r="H58" s="87">
        <v>3478031</v>
      </c>
      <c r="I58" s="87">
        <v>4864610</v>
      </c>
      <c r="J58">
        <v>500257</v>
      </c>
      <c r="K58">
        <v>110348</v>
      </c>
      <c r="L58" s="67">
        <f t="shared" ref="L58:L121" si="10">+E58/G58</f>
        <v>1.08653430633597</v>
      </c>
      <c r="M58" s="67">
        <f t="shared" ref="M58:M121" si="11">+H58/F58</f>
        <v>0.41689807819849856</v>
      </c>
      <c r="N58" s="67">
        <f t="shared" ref="N58:N121" si="12">+J58/K58</f>
        <v>4.5334487258491318</v>
      </c>
      <c r="O58" s="67">
        <f t="shared" ref="O58:O121" si="13">+J58/I58</f>
        <v>0.10283599301896761</v>
      </c>
      <c r="P58" s="67">
        <f t="shared" ref="P58:P121" si="14">+J58/F58</f>
        <v>5.99638651597258E-2</v>
      </c>
    </row>
    <row r="59" spans="1:17" ht="14.4" x14ac:dyDescent="0.3">
      <c r="A59" s="46">
        <v>892400658</v>
      </c>
      <c r="B59" s="46" t="s">
        <v>112</v>
      </c>
      <c r="C59" s="46" t="s">
        <v>52</v>
      </c>
      <c r="D59" s="46" t="s">
        <v>252</v>
      </c>
      <c r="E59" s="87">
        <v>13608513</v>
      </c>
      <c r="F59" s="87">
        <v>18084718</v>
      </c>
      <c r="G59" s="87">
        <v>1528142</v>
      </c>
      <c r="H59" s="87">
        <v>1550378</v>
      </c>
      <c r="I59" s="87">
        <v>16534340</v>
      </c>
      <c r="J59">
        <v>1059064</v>
      </c>
      <c r="K59">
        <v>855689</v>
      </c>
      <c r="L59" s="67">
        <f t="shared" si="10"/>
        <v>8.9052673115456553</v>
      </c>
      <c r="M59" s="67">
        <f t="shared" si="11"/>
        <v>8.5728624576838858E-2</v>
      </c>
      <c r="N59" s="67">
        <f t="shared" si="12"/>
        <v>1.2376739679953814</v>
      </c>
      <c r="O59" s="67">
        <f t="shared" si="13"/>
        <v>6.4052390358490266E-2</v>
      </c>
      <c r="P59" s="67">
        <f t="shared" si="14"/>
        <v>5.8561267032198126E-2</v>
      </c>
    </row>
    <row r="60" spans="1:17" ht="14.4" x14ac:dyDescent="0.3">
      <c r="A60" s="46">
        <v>900042302</v>
      </c>
      <c r="B60" s="46" t="s">
        <v>113</v>
      </c>
      <c r="C60" s="46" t="s">
        <v>52</v>
      </c>
      <c r="D60" s="46" t="s">
        <v>48</v>
      </c>
      <c r="E60" s="87">
        <v>5219109</v>
      </c>
      <c r="F60" s="87">
        <v>5264333</v>
      </c>
      <c r="G60" s="87">
        <v>701130</v>
      </c>
      <c r="H60" s="87">
        <v>701130</v>
      </c>
      <c r="I60" s="87">
        <v>4563203</v>
      </c>
      <c r="J60">
        <v>-26751</v>
      </c>
      <c r="K60"/>
      <c r="L60" s="67">
        <f t="shared" si="10"/>
        <v>7.4438534936459719</v>
      </c>
      <c r="M60" s="67">
        <f t="shared" si="11"/>
        <v>0.13318496379313391</v>
      </c>
      <c r="N60" s="67" t="e">
        <f t="shared" si="12"/>
        <v>#DIV/0!</v>
      </c>
      <c r="O60" s="67">
        <f t="shared" si="13"/>
        <v>-5.8623295961192168E-3</v>
      </c>
      <c r="P60" s="67">
        <f t="shared" si="14"/>
        <v>-5.081555441116662E-3</v>
      </c>
    </row>
    <row r="61" spans="1:17" ht="14.4" x14ac:dyDescent="0.3">
      <c r="A61" s="46">
        <v>900053588</v>
      </c>
      <c r="B61" s="46" t="s">
        <v>114</v>
      </c>
      <c r="C61" s="46" t="s">
        <v>52</v>
      </c>
      <c r="D61" s="46" t="s">
        <v>48</v>
      </c>
      <c r="E61" s="87">
        <v>5425412</v>
      </c>
      <c r="F61" s="87">
        <v>5482605</v>
      </c>
      <c r="G61" s="87">
        <v>3846481</v>
      </c>
      <c r="H61" s="87">
        <v>3850622</v>
      </c>
      <c r="I61" s="87">
        <v>1631983</v>
      </c>
      <c r="J61">
        <v>736226</v>
      </c>
      <c r="K61">
        <v>559012</v>
      </c>
      <c r="L61" s="67">
        <f t="shared" si="10"/>
        <v>1.4104871439635345</v>
      </c>
      <c r="M61" s="67">
        <f t="shared" si="11"/>
        <v>0.70233438301683238</v>
      </c>
      <c r="N61" s="67">
        <f t="shared" si="12"/>
        <v>1.3170128727111403</v>
      </c>
      <c r="O61" s="67">
        <f t="shared" si="13"/>
        <v>0.45112357175289203</v>
      </c>
      <c r="P61" s="67">
        <f t="shared" si="14"/>
        <v>0.13428397632147493</v>
      </c>
    </row>
    <row r="62" spans="1:17" ht="14.4" x14ac:dyDescent="0.3">
      <c r="A62" s="46">
        <v>900098180</v>
      </c>
      <c r="B62" s="46" t="s">
        <v>115</v>
      </c>
      <c r="C62" s="46" t="s">
        <v>52</v>
      </c>
      <c r="D62" s="46" t="s">
        <v>48</v>
      </c>
      <c r="E62" s="87">
        <v>1846252</v>
      </c>
      <c r="F62" s="87">
        <v>2208694</v>
      </c>
      <c r="G62" s="87">
        <v>1381014</v>
      </c>
      <c r="H62" s="87">
        <v>1381014</v>
      </c>
      <c r="I62" s="87">
        <v>827680</v>
      </c>
      <c r="J62">
        <v>14711</v>
      </c>
      <c r="K62">
        <v>45470</v>
      </c>
      <c r="L62" s="67">
        <f t="shared" si="10"/>
        <v>1.3368814508759506</v>
      </c>
      <c r="M62" s="67">
        <f t="shared" si="11"/>
        <v>0.62526271181068993</v>
      </c>
      <c r="N62" s="67">
        <f t="shared" si="12"/>
        <v>0.32353199912029912</v>
      </c>
      <c r="O62" s="67">
        <f t="shared" si="13"/>
        <v>1.7773777305238738E-2</v>
      </c>
      <c r="P62" s="67">
        <f t="shared" si="14"/>
        <v>6.6604971082458685E-3</v>
      </c>
    </row>
    <row r="63" spans="1:17" ht="14.4" x14ac:dyDescent="0.3">
      <c r="A63" s="46">
        <v>900116897</v>
      </c>
      <c r="B63" s="46" t="s">
        <v>116</v>
      </c>
      <c r="C63" s="46" t="s">
        <v>52</v>
      </c>
      <c r="D63" s="46" t="s">
        <v>255</v>
      </c>
      <c r="E63" s="87">
        <v>5227286</v>
      </c>
      <c r="F63" s="87">
        <v>5281455</v>
      </c>
      <c r="G63" s="87">
        <v>2033093</v>
      </c>
      <c r="H63" s="87">
        <v>3570692</v>
      </c>
      <c r="I63" s="87">
        <v>1710763</v>
      </c>
      <c r="J63">
        <v>282205</v>
      </c>
      <c r="K63">
        <v>30416</v>
      </c>
      <c r="L63" s="67">
        <f t="shared" si="10"/>
        <v>2.5711002890669539</v>
      </c>
      <c r="M63" s="67">
        <f t="shared" si="11"/>
        <v>0.67608111779803104</v>
      </c>
      <c r="N63" s="67">
        <f t="shared" si="12"/>
        <v>9.2781759600210414</v>
      </c>
      <c r="O63" s="67">
        <f t="shared" si="13"/>
        <v>0.16495855942640797</v>
      </c>
      <c r="P63" s="67">
        <f t="shared" si="14"/>
        <v>5.3433192179049148E-2</v>
      </c>
    </row>
    <row r="64" spans="1:17" ht="14.4" x14ac:dyDescent="0.3">
      <c r="A64" s="46">
        <v>900117068</v>
      </c>
      <c r="B64" s="46" t="s">
        <v>117</v>
      </c>
      <c r="C64" s="46" t="s">
        <v>52</v>
      </c>
      <c r="D64" s="46" t="s">
        <v>253</v>
      </c>
      <c r="E64" s="87">
        <v>5836378</v>
      </c>
      <c r="F64" s="87">
        <v>17346295</v>
      </c>
      <c r="G64" s="87">
        <v>1520451</v>
      </c>
      <c r="H64" s="87">
        <v>1800793</v>
      </c>
      <c r="I64" s="87">
        <v>15545502</v>
      </c>
      <c r="J64">
        <v>824748</v>
      </c>
      <c r="K64">
        <v>149545</v>
      </c>
      <c r="L64" s="67">
        <f t="shared" si="10"/>
        <v>3.8385834203141043</v>
      </c>
      <c r="M64" s="67">
        <f t="shared" si="11"/>
        <v>0.1038142727308627</v>
      </c>
      <c r="N64" s="67">
        <f t="shared" si="12"/>
        <v>5.5150489819117992</v>
      </c>
      <c r="O64" s="67">
        <f t="shared" si="13"/>
        <v>5.3053802958566404E-2</v>
      </c>
      <c r="P64" s="67">
        <f t="shared" si="14"/>
        <v>4.7546060988816342E-2</v>
      </c>
    </row>
    <row r="65" spans="1:16" ht="14.4" x14ac:dyDescent="0.3">
      <c r="A65" s="46">
        <v>900128625</v>
      </c>
      <c r="B65" s="46" t="s">
        <v>118</v>
      </c>
      <c r="C65" s="46" t="s">
        <v>52</v>
      </c>
      <c r="D65" s="46" t="s">
        <v>247</v>
      </c>
      <c r="E65" s="87">
        <v>4886025</v>
      </c>
      <c r="F65" s="87">
        <v>5055614</v>
      </c>
      <c r="G65" s="87">
        <v>1266818</v>
      </c>
      <c r="H65" s="87">
        <v>1365355</v>
      </c>
      <c r="I65" s="87">
        <v>3690259</v>
      </c>
      <c r="J65">
        <v>909724</v>
      </c>
      <c r="K65">
        <v>166506</v>
      </c>
      <c r="L65" s="67">
        <f t="shared" si="10"/>
        <v>3.8569273565737148</v>
      </c>
      <c r="M65" s="67">
        <f t="shared" si="11"/>
        <v>0.27006709768585974</v>
      </c>
      <c r="N65" s="67">
        <f t="shared" si="12"/>
        <v>5.4636109209277741</v>
      </c>
      <c r="O65" s="67">
        <f t="shared" si="13"/>
        <v>0.24652036618567966</v>
      </c>
      <c r="P65" s="67">
        <f t="shared" si="14"/>
        <v>0.17994332636945778</v>
      </c>
    </row>
    <row r="66" spans="1:16" ht="14.4" x14ac:dyDescent="0.3">
      <c r="A66" s="46">
        <v>900144924</v>
      </c>
      <c r="B66" s="46" t="s">
        <v>119</v>
      </c>
      <c r="C66" s="46" t="s">
        <v>52</v>
      </c>
      <c r="D66" s="46" t="s">
        <v>48</v>
      </c>
      <c r="E66" s="87">
        <v>3455124</v>
      </c>
      <c r="F66" s="87">
        <v>4382538</v>
      </c>
      <c r="G66" s="87">
        <v>2497944</v>
      </c>
      <c r="H66" s="87">
        <v>2497944</v>
      </c>
      <c r="I66" s="87">
        <v>1884594</v>
      </c>
      <c r="J66">
        <v>92120</v>
      </c>
      <c r="K66">
        <v>380555</v>
      </c>
      <c r="L66" s="67">
        <f t="shared" si="10"/>
        <v>1.3831871330982599</v>
      </c>
      <c r="M66" s="67">
        <f t="shared" si="11"/>
        <v>0.56997657521737399</v>
      </c>
      <c r="N66" s="67">
        <f t="shared" si="12"/>
        <v>0.24206750666789295</v>
      </c>
      <c r="O66" s="67">
        <f t="shared" si="13"/>
        <v>4.8880554644660866E-2</v>
      </c>
      <c r="P66" s="67">
        <f t="shared" si="14"/>
        <v>2.1019783513571359E-2</v>
      </c>
    </row>
    <row r="67" spans="1:16" ht="14.4" x14ac:dyDescent="0.3">
      <c r="A67" s="46">
        <v>900169235</v>
      </c>
      <c r="B67" s="46" t="s">
        <v>120</v>
      </c>
      <c r="C67" s="46" t="s">
        <v>52</v>
      </c>
      <c r="D67" s="46" t="s">
        <v>249</v>
      </c>
      <c r="E67" s="87">
        <v>5607722</v>
      </c>
      <c r="F67" s="87">
        <v>6040886</v>
      </c>
      <c r="G67" s="87">
        <v>4925156</v>
      </c>
      <c r="H67" s="87">
        <v>5010654</v>
      </c>
      <c r="I67" s="87">
        <v>1030232</v>
      </c>
      <c r="J67">
        <v>-968295</v>
      </c>
      <c r="K67">
        <v>325532</v>
      </c>
      <c r="L67" s="67">
        <f t="shared" si="10"/>
        <v>1.1385876914355606</v>
      </c>
      <c r="M67" s="67">
        <f t="shared" si="11"/>
        <v>0.82945680484617657</v>
      </c>
      <c r="N67" s="67">
        <f t="shared" si="12"/>
        <v>-2.9745002027450451</v>
      </c>
      <c r="O67" s="67">
        <f t="shared" si="13"/>
        <v>-0.93988053176371922</v>
      </c>
      <c r="P67" s="67">
        <f t="shared" si="14"/>
        <v>-0.16029022894985934</v>
      </c>
    </row>
    <row r="68" spans="1:16" ht="14.4" x14ac:dyDescent="0.3">
      <c r="A68" s="46">
        <v>900230040</v>
      </c>
      <c r="B68" s="46" t="s">
        <v>121</v>
      </c>
      <c r="C68" s="46" t="s">
        <v>52</v>
      </c>
      <c r="D68" s="46" t="s">
        <v>247</v>
      </c>
      <c r="E68" s="87">
        <v>64326921</v>
      </c>
      <c r="F68" s="87">
        <v>66036491</v>
      </c>
      <c r="G68" s="87">
        <v>22820473</v>
      </c>
      <c r="H68" s="87">
        <v>24357435</v>
      </c>
      <c r="I68" s="87">
        <v>41679056</v>
      </c>
      <c r="J68">
        <v>-3170629</v>
      </c>
      <c r="K68">
        <v>823560</v>
      </c>
      <c r="L68" s="67">
        <f t="shared" si="10"/>
        <v>2.8188250523992204</v>
      </c>
      <c r="M68" s="67">
        <f t="shared" si="11"/>
        <v>0.36884811156910202</v>
      </c>
      <c r="N68" s="67">
        <f t="shared" si="12"/>
        <v>-3.8499065034727282</v>
      </c>
      <c r="O68" s="67">
        <f t="shared" si="13"/>
        <v>-7.6072476305605388E-2</v>
      </c>
      <c r="P68" s="67">
        <f t="shared" si="14"/>
        <v>-4.8013287077897579E-2</v>
      </c>
    </row>
    <row r="69" spans="1:16" ht="14.4" x14ac:dyDescent="0.3">
      <c r="A69" s="46">
        <v>900241665</v>
      </c>
      <c r="B69" s="46" t="s">
        <v>122</v>
      </c>
      <c r="C69" s="46" t="s">
        <v>52</v>
      </c>
      <c r="D69" s="46" t="s">
        <v>253</v>
      </c>
      <c r="E69" s="87">
        <v>2333535</v>
      </c>
      <c r="F69" s="87">
        <v>2538945</v>
      </c>
      <c r="G69" s="87">
        <v>1845760</v>
      </c>
      <c r="H69" s="87">
        <v>1845760</v>
      </c>
      <c r="I69" s="87">
        <v>693185</v>
      </c>
      <c r="J69">
        <v>-310408</v>
      </c>
      <c r="K69">
        <v>1621</v>
      </c>
      <c r="L69" s="67">
        <f t="shared" si="10"/>
        <v>1.2642678354715673</v>
      </c>
      <c r="M69" s="67">
        <f t="shared" si="11"/>
        <v>0.72697911927985837</v>
      </c>
      <c r="N69" s="67">
        <f t="shared" si="12"/>
        <v>-191.49167180752622</v>
      </c>
      <c r="O69" s="67">
        <f t="shared" si="13"/>
        <v>-0.44779964944423206</v>
      </c>
      <c r="P69" s="67">
        <f t="shared" si="14"/>
        <v>-0.12225865467743492</v>
      </c>
    </row>
    <row r="70" spans="1:16" ht="14.4" x14ac:dyDescent="0.3">
      <c r="A70" s="46">
        <v>900252798</v>
      </c>
      <c r="B70" s="46" t="s">
        <v>123</v>
      </c>
      <c r="C70" s="46" t="s">
        <v>52</v>
      </c>
      <c r="D70" s="46" t="s">
        <v>249</v>
      </c>
      <c r="E70" s="87">
        <v>13077234</v>
      </c>
      <c r="F70" s="87">
        <v>14475865</v>
      </c>
      <c r="G70" s="87">
        <v>7103365</v>
      </c>
      <c r="H70" s="87">
        <v>7103365</v>
      </c>
      <c r="I70" s="87">
        <v>7372500</v>
      </c>
      <c r="J70">
        <v>1127073</v>
      </c>
      <c r="K70">
        <v>829082</v>
      </c>
      <c r="L70" s="67">
        <f t="shared" si="10"/>
        <v>1.8409914174479278</v>
      </c>
      <c r="M70" s="67">
        <f t="shared" si="11"/>
        <v>0.49070400974311379</v>
      </c>
      <c r="N70" s="67">
        <f t="shared" si="12"/>
        <v>1.3594228315172685</v>
      </c>
      <c r="O70" s="67">
        <f t="shared" si="13"/>
        <v>0.15287527975584944</v>
      </c>
      <c r="P70" s="67">
        <f t="shared" si="14"/>
        <v>7.7858766989053849E-2</v>
      </c>
    </row>
    <row r="71" spans="1:16" ht="14.4" x14ac:dyDescent="0.3">
      <c r="A71" s="46">
        <v>900265730</v>
      </c>
      <c r="B71" s="46" t="s">
        <v>124</v>
      </c>
      <c r="C71" s="46" t="s">
        <v>52</v>
      </c>
      <c r="D71" s="46" t="s">
        <v>256</v>
      </c>
      <c r="E71" s="87">
        <v>82728429</v>
      </c>
      <c r="F71" s="87">
        <v>99526383</v>
      </c>
      <c r="G71" s="87">
        <v>50624905</v>
      </c>
      <c r="H71" s="87">
        <v>81140809</v>
      </c>
      <c r="I71" s="87">
        <v>18385574</v>
      </c>
      <c r="J71">
        <v>4247628</v>
      </c>
      <c r="K71">
        <v>3627137</v>
      </c>
      <c r="L71" s="67">
        <f t="shared" si="10"/>
        <v>1.6341448739508746</v>
      </c>
      <c r="M71" s="67">
        <f t="shared" si="11"/>
        <v>0.81526934420996688</v>
      </c>
      <c r="N71" s="67">
        <f t="shared" si="12"/>
        <v>1.1710690828606694</v>
      </c>
      <c r="O71" s="67">
        <f t="shared" si="13"/>
        <v>0.23103048074539309</v>
      </c>
      <c r="P71" s="67">
        <f t="shared" si="14"/>
        <v>4.2678412215583078E-2</v>
      </c>
    </row>
    <row r="72" spans="1:16" ht="14.4" x14ac:dyDescent="0.3">
      <c r="A72" s="46">
        <v>900273435</v>
      </c>
      <c r="B72" s="46" t="s">
        <v>125</v>
      </c>
      <c r="C72" s="46" t="s">
        <v>52</v>
      </c>
      <c r="D72" s="46" t="s">
        <v>257</v>
      </c>
      <c r="E72" s="87">
        <v>6074207</v>
      </c>
      <c r="F72" s="87">
        <v>12224402</v>
      </c>
      <c r="G72" s="87">
        <v>4772502</v>
      </c>
      <c r="H72" s="87">
        <v>6449233</v>
      </c>
      <c r="I72" s="87">
        <v>5775169</v>
      </c>
      <c r="J72">
        <v>940558</v>
      </c>
      <c r="K72">
        <v>673636</v>
      </c>
      <c r="L72" s="67">
        <f t="shared" si="10"/>
        <v>1.2727510643264266</v>
      </c>
      <c r="M72" s="67">
        <f t="shared" si="11"/>
        <v>0.52757042839396151</v>
      </c>
      <c r="N72" s="67">
        <f t="shared" si="12"/>
        <v>1.396240699725074</v>
      </c>
      <c r="O72" s="67">
        <f t="shared" si="13"/>
        <v>0.16286242013004296</v>
      </c>
      <c r="P72" s="67">
        <f t="shared" si="14"/>
        <v>7.6941023372758849E-2</v>
      </c>
    </row>
    <row r="73" spans="1:16" ht="14.4" x14ac:dyDescent="0.3">
      <c r="A73" s="46">
        <v>900276620</v>
      </c>
      <c r="B73" s="46" t="s">
        <v>126</v>
      </c>
      <c r="C73" s="46" t="s">
        <v>52</v>
      </c>
      <c r="D73" s="46" t="s">
        <v>247</v>
      </c>
      <c r="E73" s="87">
        <v>8211658</v>
      </c>
      <c r="F73" s="87">
        <v>8213016</v>
      </c>
      <c r="G73" s="87">
        <v>4158882</v>
      </c>
      <c r="H73" s="87">
        <v>4218562</v>
      </c>
      <c r="I73" s="87">
        <v>3994454</v>
      </c>
      <c r="J73">
        <v>481394</v>
      </c>
      <c r="K73"/>
      <c r="L73" s="67">
        <f t="shared" si="10"/>
        <v>1.9744868933525885</v>
      </c>
      <c r="M73" s="67">
        <f t="shared" si="11"/>
        <v>0.51364346544558048</v>
      </c>
      <c r="N73" s="67" t="e">
        <f t="shared" si="12"/>
        <v>#DIV/0!</v>
      </c>
      <c r="O73" s="67">
        <f t="shared" si="13"/>
        <v>0.12051559487229042</v>
      </c>
      <c r="P73" s="67">
        <f t="shared" si="14"/>
        <v>5.8613547081851541E-2</v>
      </c>
    </row>
    <row r="74" spans="1:16" ht="14.4" x14ac:dyDescent="0.3">
      <c r="A74" s="46">
        <v>900285194</v>
      </c>
      <c r="B74" s="46" t="s">
        <v>127</v>
      </c>
      <c r="C74" s="46" t="s">
        <v>52</v>
      </c>
      <c r="D74" s="46" t="s">
        <v>48</v>
      </c>
      <c r="E74" s="87">
        <v>27537315</v>
      </c>
      <c r="F74" s="87">
        <v>30708141</v>
      </c>
      <c r="G74" s="87">
        <v>12929541</v>
      </c>
      <c r="H74" s="87">
        <v>15219541</v>
      </c>
      <c r="I74" s="87">
        <v>15488600</v>
      </c>
      <c r="J74">
        <v>1760815</v>
      </c>
      <c r="K74">
        <v>452135</v>
      </c>
      <c r="L74" s="67">
        <f t="shared" si="10"/>
        <v>2.1297983431894449</v>
      </c>
      <c r="M74" s="67">
        <f t="shared" si="11"/>
        <v>0.49561909332121407</v>
      </c>
      <c r="N74" s="67">
        <f t="shared" si="12"/>
        <v>3.894445243124288</v>
      </c>
      <c r="O74" s="67">
        <f t="shared" si="13"/>
        <v>0.11368458091757809</v>
      </c>
      <c r="P74" s="67">
        <f t="shared" si="14"/>
        <v>5.7340331998605845E-2</v>
      </c>
    </row>
    <row r="75" spans="1:16" ht="14.4" x14ac:dyDescent="0.3">
      <c r="A75" s="46">
        <v>900291116</v>
      </c>
      <c r="B75" s="46" t="s">
        <v>128</v>
      </c>
      <c r="C75" s="46" t="s">
        <v>52</v>
      </c>
      <c r="D75" s="46" t="s">
        <v>258</v>
      </c>
      <c r="E75" s="87">
        <v>4073892</v>
      </c>
      <c r="F75" s="87">
        <v>4648567</v>
      </c>
      <c r="G75" s="87">
        <v>2695641</v>
      </c>
      <c r="H75" s="87">
        <v>2695641</v>
      </c>
      <c r="I75" s="87">
        <v>1952926</v>
      </c>
      <c r="J75">
        <v>427568</v>
      </c>
      <c r="K75">
        <v>169555</v>
      </c>
      <c r="L75" s="67">
        <f t="shared" si="10"/>
        <v>1.5112887806647843</v>
      </c>
      <c r="M75" s="67">
        <f t="shared" si="11"/>
        <v>0.57988644672648582</v>
      </c>
      <c r="N75" s="67">
        <f t="shared" si="12"/>
        <v>2.5217068207956119</v>
      </c>
      <c r="O75" s="67">
        <f t="shared" si="13"/>
        <v>0.2189371230655949</v>
      </c>
      <c r="P75" s="67">
        <f t="shared" si="14"/>
        <v>9.1978452714567741E-2</v>
      </c>
    </row>
    <row r="76" spans="1:16" ht="14.4" x14ac:dyDescent="0.3">
      <c r="A76" s="46">
        <v>900293275</v>
      </c>
      <c r="B76" s="46" t="s">
        <v>129</v>
      </c>
      <c r="C76" s="46" t="s">
        <v>52</v>
      </c>
      <c r="D76" s="46" t="s">
        <v>48</v>
      </c>
      <c r="E76" s="87">
        <v>1629414</v>
      </c>
      <c r="F76" s="87">
        <v>3327288</v>
      </c>
      <c r="G76" s="87">
        <v>158232</v>
      </c>
      <c r="H76" s="87">
        <v>176567</v>
      </c>
      <c r="I76" s="87">
        <v>3150721</v>
      </c>
      <c r="J76">
        <v>2964</v>
      </c>
      <c r="K76"/>
      <c r="L76" s="67">
        <f t="shared" si="10"/>
        <v>10.297626270286667</v>
      </c>
      <c r="M76" s="67">
        <f t="shared" si="11"/>
        <v>5.3066341116248431E-2</v>
      </c>
      <c r="N76" s="67" t="e">
        <f t="shared" si="12"/>
        <v>#DIV/0!</v>
      </c>
      <c r="O76" s="67">
        <f t="shared" si="13"/>
        <v>9.4073705669273794E-4</v>
      </c>
      <c r="P76" s="67">
        <f t="shared" si="14"/>
        <v>8.9081558314158557E-4</v>
      </c>
    </row>
    <row r="77" spans="1:16" ht="14.4" x14ac:dyDescent="0.3">
      <c r="A77" s="46">
        <v>900294227</v>
      </c>
      <c r="B77" s="46" t="s">
        <v>130</v>
      </c>
      <c r="C77" s="46" t="s">
        <v>52</v>
      </c>
      <c r="D77" s="46" t="s">
        <v>249</v>
      </c>
      <c r="E77" s="87">
        <v>3269848</v>
      </c>
      <c r="F77" s="87">
        <v>3480654</v>
      </c>
      <c r="G77" s="87">
        <v>3054485</v>
      </c>
      <c r="H77" s="87">
        <v>3302564</v>
      </c>
      <c r="I77" s="87">
        <v>178090</v>
      </c>
      <c r="J77">
        <v>178090</v>
      </c>
      <c r="K77">
        <v>47876</v>
      </c>
      <c r="L77" s="67">
        <f t="shared" si="10"/>
        <v>1.0705071395014216</v>
      </c>
      <c r="M77" s="67">
        <f t="shared" si="11"/>
        <v>0.94883432826129799</v>
      </c>
      <c r="N77" s="67">
        <f t="shared" si="12"/>
        <v>3.7198178628122651</v>
      </c>
      <c r="O77" s="67">
        <f t="shared" si="13"/>
        <v>1</v>
      </c>
      <c r="P77" s="67">
        <f t="shared" si="14"/>
        <v>5.1165671738701977E-2</v>
      </c>
    </row>
    <row r="78" spans="1:16" ht="14.4" x14ac:dyDescent="0.3">
      <c r="A78" s="46">
        <v>900304820</v>
      </c>
      <c r="B78" s="46" t="s">
        <v>131</v>
      </c>
      <c r="C78" s="46" t="s">
        <v>52</v>
      </c>
      <c r="D78" s="46" t="s">
        <v>257</v>
      </c>
      <c r="E78" s="87">
        <v>1785590</v>
      </c>
      <c r="F78" s="87">
        <v>1928003</v>
      </c>
      <c r="G78" s="87">
        <v>852744</v>
      </c>
      <c r="H78" s="87">
        <v>852744</v>
      </c>
      <c r="I78" s="87">
        <v>1075259</v>
      </c>
      <c r="J78">
        <v>-45085</v>
      </c>
      <c r="K78"/>
      <c r="L78" s="67">
        <f t="shared" si="10"/>
        <v>2.0939344046982447</v>
      </c>
      <c r="M78" s="67">
        <f t="shared" si="11"/>
        <v>0.4422939175924519</v>
      </c>
      <c r="N78" s="67" t="e">
        <f t="shared" si="12"/>
        <v>#DIV/0!</v>
      </c>
      <c r="O78" s="67">
        <f t="shared" si="13"/>
        <v>-4.1929432815721611E-2</v>
      </c>
      <c r="P78" s="67">
        <f t="shared" si="14"/>
        <v>-2.3384299713226586E-2</v>
      </c>
    </row>
    <row r="79" spans="1:16" ht="14.4" x14ac:dyDescent="0.3">
      <c r="A79" s="46">
        <v>900316285</v>
      </c>
      <c r="B79" s="46" t="s">
        <v>132</v>
      </c>
      <c r="C79" s="46" t="s">
        <v>52</v>
      </c>
      <c r="D79" s="46" t="s">
        <v>259</v>
      </c>
      <c r="E79" s="87">
        <v>11465170</v>
      </c>
      <c r="F79" s="87">
        <v>16065347</v>
      </c>
      <c r="G79" s="87">
        <v>4848103</v>
      </c>
      <c r="H79" s="87">
        <v>5255516</v>
      </c>
      <c r="I79" s="87">
        <v>10809831</v>
      </c>
      <c r="J79">
        <v>950032</v>
      </c>
      <c r="K79">
        <v>194841</v>
      </c>
      <c r="L79" s="67">
        <f t="shared" si="10"/>
        <v>2.3648775613884441</v>
      </c>
      <c r="M79" s="67">
        <f t="shared" si="11"/>
        <v>0.32713367473481897</v>
      </c>
      <c r="N79" s="67">
        <f t="shared" si="12"/>
        <v>4.8759347365287597</v>
      </c>
      <c r="O79" s="67">
        <f t="shared" si="13"/>
        <v>8.7885925321126671E-2</v>
      </c>
      <c r="P79" s="67">
        <f t="shared" si="14"/>
        <v>5.9135479613356627E-2</v>
      </c>
    </row>
    <row r="80" spans="1:16" ht="14.4" x14ac:dyDescent="0.3">
      <c r="A80" s="46">
        <v>900346488</v>
      </c>
      <c r="B80" s="46" t="s">
        <v>133</v>
      </c>
      <c r="C80" s="46" t="s">
        <v>52</v>
      </c>
      <c r="D80" s="46" t="s">
        <v>253</v>
      </c>
      <c r="E80" s="87">
        <v>2484583</v>
      </c>
      <c r="F80" s="87">
        <v>2518928</v>
      </c>
      <c r="G80" s="87">
        <v>2194179</v>
      </c>
      <c r="H80" s="87">
        <v>2194179</v>
      </c>
      <c r="I80" s="87">
        <v>324749</v>
      </c>
      <c r="J80">
        <v>-84314</v>
      </c>
      <c r="K80"/>
      <c r="L80" s="67">
        <f t="shared" si="10"/>
        <v>1.132352009567132</v>
      </c>
      <c r="M80" s="67">
        <f t="shared" si="11"/>
        <v>0.87107650556109584</v>
      </c>
      <c r="N80" s="67" t="e">
        <f t="shared" si="12"/>
        <v>#DIV/0!</v>
      </c>
      <c r="O80" s="67">
        <f t="shared" si="13"/>
        <v>-0.25962820516768337</v>
      </c>
      <c r="P80" s="67">
        <f t="shared" si="14"/>
        <v>-3.3472175465118492E-2</v>
      </c>
    </row>
    <row r="81" spans="1:16" ht="14.4" x14ac:dyDescent="0.3">
      <c r="A81" s="46">
        <v>900368444</v>
      </c>
      <c r="B81" s="46" t="s">
        <v>134</v>
      </c>
      <c r="C81" s="46" t="s">
        <v>52</v>
      </c>
      <c r="D81" s="46" t="s">
        <v>260</v>
      </c>
      <c r="E81" s="87">
        <v>8658522</v>
      </c>
      <c r="F81" s="87">
        <v>10557652</v>
      </c>
      <c r="G81" s="87">
        <v>3330456</v>
      </c>
      <c r="H81" s="87">
        <v>6865377</v>
      </c>
      <c r="I81" s="87">
        <v>3692275</v>
      </c>
      <c r="J81">
        <v>1095902</v>
      </c>
      <c r="K81"/>
      <c r="L81" s="67">
        <f t="shared" si="10"/>
        <v>2.5998007480056784</v>
      </c>
      <c r="M81" s="67">
        <f t="shared" si="11"/>
        <v>0.65027498538500794</v>
      </c>
      <c r="N81" s="67" t="e">
        <f t="shared" si="12"/>
        <v>#DIV/0!</v>
      </c>
      <c r="O81" s="67">
        <f t="shared" si="13"/>
        <v>0.29680941966673663</v>
      </c>
      <c r="P81" s="67">
        <f t="shared" si="14"/>
        <v>0.10380167863081678</v>
      </c>
    </row>
    <row r="82" spans="1:16" ht="14.4" x14ac:dyDescent="0.3">
      <c r="A82" s="46">
        <v>900377484</v>
      </c>
      <c r="B82" s="46" t="s">
        <v>135</v>
      </c>
      <c r="C82" s="46" t="s">
        <v>52</v>
      </c>
      <c r="D82" s="46" t="s">
        <v>48</v>
      </c>
      <c r="E82" s="87">
        <v>1383564</v>
      </c>
      <c r="F82" s="87">
        <v>5138383</v>
      </c>
      <c r="G82" s="87">
        <v>4727064</v>
      </c>
      <c r="H82" s="87">
        <v>4727064</v>
      </c>
      <c r="I82" s="87">
        <v>411319</v>
      </c>
      <c r="J82">
        <v>-411255</v>
      </c>
      <c r="K82"/>
      <c r="L82" s="67">
        <f t="shared" si="10"/>
        <v>0.29268992338584798</v>
      </c>
      <c r="M82" s="67">
        <f t="shared" si="11"/>
        <v>0.919951665728304</v>
      </c>
      <c r="N82" s="67" t="e">
        <f t="shared" si="12"/>
        <v>#DIV/0!</v>
      </c>
      <c r="O82" s="67">
        <f t="shared" si="13"/>
        <v>-0.99984440300593946</v>
      </c>
      <c r="P82" s="67">
        <f t="shared" si="14"/>
        <v>-8.0035878991503745E-2</v>
      </c>
    </row>
    <row r="83" spans="1:16" ht="14.4" x14ac:dyDescent="0.3">
      <c r="A83" s="46">
        <v>900402414</v>
      </c>
      <c r="B83" s="46" t="s">
        <v>136</v>
      </c>
      <c r="C83" s="46" t="s">
        <v>52</v>
      </c>
      <c r="D83" s="46" t="s">
        <v>249</v>
      </c>
      <c r="E83" s="87">
        <v>92</v>
      </c>
      <c r="F83" s="87">
        <v>5748267</v>
      </c>
      <c r="G83" s="87">
        <v>462</v>
      </c>
      <c r="H83" s="87">
        <v>462</v>
      </c>
      <c r="I83" s="87">
        <v>5747805</v>
      </c>
      <c r="J83">
        <v>-1227</v>
      </c>
      <c r="K83">
        <v>0</v>
      </c>
      <c r="L83" s="67">
        <f t="shared" si="10"/>
        <v>0.19913419913419914</v>
      </c>
      <c r="M83" s="67">
        <f t="shared" si="11"/>
        <v>8.037204952379561E-5</v>
      </c>
      <c r="N83" s="67" t="e">
        <f t="shared" si="12"/>
        <v>#DIV/0!</v>
      </c>
      <c r="O83" s="67">
        <f t="shared" si="13"/>
        <v>-2.1347279526706282E-4</v>
      </c>
      <c r="P83" s="67">
        <f t="shared" si="14"/>
        <v>-2.1345563802098962E-4</v>
      </c>
    </row>
    <row r="84" spans="1:16" ht="14.4" x14ac:dyDescent="0.3">
      <c r="A84" s="46">
        <v>900428225</v>
      </c>
      <c r="B84" s="46" t="s">
        <v>137</v>
      </c>
      <c r="C84" s="46" t="s">
        <v>52</v>
      </c>
      <c r="D84" s="46" t="s">
        <v>247</v>
      </c>
      <c r="E84" s="87">
        <v>12504572</v>
      </c>
      <c r="F84" s="87">
        <v>22211596</v>
      </c>
      <c r="G84" s="87">
        <v>8762596</v>
      </c>
      <c r="H84" s="87">
        <v>10931448</v>
      </c>
      <c r="I84" s="87">
        <v>11280148</v>
      </c>
      <c r="J84">
        <v>2172998</v>
      </c>
      <c r="K84">
        <v>736839</v>
      </c>
      <c r="L84" s="67">
        <f t="shared" si="10"/>
        <v>1.4270396581104503</v>
      </c>
      <c r="M84" s="67">
        <f t="shared" si="11"/>
        <v>0.49215049652442805</v>
      </c>
      <c r="N84" s="67">
        <f t="shared" si="12"/>
        <v>2.9490811425562438</v>
      </c>
      <c r="O84" s="67">
        <f t="shared" si="13"/>
        <v>0.19263913913186245</v>
      </c>
      <c r="P84" s="67">
        <f t="shared" si="14"/>
        <v>9.7831691158077966E-2</v>
      </c>
    </row>
    <row r="85" spans="1:16" ht="14.4" x14ac:dyDescent="0.3">
      <c r="A85" s="46">
        <v>900445702</v>
      </c>
      <c r="B85" s="46" t="s">
        <v>138</v>
      </c>
      <c r="C85" s="46" t="s">
        <v>52</v>
      </c>
      <c r="D85" s="46" t="s">
        <v>244</v>
      </c>
      <c r="E85" s="87">
        <v>11714176</v>
      </c>
      <c r="F85" s="87">
        <v>14147067</v>
      </c>
      <c r="G85" s="87">
        <v>4704473</v>
      </c>
      <c r="H85" s="87">
        <v>6561591</v>
      </c>
      <c r="I85" s="87">
        <v>7585476</v>
      </c>
      <c r="J85">
        <v>1068744</v>
      </c>
      <c r="K85">
        <v>836007</v>
      </c>
      <c r="L85" s="67">
        <f t="shared" si="10"/>
        <v>2.4900081263087279</v>
      </c>
      <c r="M85" s="67">
        <f t="shared" si="11"/>
        <v>0.46381281717263373</v>
      </c>
      <c r="N85" s="67">
        <f t="shared" si="12"/>
        <v>1.2783912096429815</v>
      </c>
      <c r="O85" s="67">
        <f t="shared" si="13"/>
        <v>0.14089346535405292</v>
      </c>
      <c r="P85" s="67">
        <f t="shared" si="14"/>
        <v>7.5545270266974773E-2</v>
      </c>
    </row>
    <row r="86" spans="1:16" ht="14.4" x14ac:dyDescent="0.3">
      <c r="A86" s="46">
        <v>900449382</v>
      </c>
      <c r="B86" s="46" t="s">
        <v>139</v>
      </c>
      <c r="C86" s="46" t="s">
        <v>52</v>
      </c>
      <c r="D86" s="46" t="s">
        <v>244</v>
      </c>
      <c r="E86" s="87">
        <v>17232353</v>
      </c>
      <c r="F86" s="87">
        <v>27796926</v>
      </c>
      <c r="G86" s="87">
        <v>11543991</v>
      </c>
      <c r="H86" s="87">
        <v>19548352</v>
      </c>
      <c r="I86" s="87">
        <v>8248574</v>
      </c>
      <c r="J86">
        <v>185733</v>
      </c>
      <c r="K86">
        <v>1182761</v>
      </c>
      <c r="L86" s="67">
        <f t="shared" si="10"/>
        <v>1.4927552351695355</v>
      </c>
      <c r="M86" s="67">
        <f t="shared" si="11"/>
        <v>0.70325589239615915</v>
      </c>
      <c r="N86" s="67">
        <f t="shared" si="12"/>
        <v>0.15703341588030043</v>
      </c>
      <c r="O86" s="67">
        <f t="shared" si="13"/>
        <v>2.2516982935474664E-2</v>
      </c>
      <c r="P86" s="67">
        <f t="shared" si="14"/>
        <v>6.6817820071183413E-3</v>
      </c>
    </row>
    <row r="87" spans="1:16" ht="14.4" x14ac:dyDescent="0.3">
      <c r="A87" s="46">
        <v>900457991</v>
      </c>
      <c r="B87" s="46" t="s">
        <v>140</v>
      </c>
      <c r="C87" s="46" t="s">
        <v>52</v>
      </c>
      <c r="D87" s="46" t="s">
        <v>48</v>
      </c>
      <c r="E87" s="87">
        <v>12150829</v>
      </c>
      <c r="F87" s="87">
        <v>13604440</v>
      </c>
      <c r="G87" s="87">
        <v>6893707</v>
      </c>
      <c r="H87" s="87">
        <v>6893707</v>
      </c>
      <c r="I87" s="87">
        <v>6710733</v>
      </c>
      <c r="J87">
        <v>2573302</v>
      </c>
      <c r="K87"/>
      <c r="L87" s="67">
        <f t="shared" si="10"/>
        <v>1.762597249926636</v>
      </c>
      <c r="M87" s="67">
        <f t="shared" si="11"/>
        <v>0.50672478984802016</v>
      </c>
      <c r="N87" s="67" t="e">
        <f t="shared" si="12"/>
        <v>#DIV/0!</v>
      </c>
      <c r="O87" s="67">
        <f t="shared" si="13"/>
        <v>0.38346064431411592</v>
      </c>
      <c r="P87" s="67">
        <f t="shared" si="14"/>
        <v>0.18915162990905909</v>
      </c>
    </row>
    <row r="88" spans="1:16" ht="14.4" x14ac:dyDescent="0.3">
      <c r="A88" s="46">
        <v>900458729</v>
      </c>
      <c r="B88" s="46" t="s">
        <v>141</v>
      </c>
      <c r="C88" s="46" t="s">
        <v>52</v>
      </c>
      <c r="D88" s="46" t="s">
        <v>48</v>
      </c>
      <c r="E88" s="87">
        <v>23150452</v>
      </c>
      <c r="F88" s="87">
        <v>25889083</v>
      </c>
      <c r="G88" s="87">
        <v>1217020</v>
      </c>
      <c r="H88" s="87">
        <v>1217020</v>
      </c>
      <c r="I88" s="87">
        <v>24672063</v>
      </c>
      <c r="J88">
        <v>2584864</v>
      </c>
      <c r="K88"/>
      <c r="L88" s="67">
        <f t="shared" si="10"/>
        <v>19.022244498857866</v>
      </c>
      <c r="M88" s="67">
        <f t="shared" si="11"/>
        <v>4.7009003756525482E-2</v>
      </c>
      <c r="N88" s="67" t="e">
        <f t="shared" si="12"/>
        <v>#DIV/0!</v>
      </c>
      <c r="O88" s="67">
        <f t="shared" si="13"/>
        <v>0.10476886347120627</v>
      </c>
      <c r="P88" s="67">
        <f t="shared" si="14"/>
        <v>9.9843783574721442E-2</v>
      </c>
    </row>
    <row r="89" spans="1:16" ht="14.4" x14ac:dyDescent="0.3">
      <c r="A89" s="46">
        <v>900500607</v>
      </c>
      <c r="B89" s="46" t="s">
        <v>142</v>
      </c>
      <c r="C89" s="46" t="s">
        <v>52</v>
      </c>
      <c r="D89" s="46" t="s">
        <v>249</v>
      </c>
      <c r="E89" s="87">
        <v>3430195</v>
      </c>
      <c r="F89" s="87">
        <v>6749674</v>
      </c>
      <c r="G89" s="87">
        <v>1842353</v>
      </c>
      <c r="H89" s="87">
        <v>3611501</v>
      </c>
      <c r="I89" s="87">
        <v>3138173</v>
      </c>
      <c r="J89">
        <v>649642</v>
      </c>
      <c r="K89">
        <v>357898</v>
      </c>
      <c r="L89" s="67">
        <f t="shared" si="10"/>
        <v>1.86185546418086</v>
      </c>
      <c r="M89" s="67">
        <f t="shared" si="11"/>
        <v>0.53506302674766215</v>
      </c>
      <c r="N89" s="67">
        <f t="shared" si="12"/>
        <v>1.8151596264857586</v>
      </c>
      <c r="O89" s="67">
        <f t="shared" si="13"/>
        <v>0.20701280649600898</v>
      </c>
      <c r="P89" s="67">
        <f t="shared" si="14"/>
        <v>9.6247907676726308E-2</v>
      </c>
    </row>
    <row r="90" spans="1:16" ht="14.4" x14ac:dyDescent="0.3">
      <c r="A90" s="46">
        <v>900517286</v>
      </c>
      <c r="B90" s="46" t="s">
        <v>143</v>
      </c>
      <c r="C90" s="46" t="s">
        <v>52</v>
      </c>
      <c r="D90" s="46" t="s">
        <v>247</v>
      </c>
      <c r="E90" s="87">
        <v>545644</v>
      </c>
      <c r="F90" s="87">
        <v>1180538</v>
      </c>
      <c r="G90" s="87">
        <v>349965</v>
      </c>
      <c r="H90" s="87">
        <v>410305</v>
      </c>
      <c r="I90" s="87">
        <v>770233</v>
      </c>
      <c r="J90">
        <v>51978</v>
      </c>
      <c r="K90"/>
      <c r="L90" s="67">
        <f t="shared" si="10"/>
        <v>1.5591387710199591</v>
      </c>
      <c r="M90" s="67">
        <f t="shared" si="11"/>
        <v>0.34755763897477254</v>
      </c>
      <c r="N90" s="67" t="e">
        <f t="shared" si="12"/>
        <v>#DIV/0!</v>
      </c>
      <c r="O90" s="67">
        <f t="shared" si="13"/>
        <v>6.7483475779407012E-2</v>
      </c>
      <c r="P90" s="67">
        <f t="shared" si="14"/>
        <v>4.4029078267705066E-2</v>
      </c>
    </row>
    <row r="91" spans="1:16" ht="14.4" x14ac:dyDescent="0.3">
      <c r="A91" s="46">
        <v>900541580</v>
      </c>
      <c r="B91" s="46" t="s">
        <v>144</v>
      </c>
      <c r="C91" s="46" t="s">
        <v>52</v>
      </c>
      <c r="D91" s="46" t="s">
        <v>48</v>
      </c>
      <c r="E91" s="87">
        <v>3830420</v>
      </c>
      <c r="F91" s="87">
        <v>4336168</v>
      </c>
      <c r="G91" s="87">
        <v>415465</v>
      </c>
      <c r="H91" s="87">
        <v>713439</v>
      </c>
      <c r="I91" s="87">
        <v>3622729</v>
      </c>
      <c r="J91">
        <v>556361</v>
      </c>
      <c r="K91">
        <v>131699</v>
      </c>
      <c r="L91" s="67">
        <f t="shared" si="10"/>
        <v>9.2195973186670361</v>
      </c>
      <c r="M91" s="67">
        <f t="shared" si="11"/>
        <v>0.1645321398986386</v>
      </c>
      <c r="N91" s="67">
        <f t="shared" si="12"/>
        <v>4.2244891760757488</v>
      </c>
      <c r="O91" s="67">
        <f t="shared" si="13"/>
        <v>0.15357510870948393</v>
      </c>
      <c r="P91" s="67">
        <f t="shared" si="14"/>
        <v>0.12830706743834649</v>
      </c>
    </row>
    <row r="92" spans="1:16" ht="14.4" x14ac:dyDescent="0.3">
      <c r="A92" s="46">
        <v>900555260</v>
      </c>
      <c r="B92" s="46" t="s">
        <v>145</v>
      </c>
      <c r="C92" s="46" t="s">
        <v>52</v>
      </c>
      <c r="D92" s="46" t="s">
        <v>249</v>
      </c>
      <c r="E92" s="87">
        <v>26312889</v>
      </c>
      <c r="F92" s="87">
        <v>29838253</v>
      </c>
      <c r="G92" s="87">
        <v>17885763</v>
      </c>
      <c r="H92" s="87">
        <v>19260065</v>
      </c>
      <c r="I92" s="87">
        <v>10578188</v>
      </c>
      <c r="J92">
        <v>3385663</v>
      </c>
      <c r="K92">
        <v>1780146</v>
      </c>
      <c r="L92" s="67">
        <f t="shared" si="10"/>
        <v>1.4711639084113997</v>
      </c>
      <c r="M92" s="67">
        <f t="shared" si="11"/>
        <v>0.64548232766844627</v>
      </c>
      <c r="N92" s="67">
        <f t="shared" si="12"/>
        <v>1.9019018664761205</v>
      </c>
      <c r="O92" s="67">
        <f t="shared" si="13"/>
        <v>0.32006077033231023</v>
      </c>
      <c r="P92" s="67">
        <f t="shared" si="14"/>
        <v>0.11346719930285462</v>
      </c>
    </row>
    <row r="93" spans="1:16" ht="14.4" x14ac:dyDescent="0.3">
      <c r="A93" s="46">
        <v>900576732</v>
      </c>
      <c r="B93" s="46" t="s">
        <v>146</v>
      </c>
      <c r="C93" s="46" t="s">
        <v>52</v>
      </c>
      <c r="D93" s="46" t="s">
        <v>245</v>
      </c>
      <c r="E93" s="87">
        <v>29634782</v>
      </c>
      <c r="F93" s="87">
        <v>35135362</v>
      </c>
      <c r="G93" s="87">
        <v>16936771</v>
      </c>
      <c r="H93" s="87">
        <v>19816862</v>
      </c>
      <c r="I93" s="87">
        <v>15318500</v>
      </c>
      <c r="J93">
        <v>5043941</v>
      </c>
      <c r="K93">
        <v>808546</v>
      </c>
      <c r="L93" s="67">
        <f t="shared" si="10"/>
        <v>1.7497303352569389</v>
      </c>
      <c r="M93" s="67">
        <f t="shared" si="11"/>
        <v>0.56401473820022119</v>
      </c>
      <c r="N93" s="67">
        <f t="shared" si="12"/>
        <v>6.2382857623437626</v>
      </c>
      <c r="O93" s="67">
        <f t="shared" si="13"/>
        <v>0.32927120801645071</v>
      </c>
      <c r="P93" s="67">
        <f t="shared" si="14"/>
        <v>0.14355739383018168</v>
      </c>
    </row>
    <row r="94" spans="1:16" ht="14.4" x14ac:dyDescent="0.3">
      <c r="A94" s="46">
        <v>900577659</v>
      </c>
      <c r="B94" s="46" t="s">
        <v>147</v>
      </c>
      <c r="C94" s="46" t="s">
        <v>52</v>
      </c>
      <c r="D94" s="46" t="s">
        <v>48</v>
      </c>
      <c r="E94" s="87">
        <v>13842908</v>
      </c>
      <c r="F94" s="87">
        <v>17261012</v>
      </c>
      <c r="G94" s="87">
        <v>6867325</v>
      </c>
      <c r="H94" s="87">
        <v>7216982</v>
      </c>
      <c r="I94" s="87">
        <v>10044030</v>
      </c>
      <c r="J94">
        <v>2625268</v>
      </c>
      <c r="K94">
        <v>864829</v>
      </c>
      <c r="L94" s="67">
        <f t="shared" si="10"/>
        <v>2.0157642167801875</v>
      </c>
      <c r="M94" s="67">
        <f t="shared" si="11"/>
        <v>0.41810885711683649</v>
      </c>
      <c r="N94" s="67">
        <f t="shared" si="12"/>
        <v>3.0355920072060489</v>
      </c>
      <c r="O94" s="67">
        <f t="shared" si="13"/>
        <v>0.26137596164089516</v>
      </c>
      <c r="P94" s="67">
        <f t="shared" si="14"/>
        <v>0.15209235704140639</v>
      </c>
    </row>
    <row r="95" spans="1:16" ht="14.4" x14ac:dyDescent="0.3">
      <c r="A95" s="46">
        <v>900605347</v>
      </c>
      <c r="B95" s="46" t="s">
        <v>148</v>
      </c>
      <c r="C95" s="46" t="s">
        <v>52</v>
      </c>
      <c r="D95" s="46" t="s">
        <v>244</v>
      </c>
      <c r="E95" s="87">
        <v>18669573</v>
      </c>
      <c r="F95" s="87">
        <v>18849748</v>
      </c>
      <c r="G95" s="87">
        <v>8338367</v>
      </c>
      <c r="H95" s="87">
        <v>8525481</v>
      </c>
      <c r="I95" s="87">
        <v>10324267</v>
      </c>
      <c r="J95">
        <v>4852087</v>
      </c>
      <c r="K95">
        <v>3230</v>
      </c>
      <c r="L95" s="67">
        <f t="shared" si="10"/>
        <v>2.2389963166648816</v>
      </c>
      <c r="M95" s="67">
        <f t="shared" si="11"/>
        <v>0.45228620562991079</v>
      </c>
      <c r="N95" s="67">
        <f t="shared" si="12"/>
        <v>1502.1941176470589</v>
      </c>
      <c r="O95" s="67">
        <f t="shared" si="13"/>
        <v>0.46996915132086375</v>
      </c>
      <c r="P95" s="67">
        <f t="shared" si="14"/>
        <v>0.25740858710684089</v>
      </c>
    </row>
    <row r="96" spans="1:16" ht="14.4" x14ac:dyDescent="0.3">
      <c r="A96" s="46">
        <v>900615349</v>
      </c>
      <c r="B96" s="46" t="s">
        <v>149</v>
      </c>
      <c r="C96" s="46" t="s">
        <v>52</v>
      </c>
      <c r="D96" s="46" t="s">
        <v>247</v>
      </c>
      <c r="E96" s="87">
        <v>21124052</v>
      </c>
      <c r="F96" s="87">
        <v>24285898</v>
      </c>
      <c r="G96" s="87">
        <v>11972530</v>
      </c>
      <c r="H96" s="87">
        <v>15677867</v>
      </c>
      <c r="I96" s="87">
        <v>8608031</v>
      </c>
      <c r="J96">
        <v>1635969</v>
      </c>
      <c r="K96"/>
      <c r="L96" s="67">
        <f t="shared" si="10"/>
        <v>1.7643766188098924</v>
      </c>
      <c r="M96" s="67">
        <f t="shared" si="11"/>
        <v>0.64555434598300632</v>
      </c>
      <c r="N96" s="67" t="e">
        <f t="shared" si="12"/>
        <v>#DIV/0!</v>
      </c>
      <c r="O96" s="67">
        <f t="shared" si="13"/>
        <v>0.19005147634807543</v>
      </c>
      <c r="P96" s="67">
        <f t="shared" si="14"/>
        <v>6.7362919831088802E-2</v>
      </c>
    </row>
    <row r="97" spans="1:16" ht="14.4" x14ac:dyDescent="0.3">
      <c r="A97" s="46">
        <v>900622537</v>
      </c>
      <c r="B97" s="46" t="s">
        <v>150</v>
      </c>
      <c r="C97" s="46" t="s">
        <v>52</v>
      </c>
      <c r="D97" s="46" t="s">
        <v>48</v>
      </c>
      <c r="E97" s="87">
        <v>9587362</v>
      </c>
      <c r="F97" s="87">
        <v>11569700</v>
      </c>
      <c r="G97" s="87">
        <v>4484806</v>
      </c>
      <c r="H97" s="87">
        <v>8850115</v>
      </c>
      <c r="I97" s="87">
        <v>2719585</v>
      </c>
      <c r="J97">
        <v>25401</v>
      </c>
      <c r="K97">
        <v>838878</v>
      </c>
      <c r="L97" s="67">
        <f t="shared" si="10"/>
        <v>2.1377428588884335</v>
      </c>
      <c r="M97" s="67">
        <f t="shared" si="11"/>
        <v>0.76493902175510164</v>
      </c>
      <c r="N97" s="67">
        <f t="shared" si="12"/>
        <v>3.0279730783260499E-2</v>
      </c>
      <c r="O97" s="67">
        <f t="shared" si="13"/>
        <v>9.3400279822105203E-3</v>
      </c>
      <c r="P97" s="67">
        <f t="shared" si="14"/>
        <v>2.1954761143331289E-3</v>
      </c>
    </row>
    <row r="98" spans="1:16" ht="14.4" x14ac:dyDescent="0.3">
      <c r="A98" s="46">
        <v>900624919</v>
      </c>
      <c r="B98" s="46" t="s">
        <v>151</v>
      </c>
      <c r="C98" s="46" t="s">
        <v>52</v>
      </c>
      <c r="D98" s="46" t="s">
        <v>261</v>
      </c>
      <c r="E98" s="87">
        <v>4102797</v>
      </c>
      <c r="F98" s="87">
        <v>5784426</v>
      </c>
      <c r="G98" s="87">
        <v>1876365</v>
      </c>
      <c r="H98" s="87">
        <v>3281596</v>
      </c>
      <c r="I98" s="87">
        <v>2502830</v>
      </c>
      <c r="J98">
        <v>461747</v>
      </c>
      <c r="K98">
        <v>56059</v>
      </c>
      <c r="L98" s="67">
        <f t="shared" si="10"/>
        <v>2.1865665795301021</v>
      </c>
      <c r="M98" s="67">
        <f t="shared" si="11"/>
        <v>0.56731575440674664</v>
      </c>
      <c r="N98" s="67">
        <f t="shared" si="12"/>
        <v>8.236804081414224</v>
      </c>
      <c r="O98" s="67">
        <f t="shared" si="13"/>
        <v>0.18448995736825913</v>
      </c>
      <c r="P98" s="67">
        <f t="shared" si="14"/>
        <v>7.9825898023416678E-2</v>
      </c>
    </row>
    <row r="99" spans="1:16" ht="14.4" x14ac:dyDescent="0.3">
      <c r="A99" s="46">
        <v>900634876</v>
      </c>
      <c r="B99" s="46" t="s">
        <v>152</v>
      </c>
      <c r="C99" s="46" t="s">
        <v>52</v>
      </c>
      <c r="D99" s="46" t="s">
        <v>48</v>
      </c>
      <c r="E99" s="87">
        <v>1655126</v>
      </c>
      <c r="F99" s="87">
        <v>4977844</v>
      </c>
      <c r="G99" s="87">
        <v>77390</v>
      </c>
      <c r="H99" s="87">
        <v>631838</v>
      </c>
      <c r="I99" s="87">
        <v>4346006</v>
      </c>
      <c r="J99">
        <v>-978206</v>
      </c>
      <c r="K99"/>
      <c r="L99" s="67">
        <f t="shared" si="10"/>
        <v>21.386820002584312</v>
      </c>
      <c r="M99" s="67">
        <f t="shared" si="11"/>
        <v>0.12693005244840938</v>
      </c>
      <c r="N99" s="67" t="e">
        <f t="shared" si="12"/>
        <v>#DIV/0!</v>
      </c>
      <c r="O99" s="67">
        <f t="shared" si="13"/>
        <v>-0.22508160366092453</v>
      </c>
      <c r="P99" s="67">
        <f t="shared" si="14"/>
        <v>-0.19651198390307129</v>
      </c>
    </row>
    <row r="100" spans="1:16" ht="14.4" x14ac:dyDescent="0.3">
      <c r="A100" s="46">
        <v>900644347</v>
      </c>
      <c r="B100" s="46" t="s">
        <v>153</v>
      </c>
      <c r="C100" s="46" t="s">
        <v>52</v>
      </c>
      <c r="D100" s="46" t="s">
        <v>48</v>
      </c>
      <c r="E100" s="87">
        <v>3890962</v>
      </c>
      <c r="F100" s="87">
        <v>3890962</v>
      </c>
      <c r="G100" s="87">
        <v>22643</v>
      </c>
      <c r="H100" s="87">
        <v>6269718</v>
      </c>
      <c r="I100" s="87">
        <v>-2378756</v>
      </c>
      <c r="J100">
        <v>-476716</v>
      </c>
      <c r="K100"/>
      <c r="L100" s="67">
        <f t="shared" si="10"/>
        <v>171.83950889899748</v>
      </c>
      <c r="M100" s="67">
        <f t="shared" si="11"/>
        <v>1.6113542100899469</v>
      </c>
      <c r="N100" s="67" t="e">
        <f t="shared" si="12"/>
        <v>#DIV/0!</v>
      </c>
      <c r="O100" s="67">
        <f t="shared" si="13"/>
        <v>0.20040559014880047</v>
      </c>
      <c r="P100" s="67">
        <f t="shared" si="14"/>
        <v>-0.12251880126302955</v>
      </c>
    </row>
    <row r="101" spans="1:16" ht="14.4" x14ac:dyDescent="0.3">
      <c r="A101" s="46">
        <v>900659494</v>
      </c>
      <c r="B101" s="46" t="s">
        <v>154</v>
      </c>
      <c r="C101" s="46" t="s">
        <v>52</v>
      </c>
      <c r="D101" s="46" t="s">
        <v>48</v>
      </c>
      <c r="E101" s="87">
        <v>14843</v>
      </c>
      <c r="F101" s="87">
        <v>14843</v>
      </c>
      <c r="G101" s="87">
        <v>90961</v>
      </c>
      <c r="H101" s="87">
        <v>90961</v>
      </c>
      <c r="I101" s="87">
        <v>-76118</v>
      </c>
      <c r="J101">
        <v>-2706836</v>
      </c>
      <c r="K101"/>
      <c r="L101" s="67">
        <f t="shared" si="10"/>
        <v>0.16317982432031311</v>
      </c>
      <c r="M101" s="67">
        <f t="shared" si="11"/>
        <v>6.128208583170518</v>
      </c>
      <c r="N101" s="67" t="e">
        <f t="shared" si="12"/>
        <v>#DIV/0!</v>
      </c>
      <c r="O101" s="67">
        <f t="shared" si="13"/>
        <v>35.56104994876376</v>
      </c>
      <c r="P101" s="67">
        <f t="shared" si="14"/>
        <v>-182.36448157380585</v>
      </c>
    </row>
    <row r="102" spans="1:16" ht="14.4" x14ac:dyDescent="0.3">
      <c r="A102" s="46">
        <v>900712476</v>
      </c>
      <c r="B102" s="46" t="s">
        <v>155</v>
      </c>
      <c r="C102" s="46" t="s">
        <v>52</v>
      </c>
      <c r="D102" s="46" t="s">
        <v>248</v>
      </c>
      <c r="E102" s="87">
        <v>13874101</v>
      </c>
      <c r="F102" s="87">
        <v>14184814</v>
      </c>
      <c r="G102" s="87">
        <v>2991706</v>
      </c>
      <c r="H102" s="87">
        <v>5491264</v>
      </c>
      <c r="I102" s="87">
        <v>8693550</v>
      </c>
      <c r="J102">
        <v>521596</v>
      </c>
      <c r="K102">
        <v>220531</v>
      </c>
      <c r="L102" s="67">
        <f t="shared" si="10"/>
        <v>4.6375215345358134</v>
      </c>
      <c r="M102" s="67">
        <f t="shared" si="11"/>
        <v>0.38712273562416821</v>
      </c>
      <c r="N102" s="67">
        <f t="shared" si="12"/>
        <v>2.3651822192798293</v>
      </c>
      <c r="O102" s="67">
        <f t="shared" si="13"/>
        <v>5.9998044527264469E-2</v>
      </c>
      <c r="P102" s="67">
        <f t="shared" si="14"/>
        <v>3.677143739776919E-2</v>
      </c>
    </row>
    <row r="103" spans="1:16" ht="14.4" x14ac:dyDescent="0.3">
      <c r="A103" s="46">
        <v>900727613</v>
      </c>
      <c r="B103" s="46" t="s">
        <v>156</v>
      </c>
      <c r="C103" s="46" t="s">
        <v>52</v>
      </c>
      <c r="D103" s="46" t="s">
        <v>249</v>
      </c>
      <c r="E103" s="87">
        <v>2023259</v>
      </c>
      <c r="F103" s="87">
        <v>3208619</v>
      </c>
      <c r="G103" s="87">
        <v>616945</v>
      </c>
      <c r="H103" s="87">
        <v>1112903</v>
      </c>
      <c r="I103" s="87">
        <v>2095716</v>
      </c>
      <c r="J103">
        <v>85930</v>
      </c>
      <c r="K103">
        <v>0</v>
      </c>
      <c r="L103" s="67">
        <f t="shared" si="10"/>
        <v>3.2794803426561523</v>
      </c>
      <c r="M103" s="67">
        <f t="shared" si="11"/>
        <v>0.3468479741595995</v>
      </c>
      <c r="N103" s="67" t="e">
        <f t="shared" si="12"/>
        <v>#DIV/0!</v>
      </c>
      <c r="O103" s="67">
        <f t="shared" si="13"/>
        <v>4.1002693112998138E-2</v>
      </c>
      <c r="P103" s="67">
        <f t="shared" si="14"/>
        <v>2.6780992071666971E-2</v>
      </c>
    </row>
    <row r="104" spans="1:16" ht="14.4" x14ac:dyDescent="0.3">
      <c r="A104" s="46">
        <v>900741512</v>
      </c>
      <c r="B104" s="46" t="s">
        <v>157</v>
      </c>
      <c r="C104" s="46" t="s">
        <v>52</v>
      </c>
      <c r="D104" s="46" t="s">
        <v>256</v>
      </c>
      <c r="E104" s="87">
        <v>1653550</v>
      </c>
      <c r="F104" s="87">
        <v>2513273</v>
      </c>
      <c r="G104" s="87">
        <v>940543</v>
      </c>
      <c r="H104" s="87">
        <v>940543</v>
      </c>
      <c r="I104" s="87">
        <v>1572730</v>
      </c>
      <c r="J104">
        <v>97947</v>
      </c>
      <c r="K104">
        <v>52741</v>
      </c>
      <c r="L104" s="67">
        <f t="shared" si="10"/>
        <v>1.7580801728363296</v>
      </c>
      <c r="M104" s="67">
        <f t="shared" si="11"/>
        <v>0.37423033629852387</v>
      </c>
      <c r="N104" s="67">
        <f t="shared" si="12"/>
        <v>1.8571320225251702</v>
      </c>
      <c r="O104" s="67">
        <f t="shared" si="13"/>
        <v>6.2278331309252068E-2</v>
      </c>
      <c r="P104" s="67">
        <f t="shared" si="14"/>
        <v>3.8971890439279774E-2</v>
      </c>
    </row>
    <row r="105" spans="1:16" ht="14.4" x14ac:dyDescent="0.3">
      <c r="A105" s="46">
        <v>900756572</v>
      </c>
      <c r="B105" s="46" t="s">
        <v>158</v>
      </c>
      <c r="C105" s="46" t="s">
        <v>52</v>
      </c>
      <c r="D105" s="46" t="s">
        <v>248</v>
      </c>
      <c r="E105" s="87">
        <v>12550706</v>
      </c>
      <c r="F105" s="87">
        <v>16014224</v>
      </c>
      <c r="G105" s="87">
        <v>6680323</v>
      </c>
      <c r="H105" s="87">
        <v>6680323</v>
      </c>
      <c r="I105" s="87">
        <v>9333901</v>
      </c>
      <c r="J105">
        <v>1957147</v>
      </c>
      <c r="K105"/>
      <c r="L105" s="67">
        <f t="shared" si="10"/>
        <v>1.8787573594869589</v>
      </c>
      <c r="M105" s="67">
        <f t="shared" si="11"/>
        <v>0.41714934173519741</v>
      </c>
      <c r="N105" s="67" t="e">
        <f t="shared" si="12"/>
        <v>#DIV/0!</v>
      </c>
      <c r="O105" s="67">
        <f t="shared" si="13"/>
        <v>0.20968156829604256</v>
      </c>
      <c r="P105" s="67">
        <f t="shared" si="14"/>
        <v>0.12221304010734457</v>
      </c>
    </row>
    <row r="106" spans="1:16" ht="14.4" x14ac:dyDescent="0.3">
      <c r="A106" s="46">
        <v>900761581</v>
      </c>
      <c r="B106" s="46" t="s">
        <v>159</v>
      </c>
      <c r="C106" s="46" t="s">
        <v>52</v>
      </c>
      <c r="D106" s="46" t="s">
        <v>251</v>
      </c>
      <c r="E106" s="87">
        <v>1239655</v>
      </c>
      <c r="F106" s="87">
        <v>2588457</v>
      </c>
      <c r="G106" s="87">
        <v>1028963</v>
      </c>
      <c r="H106" s="87">
        <v>1077973</v>
      </c>
      <c r="I106" s="87">
        <v>1510484</v>
      </c>
      <c r="J106">
        <v>43924</v>
      </c>
      <c r="K106">
        <v>72796</v>
      </c>
      <c r="L106" s="67">
        <f t="shared" si="10"/>
        <v>1.2047614928816683</v>
      </c>
      <c r="M106" s="67">
        <f t="shared" si="11"/>
        <v>0.41645389511975667</v>
      </c>
      <c r="N106" s="67">
        <f t="shared" si="12"/>
        <v>0.60338480136271222</v>
      </c>
      <c r="O106" s="67">
        <f t="shared" si="13"/>
        <v>2.9079420900850323E-2</v>
      </c>
      <c r="P106" s="67">
        <f t="shared" si="14"/>
        <v>1.6969182798864342E-2</v>
      </c>
    </row>
    <row r="107" spans="1:16" ht="14.4" x14ac:dyDescent="0.3">
      <c r="A107" s="46">
        <v>900761655</v>
      </c>
      <c r="B107" s="46" t="s">
        <v>160</v>
      </c>
      <c r="C107" s="46" t="s">
        <v>52</v>
      </c>
      <c r="D107" s="46" t="s">
        <v>48</v>
      </c>
      <c r="E107" s="87">
        <v>349323</v>
      </c>
      <c r="F107" s="87">
        <v>82853277</v>
      </c>
      <c r="G107" s="87">
        <v>93771</v>
      </c>
      <c r="H107" s="87">
        <v>30247979</v>
      </c>
      <c r="I107" s="87">
        <v>52605298</v>
      </c>
      <c r="J107">
        <v>8876</v>
      </c>
      <c r="K107"/>
      <c r="L107" s="67">
        <f t="shared" si="10"/>
        <v>3.7252775378315257</v>
      </c>
      <c r="M107" s="67">
        <f t="shared" si="11"/>
        <v>0.3650788489633307</v>
      </c>
      <c r="N107" s="67" t="e">
        <f t="shared" si="12"/>
        <v>#DIV/0!</v>
      </c>
      <c r="O107" s="67">
        <f t="shared" si="13"/>
        <v>1.6872825242811095E-4</v>
      </c>
      <c r="P107" s="67">
        <f t="shared" si="14"/>
        <v>1.071291362440619E-4</v>
      </c>
    </row>
    <row r="108" spans="1:16" ht="14.4" x14ac:dyDescent="0.3">
      <c r="A108" s="46">
        <v>900798690</v>
      </c>
      <c r="B108" s="46" t="s">
        <v>161</v>
      </c>
      <c r="C108" s="46" t="s">
        <v>52</v>
      </c>
      <c r="D108" s="46" t="s">
        <v>247</v>
      </c>
      <c r="E108" s="87">
        <v>1710248</v>
      </c>
      <c r="F108" s="87">
        <v>4018875</v>
      </c>
      <c r="G108" s="87">
        <v>1789515</v>
      </c>
      <c r="H108" s="87">
        <v>1813512</v>
      </c>
      <c r="I108" s="87">
        <v>2205363</v>
      </c>
      <c r="J108">
        <v>164228</v>
      </c>
      <c r="K108">
        <v>181375</v>
      </c>
      <c r="L108" s="67">
        <f t="shared" si="10"/>
        <v>0.95570475799308752</v>
      </c>
      <c r="M108" s="67">
        <f t="shared" si="11"/>
        <v>0.45124867033684801</v>
      </c>
      <c r="N108" s="67">
        <f t="shared" si="12"/>
        <v>0.90546106133700899</v>
      </c>
      <c r="O108" s="67">
        <f t="shared" si="13"/>
        <v>7.4467559308830339E-2</v>
      </c>
      <c r="P108" s="67">
        <f t="shared" si="14"/>
        <v>4.0864172187490277E-2</v>
      </c>
    </row>
    <row r="109" spans="1:16" ht="14.4" x14ac:dyDescent="0.3">
      <c r="A109" s="46">
        <v>900816838</v>
      </c>
      <c r="B109" s="46" t="s">
        <v>162</v>
      </c>
      <c r="C109" s="46" t="s">
        <v>52</v>
      </c>
      <c r="D109" s="46" t="s">
        <v>249</v>
      </c>
      <c r="E109" s="87">
        <v>52092609</v>
      </c>
      <c r="F109" s="87">
        <v>56058115</v>
      </c>
      <c r="G109" s="87">
        <v>46185375</v>
      </c>
      <c r="H109" s="87">
        <v>46186240</v>
      </c>
      <c r="I109" s="87">
        <v>9871875</v>
      </c>
      <c r="J109">
        <v>6579842</v>
      </c>
      <c r="K109"/>
      <c r="L109" s="67">
        <f t="shared" si="10"/>
        <v>1.1279026964704737</v>
      </c>
      <c r="M109" s="67">
        <f t="shared" si="11"/>
        <v>0.82389926953483894</v>
      </c>
      <c r="N109" s="67" t="e">
        <f t="shared" si="12"/>
        <v>#DIV/0!</v>
      </c>
      <c r="O109" s="67">
        <f t="shared" si="13"/>
        <v>0.66652403925292814</v>
      </c>
      <c r="P109" s="67">
        <f t="shared" si="14"/>
        <v>0.1173753701850303</v>
      </c>
    </row>
    <row r="110" spans="1:16" ht="14.4" x14ac:dyDescent="0.3">
      <c r="A110" s="46">
        <v>900819170</v>
      </c>
      <c r="B110" s="46" t="s">
        <v>163</v>
      </c>
      <c r="C110" s="46" t="s">
        <v>52</v>
      </c>
      <c r="D110" s="46" t="s">
        <v>48</v>
      </c>
      <c r="E110" s="87">
        <v>64374416</v>
      </c>
      <c r="F110" s="87">
        <v>67891301</v>
      </c>
      <c r="G110" s="87">
        <v>35421232</v>
      </c>
      <c r="H110" s="87">
        <v>50721232</v>
      </c>
      <c r="I110" s="87">
        <v>17170069</v>
      </c>
      <c r="J110">
        <v>-1369508</v>
      </c>
      <c r="K110">
        <v>3781127</v>
      </c>
      <c r="L110" s="67">
        <f t="shared" si="10"/>
        <v>1.8173963006142757</v>
      </c>
      <c r="M110" s="67">
        <f t="shared" si="11"/>
        <v>0.74709471247281001</v>
      </c>
      <c r="N110" s="67">
        <f t="shared" si="12"/>
        <v>-0.36219571572179404</v>
      </c>
      <c r="O110" s="67">
        <f t="shared" si="13"/>
        <v>-7.9761356812252771E-2</v>
      </c>
      <c r="P110" s="67">
        <f t="shared" si="14"/>
        <v>-2.0172068878161576E-2</v>
      </c>
    </row>
    <row r="111" spans="1:16" ht="14.4" x14ac:dyDescent="0.3">
      <c r="A111" s="46">
        <v>900832629</v>
      </c>
      <c r="B111" s="46" t="s">
        <v>164</v>
      </c>
      <c r="C111" s="46" t="s">
        <v>52</v>
      </c>
      <c r="D111" s="46" t="s">
        <v>253</v>
      </c>
      <c r="E111" s="87">
        <v>22678008</v>
      </c>
      <c r="F111" s="87">
        <v>28770757</v>
      </c>
      <c r="G111" s="87">
        <v>9594385</v>
      </c>
      <c r="H111" s="87">
        <v>9594385</v>
      </c>
      <c r="I111" s="87">
        <v>19176372</v>
      </c>
      <c r="J111">
        <v>660882</v>
      </c>
      <c r="K111">
        <v>1004279</v>
      </c>
      <c r="L111" s="67">
        <f t="shared" si="10"/>
        <v>2.3636750036609953</v>
      </c>
      <c r="M111" s="67">
        <f t="shared" si="11"/>
        <v>0.33347697455440606</v>
      </c>
      <c r="N111" s="67">
        <f t="shared" si="12"/>
        <v>0.65806613500829947</v>
      </c>
      <c r="O111" s="67">
        <f t="shared" si="13"/>
        <v>3.4463348958812437E-2</v>
      </c>
      <c r="P111" s="67">
        <f t="shared" si="14"/>
        <v>2.2970615615014928E-2</v>
      </c>
    </row>
    <row r="112" spans="1:16" ht="14.4" x14ac:dyDescent="0.3">
      <c r="A112" s="46">
        <v>900866484</v>
      </c>
      <c r="B112" s="46" t="s">
        <v>165</v>
      </c>
      <c r="C112" s="46" t="s">
        <v>52</v>
      </c>
      <c r="D112" s="46" t="s">
        <v>247</v>
      </c>
      <c r="E112" s="87">
        <v>8725155</v>
      </c>
      <c r="F112" s="87">
        <v>15495663</v>
      </c>
      <c r="G112" s="87">
        <v>3627406</v>
      </c>
      <c r="H112" s="87">
        <v>10521721</v>
      </c>
      <c r="I112" s="87">
        <v>4973942</v>
      </c>
      <c r="J112">
        <v>371437</v>
      </c>
      <c r="K112">
        <v>780923</v>
      </c>
      <c r="L112" s="67">
        <f t="shared" si="10"/>
        <v>2.4053428262510455</v>
      </c>
      <c r="M112" s="67">
        <f t="shared" si="11"/>
        <v>0.67901070125234397</v>
      </c>
      <c r="N112" s="67">
        <f t="shared" si="12"/>
        <v>0.47563844322679699</v>
      </c>
      <c r="O112" s="67">
        <f t="shared" si="13"/>
        <v>7.4676584487716177E-2</v>
      </c>
      <c r="P112" s="67">
        <f t="shared" si="14"/>
        <v>2.3970384487582107E-2</v>
      </c>
    </row>
    <row r="113" spans="1:16" ht="14.4" x14ac:dyDescent="0.3">
      <c r="A113" s="46">
        <v>900909933</v>
      </c>
      <c r="B113" s="46" t="s">
        <v>166</v>
      </c>
      <c r="C113" s="46" t="s">
        <v>52</v>
      </c>
      <c r="D113" s="46" t="s">
        <v>48</v>
      </c>
      <c r="E113" s="87">
        <v>17518191</v>
      </c>
      <c r="F113" s="87">
        <v>17944710</v>
      </c>
      <c r="G113" s="87">
        <v>7857234</v>
      </c>
      <c r="H113" s="87">
        <v>7857234</v>
      </c>
      <c r="I113" s="87">
        <v>10087476</v>
      </c>
      <c r="J113">
        <v>3022277</v>
      </c>
      <c r="K113"/>
      <c r="L113" s="67">
        <f t="shared" si="10"/>
        <v>2.2295620825343883</v>
      </c>
      <c r="M113" s="67">
        <f t="shared" si="11"/>
        <v>0.43785795368105696</v>
      </c>
      <c r="N113" s="67" t="e">
        <f t="shared" si="12"/>
        <v>#DIV/0!</v>
      </c>
      <c r="O113" s="67">
        <f t="shared" si="13"/>
        <v>0.29960685903986289</v>
      </c>
      <c r="P113" s="67">
        <f t="shared" si="14"/>
        <v>0.16842161283185964</v>
      </c>
    </row>
    <row r="114" spans="1:16" ht="14.4" x14ac:dyDescent="0.3">
      <c r="A114" s="46">
        <v>900947245</v>
      </c>
      <c r="B114" s="46" t="s">
        <v>167</v>
      </c>
      <c r="C114" s="46" t="s">
        <v>52</v>
      </c>
      <c r="D114" s="46" t="s">
        <v>262</v>
      </c>
      <c r="E114" s="87">
        <v>2501379</v>
      </c>
      <c r="F114" s="87">
        <v>2540026</v>
      </c>
      <c r="G114" s="87">
        <v>1600725</v>
      </c>
      <c r="H114" s="87">
        <v>1786983</v>
      </c>
      <c r="I114" s="87">
        <v>753043</v>
      </c>
      <c r="J114">
        <v>3043</v>
      </c>
      <c r="K114">
        <v>140139</v>
      </c>
      <c r="L114" s="67">
        <f t="shared" si="10"/>
        <v>1.5626537974980088</v>
      </c>
      <c r="M114" s="67">
        <f t="shared" si="11"/>
        <v>0.70352941269105118</v>
      </c>
      <c r="N114" s="67">
        <f t="shared" si="12"/>
        <v>2.1714155231591491E-2</v>
      </c>
      <c r="O114" s="67">
        <f t="shared" si="13"/>
        <v>4.0409379012885053E-3</v>
      </c>
      <c r="P114" s="67">
        <f t="shared" si="14"/>
        <v>1.1980192328739942E-3</v>
      </c>
    </row>
    <row r="115" spans="1:16" ht="14.4" x14ac:dyDescent="0.3">
      <c r="A115" s="46">
        <v>900989298</v>
      </c>
      <c r="B115" s="46" t="s">
        <v>168</v>
      </c>
      <c r="C115" s="46" t="s">
        <v>52</v>
      </c>
      <c r="D115" s="46" t="s">
        <v>251</v>
      </c>
      <c r="E115" s="87">
        <v>1792075</v>
      </c>
      <c r="F115" s="87">
        <v>3361253</v>
      </c>
      <c r="G115" s="87">
        <v>1587001</v>
      </c>
      <c r="H115" s="87">
        <v>1587001</v>
      </c>
      <c r="I115" s="87">
        <v>1774252</v>
      </c>
      <c r="J115">
        <v>124861</v>
      </c>
      <c r="K115">
        <v>56985</v>
      </c>
      <c r="L115" s="67">
        <f t="shared" si="10"/>
        <v>1.1292210905979265</v>
      </c>
      <c r="M115" s="67">
        <f t="shared" si="11"/>
        <v>0.47214565520655544</v>
      </c>
      <c r="N115" s="67">
        <f t="shared" si="12"/>
        <v>2.1911204702992015</v>
      </c>
      <c r="O115" s="67">
        <f t="shared" si="13"/>
        <v>7.0373881500485833E-2</v>
      </c>
      <c r="P115" s="67">
        <f t="shared" si="14"/>
        <v>3.7147159110010465E-2</v>
      </c>
    </row>
    <row r="116" spans="1:16" ht="14.4" x14ac:dyDescent="0.3">
      <c r="A116" s="46">
        <v>901035634</v>
      </c>
      <c r="B116" s="46" t="s">
        <v>169</v>
      </c>
      <c r="C116" s="46" t="s">
        <v>52</v>
      </c>
      <c r="D116" s="46" t="s">
        <v>48</v>
      </c>
      <c r="E116" s="87">
        <v>6974844</v>
      </c>
      <c r="F116" s="87">
        <v>9606748</v>
      </c>
      <c r="G116" s="87">
        <v>3337475</v>
      </c>
      <c r="H116" s="87">
        <v>3337475</v>
      </c>
      <c r="I116" s="87">
        <v>6269273</v>
      </c>
      <c r="J116">
        <v>1190300</v>
      </c>
      <c r="K116"/>
      <c r="L116" s="67">
        <f t="shared" si="10"/>
        <v>2.0898565532326083</v>
      </c>
      <c r="M116" s="67">
        <f t="shared" si="11"/>
        <v>0.34740944594362211</v>
      </c>
      <c r="N116" s="67" t="e">
        <f t="shared" si="12"/>
        <v>#DIV/0!</v>
      </c>
      <c r="O116" s="67">
        <f t="shared" si="13"/>
        <v>0.18986252472974138</v>
      </c>
      <c r="P116" s="67">
        <f t="shared" si="14"/>
        <v>0.12390249020792468</v>
      </c>
    </row>
    <row r="117" spans="1:16" ht="14.4" x14ac:dyDescent="0.3">
      <c r="A117" s="46">
        <v>901083134</v>
      </c>
      <c r="B117" s="46" t="s">
        <v>170</v>
      </c>
      <c r="C117" s="46" t="s">
        <v>52</v>
      </c>
      <c r="D117" s="46" t="s">
        <v>257</v>
      </c>
      <c r="E117" s="87">
        <v>1396629</v>
      </c>
      <c r="F117" s="87">
        <v>1675990</v>
      </c>
      <c r="G117" s="87">
        <v>1823957</v>
      </c>
      <c r="H117" s="87">
        <v>1823957</v>
      </c>
      <c r="I117" s="87">
        <v>-147967</v>
      </c>
      <c r="J117">
        <v>-96129</v>
      </c>
      <c r="K117">
        <v>123815</v>
      </c>
      <c r="L117" s="67">
        <f t="shared" si="10"/>
        <v>0.765713775050618</v>
      </c>
      <c r="M117" s="67">
        <f t="shared" si="11"/>
        <v>1.0882863262907296</v>
      </c>
      <c r="N117" s="67">
        <f t="shared" si="12"/>
        <v>-0.77639219803739445</v>
      </c>
      <c r="O117" s="67">
        <f t="shared" si="13"/>
        <v>0.64966512803530518</v>
      </c>
      <c r="P117" s="67">
        <f t="shared" si="14"/>
        <v>-5.7356547473433613E-2</v>
      </c>
    </row>
    <row r="118" spans="1:16" ht="14.4" x14ac:dyDescent="0.3">
      <c r="A118" s="46">
        <v>901114379</v>
      </c>
      <c r="B118" s="46" t="s">
        <v>171</v>
      </c>
      <c r="C118" s="46" t="s">
        <v>52</v>
      </c>
      <c r="D118" s="46" t="s">
        <v>260</v>
      </c>
      <c r="E118" s="87">
        <v>9546287</v>
      </c>
      <c r="F118" s="87">
        <v>14694660</v>
      </c>
      <c r="G118" s="87">
        <v>3178979</v>
      </c>
      <c r="H118" s="87">
        <v>4624111</v>
      </c>
      <c r="I118" s="87">
        <v>10070549</v>
      </c>
      <c r="J118">
        <v>3444800</v>
      </c>
      <c r="K118">
        <v>915353</v>
      </c>
      <c r="L118" s="67">
        <f t="shared" si="10"/>
        <v>3.0029411958996897</v>
      </c>
      <c r="M118" s="67">
        <f t="shared" si="11"/>
        <v>0.31467968636225674</v>
      </c>
      <c r="N118" s="67">
        <f t="shared" si="12"/>
        <v>3.7633568688800931</v>
      </c>
      <c r="O118" s="67">
        <f t="shared" si="13"/>
        <v>0.34206675326240904</v>
      </c>
      <c r="P118" s="67">
        <f t="shared" si="14"/>
        <v>0.23442529463083869</v>
      </c>
    </row>
    <row r="119" spans="1:16" ht="14.4" x14ac:dyDescent="0.3">
      <c r="A119" s="46">
        <v>901117613</v>
      </c>
      <c r="B119" s="46" t="s">
        <v>172</v>
      </c>
      <c r="C119" s="46" t="s">
        <v>52</v>
      </c>
      <c r="D119" s="46" t="s">
        <v>263</v>
      </c>
      <c r="E119" s="87">
        <v>29391788</v>
      </c>
      <c r="F119" s="87">
        <v>30851825</v>
      </c>
      <c r="G119" s="87">
        <v>14458439</v>
      </c>
      <c r="H119" s="87">
        <v>14729488</v>
      </c>
      <c r="I119" s="87">
        <v>16122337</v>
      </c>
      <c r="J119">
        <v>4328870</v>
      </c>
      <c r="K119"/>
      <c r="L119" s="67">
        <f t="shared" si="10"/>
        <v>2.0328465610983315</v>
      </c>
      <c r="M119" s="67">
        <f t="shared" si="11"/>
        <v>0.47742679728022575</v>
      </c>
      <c r="N119" s="67" t="e">
        <f t="shared" si="12"/>
        <v>#DIV/0!</v>
      </c>
      <c r="O119" s="67">
        <f t="shared" si="13"/>
        <v>0.26850139654071242</v>
      </c>
      <c r="P119" s="67">
        <f t="shared" si="14"/>
        <v>0.14031163472501221</v>
      </c>
    </row>
    <row r="120" spans="1:16" ht="14.4" x14ac:dyDescent="0.3">
      <c r="A120" s="46">
        <v>901122249</v>
      </c>
      <c r="B120" s="46" t="s">
        <v>173</v>
      </c>
      <c r="C120" s="46" t="s">
        <v>52</v>
      </c>
      <c r="D120" s="46" t="s">
        <v>254</v>
      </c>
      <c r="E120" s="87">
        <v>8842582</v>
      </c>
      <c r="F120" s="87">
        <v>9108371</v>
      </c>
      <c r="G120" s="87">
        <v>7545055</v>
      </c>
      <c r="H120" s="87">
        <v>7545055</v>
      </c>
      <c r="I120" s="87">
        <v>1563316</v>
      </c>
      <c r="J120">
        <v>174797</v>
      </c>
      <c r="K120"/>
      <c r="L120" s="67">
        <f t="shared" si="10"/>
        <v>1.1719705157881553</v>
      </c>
      <c r="M120" s="67">
        <f t="shared" si="11"/>
        <v>0.82836491838112436</v>
      </c>
      <c r="N120" s="67" t="e">
        <f t="shared" si="12"/>
        <v>#DIV/0!</v>
      </c>
      <c r="O120" s="67">
        <f t="shared" si="13"/>
        <v>0.11181168746433863</v>
      </c>
      <c r="P120" s="67">
        <f t="shared" si="14"/>
        <v>1.9190808103885976E-2</v>
      </c>
    </row>
    <row r="121" spans="1:16" ht="14.4" x14ac:dyDescent="0.3">
      <c r="A121" s="46">
        <v>901145905</v>
      </c>
      <c r="B121" s="46" t="s">
        <v>174</v>
      </c>
      <c r="C121" s="46" t="s">
        <v>52</v>
      </c>
      <c r="D121" s="46" t="s">
        <v>48</v>
      </c>
      <c r="E121" s="87">
        <v>814513</v>
      </c>
      <c r="F121" s="87">
        <v>818692</v>
      </c>
      <c r="G121" s="87">
        <v>7447745</v>
      </c>
      <c r="H121" s="87">
        <v>9877272</v>
      </c>
      <c r="I121" s="87">
        <v>-9058580</v>
      </c>
      <c r="J121">
        <v>23354</v>
      </c>
      <c r="K121">
        <v>27272</v>
      </c>
      <c r="L121" s="67">
        <f t="shared" si="10"/>
        <v>0.10936370673270902</v>
      </c>
      <c r="M121" s="67">
        <f t="shared" si="11"/>
        <v>12.064698323667509</v>
      </c>
      <c r="N121" s="67">
        <f t="shared" si="12"/>
        <v>0.85633616896450571</v>
      </c>
      <c r="O121" s="67">
        <f t="shared" si="13"/>
        <v>-2.578108268624884E-3</v>
      </c>
      <c r="P121" s="67">
        <f t="shared" si="14"/>
        <v>2.8525990238087096E-2</v>
      </c>
    </row>
    <row r="122" spans="1:16" ht="14.4" x14ac:dyDescent="0.3">
      <c r="A122" s="46">
        <v>901164842</v>
      </c>
      <c r="B122" s="46" t="s">
        <v>175</v>
      </c>
      <c r="C122" s="46" t="s">
        <v>52</v>
      </c>
      <c r="D122" s="46" t="s">
        <v>250</v>
      </c>
      <c r="E122" s="87">
        <v>14504847</v>
      </c>
      <c r="F122" s="87">
        <v>16554405</v>
      </c>
      <c r="G122" s="87">
        <v>19198669</v>
      </c>
      <c r="H122" s="87">
        <v>19432002</v>
      </c>
      <c r="I122" s="87">
        <v>-2877597</v>
      </c>
      <c r="J122">
        <v>-3396477</v>
      </c>
      <c r="K122"/>
      <c r="L122" s="67">
        <f t="shared" ref="L122:L185" si="15">+E122/G122</f>
        <v>0.75551315562552801</v>
      </c>
      <c r="M122" s="67">
        <f t="shared" ref="M122:M185" si="16">+H122/F122</f>
        <v>1.1738266642624728</v>
      </c>
      <c r="N122" s="67" t="e">
        <f t="shared" ref="N122:N185" si="17">+J122/K122</f>
        <v>#DIV/0!</v>
      </c>
      <c r="O122" s="67">
        <f t="shared" ref="O122:O185" si="18">+J122/I122</f>
        <v>1.1803171187626342</v>
      </c>
      <c r="P122" s="67">
        <f t="shared" ref="P122:P185" si="19">+J122/F122</f>
        <v>-0.20517058752640158</v>
      </c>
    </row>
    <row r="123" spans="1:16" ht="14.4" x14ac:dyDescent="0.3">
      <c r="A123" s="46">
        <v>901196161</v>
      </c>
      <c r="B123" s="46" t="s">
        <v>176</v>
      </c>
      <c r="C123" s="46" t="s">
        <v>52</v>
      </c>
      <c r="D123" s="46" t="s">
        <v>48</v>
      </c>
      <c r="E123" s="87">
        <v>234355315</v>
      </c>
      <c r="F123" s="87">
        <v>237109894</v>
      </c>
      <c r="G123" s="87">
        <v>128894855</v>
      </c>
      <c r="H123" s="87">
        <v>214943228</v>
      </c>
      <c r="I123" s="87">
        <v>22166666</v>
      </c>
      <c r="J123">
        <v>3922833</v>
      </c>
      <c r="K123">
        <v>1400081</v>
      </c>
      <c r="L123" s="67">
        <f t="shared" si="15"/>
        <v>1.818189833876612</v>
      </c>
      <c r="M123" s="67">
        <f t="shared" si="16"/>
        <v>0.90651311243890986</v>
      </c>
      <c r="N123" s="67">
        <f t="shared" si="17"/>
        <v>2.8018614637295984</v>
      </c>
      <c r="O123" s="67">
        <f t="shared" si="18"/>
        <v>0.17696991509683954</v>
      </c>
      <c r="P123" s="67">
        <f t="shared" si="19"/>
        <v>1.6544366554353908E-2</v>
      </c>
    </row>
    <row r="124" spans="1:16" ht="14.4" x14ac:dyDescent="0.3">
      <c r="A124" s="46">
        <v>901230978</v>
      </c>
      <c r="B124" s="46" t="s">
        <v>177</v>
      </c>
      <c r="C124" s="46" t="s">
        <v>52</v>
      </c>
      <c r="D124" s="46" t="s">
        <v>248</v>
      </c>
      <c r="E124" s="87">
        <v>19756681</v>
      </c>
      <c r="F124" s="87">
        <v>24956279</v>
      </c>
      <c r="G124" s="87">
        <v>14687316</v>
      </c>
      <c r="H124" s="87">
        <v>19066447</v>
      </c>
      <c r="I124" s="87">
        <v>5889832</v>
      </c>
      <c r="J124">
        <v>951059</v>
      </c>
      <c r="K124">
        <v>820999</v>
      </c>
      <c r="L124" s="67">
        <f t="shared" si="15"/>
        <v>1.3451525792731633</v>
      </c>
      <c r="M124" s="67">
        <f t="shared" si="16"/>
        <v>0.76399398323764534</v>
      </c>
      <c r="N124" s="67">
        <f t="shared" si="17"/>
        <v>1.15841675812029</v>
      </c>
      <c r="O124" s="67">
        <f t="shared" si="18"/>
        <v>0.16147472457618486</v>
      </c>
      <c r="P124" s="67">
        <f t="shared" si="19"/>
        <v>3.8109006555023688E-2</v>
      </c>
    </row>
    <row r="125" spans="1:16" ht="14.4" x14ac:dyDescent="0.3">
      <c r="A125" s="46">
        <v>901275129</v>
      </c>
      <c r="B125" s="46" t="s">
        <v>55</v>
      </c>
      <c r="C125" s="46" t="s">
        <v>52</v>
      </c>
      <c r="D125" s="46" t="s">
        <v>48</v>
      </c>
      <c r="E125" s="87">
        <v>13734735</v>
      </c>
      <c r="F125" s="87">
        <v>18773658</v>
      </c>
      <c r="G125" s="87">
        <v>9498884</v>
      </c>
      <c r="H125" s="87">
        <v>9498884</v>
      </c>
      <c r="I125" s="87">
        <v>9274774</v>
      </c>
      <c r="J125">
        <v>3181550</v>
      </c>
      <c r="K125">
        <v>884850</v>
      </c>
      <c r="L125" s="67">
        <f t="shared" si="15"/>
        <v>1.4459314378404873</v>
      </c>
      <c r="M125" s="67">
        <f t="shared" si="16"/>
        <v>0.50596873555489297</v>
      </c>
      <c r="N125" s="67">
        <f t="shared" si="17"/>
        <v>3.5955811719500481</v>
      </c>
      <c r="O125" s="67">
        <f t="shared" si="18"/>
        <v>0.34303261729072859</v>
      </c>
      <c r="P125" s="67">
        <f t="shared" si="19"/>
        <v>0.16946883766605314</v>
      </c>
    </row>
    <row r="126" spans="1:16" ht="14.4" x14ac:dyDescent="0.3">
      <c r="A126" s="46">
        <v>901374981</v>
      </c>
      <c r="B126" s="46" t="s">
        <v>178</v>
      </c>
      <c r="C126" s="46" t="s">
        <v>52</v>
      </c>
      <c r="D126" s="46" t="s">
        <v>48</v>
      </c>
      <c r="E126" s="87">
        <v>33713816</v>
      </c>
      <c r="F126" s="87">
        <v>45284608</v>
      </c>
      <c r="G126" s="87">
        <v>17722977</v>
      </c>
      <c r="H126" s="87">
        <v>19137055</v>
      </c>
      <c r="I126" s="87">
        <v>26147553</v>
      </c>
      <c r="J126">
        <v>7274310</v>
      </c>
      <c r="K126">
        <v>1540438</v>
      </c>
      <c r="L126" s="67">
        <f t="shared" si="15"/>
        <v>1.9022659680707141</v>
      </c>
      <c r="M126" s="67">
        <f t="shared" si="16"/>
        <v>0.42259513431141987</v>
      </c>
      <c r="N126" s="67">
        <f t="shared" si="17"/>
        <v>4.7222348448947633</v>
      </c>
      <c r="O126" s="67">
        <f t="shared" si="18"/>
        <v>0.27820232355968455</v>
      </c>
      <c r="P126" s="67">
        <f t="shared" si="19"/>
        <v>0.16063537526923055</v>
      </c>
    </row>
    <row r="127" spans="1:16" ht="14.4" x14ac:dyDescent="0.3">
      <c r="A127" s="46">
        <v>901506068</v>
      </c>
      <c r="B127" s="46" t="s">
        <v>179</v>
      </c>
      <c r="C127" s="46" t="s">
        <v>52</v>
      </c>
      <c r="D127" s="46" t="s">
        <v>48</v>
      </c>
      <c r="E127" s="87">
        <v>8329524</v>
      </c>
      <c r="F127" s="87">
        <v>8332782</v>
      </c>
      <c r="G127" s="87">
        <v>6269788</v>
      </c>
      <c r="H127" s="87">
        <v>15806427</v>
      </c>
      <c r="I127" s="87">
        <v>-7473645</v>
      </c>
      <c r="J127">
        <v>-79784</v>
      </c>
      <c r="K127"/>
      <c r="L127" s="67">
        <f t="shared" si="15"/>
        <v>1.3285176468486655</v>
      </c>
      <c r="M127" s="67">
        <f t="shared" si="16"/>
        <v>1.8968967386882316</v>
      </c>
      <c r="N127" s="67" t="e">
        <f t="shared" si="17"/>
        <v>#DIV/0!</v>
      </c>
      <c r="O127" s="67">
        <f t="shared" si="18"/>
        <v>1.0675379951817353E-2</v>
      </c>
      <c r="P127" s="67">
        <f t="shared" si="19"/>
        <v>-9.5747134630427156E-3</v>
      </c>
    </row>
    <row r="128" spans="1:16" ht="14.4" x14ac:dyDescent="0.3">
      <c r="A128" s="46">
        <v>800052632</v>
      </c>
      <c r="B128" s="46" t="s">
        <v>180</v>
      </c>
      <c r="C128" s="46" t="s">
        <v>51</v>
      </c>
      <c r="D128" s="46" t="s">
        <v>261</v>
      </c>
      <c r="E128" s="87">
        <v>1946126</v>
      </c>
      <c r="F128" s="87">
        <v>2189858</v>
      </c>
      <c r="G128" s="87">
        <v>542689</v>
      </c>
      <c r="H128" s="87">
        <v>542689</v>
      </c>
      <c r="I128" s="87">
        <v>1647169</v>
      </c>
      <c r="J128">
        <v>4340</v>
      </c>
      <c r="K128">
        <v>12576</v>
      </c>
      <c r="L128" s="67">
        <f t="shared" si="15"/>
        <v>3.5860796883666337</v>
      </c>
      <c r="M128" s="67">
        <f t="shared" si="16"/>
        <v>0.24781926499343793</v>
      </c>
      <c r="N128" s="67">
        <f t="shared" si="17"/>
        <v>0.34510178117048346</v>
      </c>
      <c r="O128" s="67">
        <f t="shared" si="18"/>
        <v>2.6348237491113542E-3</v>
      </c>
      <c r="P128" s="67">
        <f t="shared" si="19"/>
        <v>1.981863664219324E-3</v>
      </c>
    </row>
    <row r="129" spans="1:16" ht="14.4" x14ac:dyDescent="0.3">
      <c r="A129" s="46">
        <v>808003827</v>
      </c>
      <c r="B129" s="46" t="s">
        <v>181</v>
      </c>
      <c r="C129" s="46" t="s">
        <v>51</v>
      </c>
      <c r="D129" s="46" t="s">
        <v>253</v>
      </c>
      <c r="E129" s="87">
        <v>29073361</v>
      </c>
      <c r="F129" s="87">
        <v>30133949</v>
      </c>
      <c r="G129" s="87">
        <v>10743600</v>
      </c>
      <c r="H129" s="87">
        <v>10743600</v>
      </c>
      <c r="I129" s="87">
        <v>19390349</v>
      </c>
      <c r="J129">
        <v>4108254</v>
      </c>
      <c r="K129">
        <v>614609</v>
      </c>
      <c r="L129" s="67">
        <f t="shared" si="15"/>
        <v>2.7061097769835065</v>
      </c>
      <c r="M129" s="67">
        <f t="shared" si="16"/>
        <v>0.35652811385590383</v>
      </c>
      <c r="N129" s="67">
        <f t="shared" si="17"/>
        <v>6.6843375219041699</v>
      </c>
      <c r="O129" s="67">
        <f t="shared" si="18"/>
        <v>0.21187107050007198</v>
      </c>
      <c r="P129" s="67">
        <f t="shared" si="19"/>
        <v>0.13633307735405009</v>
      </c>
    </row>
    <row r="130" spans="1:16" ht="14.4" x14ac:dyDescent="0.3">
      <c r="A130" s="46">
        <v>900054903</v>
      </c>
      <c r="B130" s="46" t="s">
        <v>182</v>
      </c>
      <c r="C130" s="46" t="s">
        <v>51</v>
      </c>
      <c r="D130" s="46" t="s">
        <v>247</v>
      </c>
      <c r="E130" s="87">
        <v>300000</v>
      </c>
      <c r="F130" s="87">
        <v>3565762</v>
      </c>
      <c r="G130" s="87">
        <v>1730259</v>
      </c>
      <c r="H130" s="87">
        <v>1730259</v>
      </c>
      <c r="I130" s="87">
        <v>1835503</v>
      </c>
      <c r="J130">
        <v>158833</v>
      </c>
      <c r="K130"/>
      <c r="L130" s="67">
        <f t="shared" si="15"/>
        <v>0.17338444706832909</v>
      </c>
      <c r="M130" s="67">
        <f t="shared" si="16"/>
        <v>0.48524242504126747</v>
      </c>
      <c r="N130" s="67" t="e">
        <f t="shared" si="17"/>
        <v>#DIV/0!</v>
      </c>
      <c r="O130" s="67">
        <f t="shared" si="18"/>
        <v>8.6533773031152769E-2</v>
      </c>
      <c r="P130" s="67">
        <f t="shared" si="19"/>
        <v>4.454391515754557E-2</v>
      </c>
    </row>
    <row r="131" spans="1:16" ht="14.4" x14ac:dyDescent="0.3">
      <c r="A131" s="46">
        <v>900110940</v>
      </c>
      <c r="B131" s="46" t="s">
        <v>183</v>
      </c>
      <c r="C131" s="46" t="s">
        <v>51</v>
      </c>
      <c r="D131" s="46" t="s">
        <v>253</v>
      </c>
      <c r="E131" s="87">
        <v>18419952</v>
      </c>
      <c r="F131" s="87">
        <v>36285234</v>
      </c>
      <c r="G131" s="87">
        <v>9219732</v>
      </c>
      <c r="H131" s="87">
        <v>17341112</v>
      </c>
      <c r="I131" s="87">
        <v>18944122</v>
      </c>
      <c r="J131">
        <v>914088</v>
      </c>
      <c r="K131">
        <v>485729</v>
      </c>
      <c r="L131" s="67">
        <f t="shared" si="15"/>
        <v>1.9978836695036255</v>
      </c>
      <c r="M131" s="67">
        <f t="shared" si="16"/>
        <v>0.47791098715251501</v>
      </c>
      <c r="N131" s="67">
        <f t="shared" si="17"/>
        <v>1.8818888721900484</v>
      </c>
      <c r="O131" s="67">
        <f t="shared" si="18"/>
        <v>4.8251800743259569E-2</v>
      </c>
      <c r="P131" s="67">
        <f t="shared" si="19"/>
        <v>2.5191735018161934E-2</v>
      </c>
    </row>
    <row r="132" spans="1:16" ht="14.4" x14ac:dyDescent="0.3">
      <c r="A132" s="46">
        <v>900371613</v>
      </c>
      <c r="B132" s="46" t="s">
        <v>184</v>
      </c>
      <c r="C132" s="46" t="s">
        <v>51</v>
      </c>
      <c r="D132" s="46" t="s">
        <v>261</v>
      </c>
      <c r="E132" s="87">
        <v>22876938</v>
      </c>
      <c r="F132" s="87">
        <v>22876938</v>
      </c>
      <c r="G132" s="87">
        <v>18343733</v>
      </c>
      <c r="H132" s="87">
        <v>18614519</v>
      </c>
      <c r="I132" s="87">
        <v>4262419</v>
      </c>
      <c r="J132">
        <v>1278735</v>
      </c>
      <c r="K132">
        <v>289825</v>
      </c>
      <c r="L132" s="67">
        <f t="shared" si="15"/>
        <v>1.2471255441844906</v>
      </c>
      <c r="M132" s="67">
        <f t="shared" si="16"/>
        <v>0.81368052839938632</v>
      </c>
      <c r="N132" s="67">
        <f t="shared" si="17"/>
        <v>4.4120935047011125</v>
      </c>
      <c r="O132" s="67">
        <f t="shared" si="18"/>
        <v>0.30000218185964356</v>
      </c>
      <c r="P132" s="67">
        <f t="shared" si="19"/>
        <v>5.589624800312E-2</v>
      </c>
    </row>
    <row r="133" spans="1:16" ht="14.4" x14ac:dyDescent="0.3">
      <c r="A133" s="46">
        <v>900769549</v>
      </c>
      <c r="B133" s="46" t="s">
        <v>185</v>
      </c>
      <c r="C133" s="46" t="s">
        <v>51</v>
      </c>
      <c r="D133" s="46" t="s">
        <v>48</v>
      </c>
      <c r="E133" s="87">
        <v>50772482</v>
      </c>
      <c r="F133" s="87">
        <v>57016366</v>
      </c>
      <c r="G133" s="87">
        <v>68050130</v>
      </c>
      <c r="H133" s="87">
        <v>68050130</v>
      </c>
      <c r="I133" s="87">
        <v>-11033764</v>
      </c>
      <c r="J133">
        <v>-4322009</v>
      </c>
      <c r="K133">
        <v>48109</v>
      </c>
      <c r="L133" s="67">
        <f t="shared" si="15"/>
        <v>0.74610411471660676</v>
      </c>
      <c r="M133" s="67">
        <f t="shared" si="16"/>
        <v>1.1935192432292159</v>
      </c>
      <c r="N133" s="67">
        <f t="shared" si="17"/>
        <v>-89.837847388222585</v>
      </c>
      <c r="O133" s="67">
        <f t="shared" si="18"/>
        <v>0.39170758047752335</v>
      </c>
      <c r="P133" s="67">
        <f t="shared" si="19"/>
        <v>-7.5802954541157527E-2</v>
      </c>
    </row>
    <row r="134" spans="1:16" ht="14.4" x14ac:dyDescent="0.3">
      <c r="A134" s="46">
        <v>900910031</v>
      </c>
      <c r="B134" s="46" t="s">
        <v>186</v>
      </c>
      <c r="C134" s="46" t="s">
        <v>51</v>
      </c>
      <c r="D134" s="46" t="s">
        <v>250</v>
      </c>
      <c r="E134" s="87">
        <v>4058335</v>
      </c>
      <c r="F134" s="87">
        <v>4426521</v>
      </c>
      <c r="G134" s="87">
        <v>1632427</v>
      </c>
      <c r="H134" s="87">
        <v>1632427</v>
      </c>
      <c r="I134" s="87">
        <v>2794094</v>
      </c>
      <c r="J134">
        <v>401767</v>
      </c>
      <c r="K134">
        <v>37184</v>
      </c>
      <c r="L134" s="67">
        <f t="shared" si="15"/>
        <v>2.4860744155787673</v>
      </c>
      <c r="M134" s="67">
        <f t="shared" si="16"/>
        <v>0.36878329505270618</v>
      </c>
      <c r="N134" s="67">
        <f t="shared" si="17"/>
        <v>10.804835413080895</v>
      </c>
      <c r="O134" s="67">
        <f t="shared" si="18"/>
        <v>0.14379151166710927</v>
      </c>
      <c r="P134" s="67">
        <f t="shared" si="19"/>
        <v>9.0763604193903072E-2</v>
      </c>
    </row>
    <row r="135" spans="1:16" ht="14.4" x14ac:dyDescent="0.3">
      <c r="A135" s="46">
        <v>800101026</v>
      </c>
      <c r="B135" s="46" t="s">
        <v>187</v>
      </c>
      <c r="C135" s="46" t="s">
        <v>50</v>
      </c>
      <c r="D135" s="46" t="s">
        <v>249</v>
      </c>
      <c r="E135" s="87">
        <v>1739661</v>
      </c>
      <c r="F135" s="87">
        <v>1739661</v>
      </c>
      <c r="G135" s="87">
        <v>361715</v>
      </c>
      <c r="H135" s="87">
        <v>443789</v>
      </c>
      <c r="I135" s="87">
        <v>1295872</v>
      </c>
      <c r="J135">
        <v>-77680</v>
      </c>
      <c r="K135"/>
      <c r="L135" s="67">
        <f t="shared" si="15"/>
        <v>4.8094798390998434</v>
      </c>
      <c r="M135" s="67">
        <f t="shared" si="16"/>
        <v>0.25510085010815325</v>
      </c>
      <c r="N135" s="67" t="e">
        <f t="shared" si="17"/>
        <v>#DIV/0!</v>
      </c>
      <c r="O135" s="67">
        <f t="shared" si="18"/>
        <v>-5.9944192018964837E-2</v>
      </c>
      <c r="P135" s="67">
        <f t="shared" si="19"/>
        <v>-4.4652377675880532E-2</v>
      </c>
    </row>
    <row r="136" spans="1:16" ht="14.4" x14ac:dyDescent="0.3">
      <c r="A136" s="46">
        <v>800146679</v>
      </c>
      <c r="B136" s="46" t="s">
        <v>188</v>
      </c>
      <c r="C136" s="46" t="s">
        <v>50</v>
      </c>
      <c r="D136" s="46" t="s">
        <v>257</v>
      </c>
      <c r="E136" s="87">
        <v>13988984</v>
      </c>
      <c r="F136" s="87">
        <v>20161671</v>
      </c>
      <c r="G136" s="87">
        <v>4500779</v>
      </c>
      <c r="H136" s="87">
        <v>4949739</v>
      </c>
      <c r="I136" s="87">
        <v>15211932</v>
      </c>
      <c r="J136">
        <v>1703556</v>
      </c>
      <c r="K136">
        <v>84411</v>
      </c>
      <c r="L136" s="67">
        <f t="shared" si="15"/>
        <v>3.1081250601284798</v>
      </c>
      <c r="M136" s="67">
        <f t="shared" si="16"/>
        <v>0.24550241892152688</v>
      </c>
      <c r="N136" s="67">
        <f t="shared" si="17"/>
        <v>20.181682482140953</v>
      </c>
      <c r="O136" s="67">
        <f t="shared" si="18"/>
        <v>0.11198814194015592</v>
      </c>
      <c r="P136" s="67">
        <f t="shared" si="19"/>
        <v>8.4494782203320351E-2</v>
      </c>
    </row>
    <row r="137" spans="1:16" ht="14.4" x14ac:dyDescent="0.3">
      <c r="A137" s="46">
        <v>800180176</v>
      </c>
      <c r="B137" s="46" t="s">
        <v>189</v>
      </c>
      <c r="C137" s="46" t="s">
        <v>50</v>
      </c>
      <c r="D137" s="46" t="s">
        <v>48</v>
      </c>
      <c r="E137" s="87">
        <v>21183256</v>
      </c>
      <c r="F137" s="87">
        <v>33613319</v>
      </c>
      <c r="G137" s="87">
        <v>9736794</v>
      </c>
      <c r="H137" s="87">
        <v>18448673</v>
      </c>
      <c r="I137" s="87">
        <v>15164646</v>
      </c>
      <c r="J137">
        <v>3772671</v>
      </c>
      <c r="K137">
        <v>1813416</v>
      </c>
      <c r="L137" s="67">
        <f t="shared" si="15"/>
        <v>2.1755883918258925</v>
      </c>
      <c r="M137" s="67">
        <f t="shared" si="16"/>
        <v>0.54885008528910817</v>
      </c>
      <c r="N137" s="67">
        <f t="shared" si="17"/>
        <v>2.080422252809063</v>
      </c>
      <c r="O137" s="67">
        <f t="shared" si="18"/>
        <v>0.24878068370339801</v>
      </c>
      <c r="P137" s="67">
        <f t="shared" si="19"/>
        <v>0.11223738423450537</v>
      </c>
    </row>
    <row r="138" spans="1:16" ht="14.4" x14ac:dyDescent="0.3">
      <c r="A138" s="46">
        <v>800211059</v>
      </c>
      <c r="B138" s="46" t="s">
        <v>190</v>
      </c>
      <c r="C138" s="46" t="s">
        <v>50</v>
      </c>
      <c r="D138" s="46" t="s">
        <v>48</v>
      </c>
      <c r="E138" s="87">
        <v>2684186</v>
      </c>
      <c r="F138" s="87">
        <v>3880898</v>
      </c>
      <c r="G138" s="87">
        <v>165447</v>
      </c>
      <c r="H138" s="87">
        <v>230599</v>
      </c>
      <c r="I138" s="87">
        <v>3650299</v>
      </c>
      <c r="J138">
        <v>692167</v>
      </c>
      <c r="K138">
        <v>284</v>
      </c>
      <c r="L138" s="67">
        <f t="shared" si="15"/>
        <v>16.223842076314469</v>
      </c>
      <c r="M138" s="67">
        <f t="shared" si="16"/>
        <v>5.9418979834048716E-2</v>
      </c>
      <c r="N138" s="67">
        <f t="shared" si="17"/>
        <v>2437.2077464788731</v>
      </c>
      <c r="O138" s="67">
        <f t="shared" si="18"/>
        <v>0.18961926132626397</v>
      </c>
      <c r="P138" s="67">
        <f t="shared" si="19"/>
        <v>0.17835227826137146</v>
      </c>
    </row>
    <row r="139" spans="1:16" ht="14.4" x14ac:dyDescent="0.3">
      <c r="A139" s="46">
        <v>800222844</v>
      </c>
      <c r="B139" s="46" t="s">
        <v>191</v>
      </c>
      <c r="C139" s="46" t="s">
        <v>50</v>
      </c>
      <c r="D139" s="46" t="s">
        <v>264</v>
      </c>
      <c r="E139" s="87">
        <v>18004042</v>
      </c>
      <c r="F139" s="87">
        <v>29698410</v>
      </c>
      <c r="G139" s="87">
        <v>3822049</v>
      </c>
      <c r="H139" s="87">
        <v>8996564</v>
      </c>
      <c r="I139" s="87">
        <v>20701846</v>
      </c>
      <c r="J139">
        <v>2190740</v>
      </c>
      <c r="K139">
        <v>767597</v>
      </c>
      <c r="L139" s="67">
        <f t="shared" si="15"/>
        <v>4.7105733076682164</v>
      </c>
      <c r="M139" s="67">
        <f t="shared" si="16"/>
        <v>0.30293083030370987</v>
      </c>
      <c r="N139" s="67">
        <f t="shared" si="17"/>
        <v>2.8540236608532865</v>
      </c>
      <c r="O139" s="67">
        <f t="shared" si="18"/>
        <v>0.10582341304248906</v>
      </c>
      <c r="P139" s="67">
        <f t="shared" si="19"/>
        <v>7.3766238663955416E-2</v>
      </c>
    </row>
    <row r="140" spans="1:16" ht="14.4" x14ac:dyDescent="0.3">
      <c r="A140" s="46">
        <v>802001904</v>
      </c>
      <c r="B140" s="46" t="s">
        <v>192</v>
      </c>
      <c r="C140" s="46" t="s">
        <v>50</v>
      </c>
      <c r="D140" s="46" t="s">
        <v>247</v>
      </c>
      <c r="E140" s="87">
        <v>35859521</v>
      </c>
      <c r="F140" s="87">
        <v>41551083</v>
      </c>
      <c r="G140" s="87">
        <v>10391159</v>
      </c>
      <c r="H140" s="87">
        <v>10391159</v>
      </c>
      <c r="I140" s="87">
        <v>31159924</v>
      </c>
      <c r="J140">
        <v>3543644</v>
      </c>
      <c r="K140">
        <v>157928</v>
      </c>
      <c r="L140" s="67">
        <f t="shared" si="15"/>
        <v>3.4509645170476171</v>
      </c>
      <c r="M140" s="67">
        <f t="shared" si="16"/>
        <v>0.25008154420427503</v>
      </c>
      <c r="N140" s="67">
        <f t="shared" si="17"/>
        <v>22.438351653918239</v>
      </c>
      <c r="O140" s="67">
        <f t="shared" si="18"/>
        <v>0.11372441088110484</v>
      </c>
      <c r="P140" s="67">
        <f t="shared" si="19"/>
        <v>8.5284034594236696E-2</v>
      </c>
    </row>
    <row r="141" spans="1:16" ht="14.4" x14ac:dyDescent="0.3">
      <c r="A141" s="46">
        <v>802019662</v>
      </c>
      <c r="B141" s="46" t="s">
        <v>193</v>
      </c>
      <c r="C141" s="46" t="s">
        <v>50</v>
      </c>
      <c r="D141" s="46" t="s">
        <v>247</v>
      </c>
      <c r="E141" s="87">
        <v>676513</v>
      </c>
      <c r="F141" s="87">
        <v>1080883</v>
      </c>
      <c r="G141" s="87">
        <v>106432</v>
      </c>
      <c r="H141" s="87">
        <v>106432</v>
      </c>
      <c r="I141" s="87">
        <v>974451</v>
      </c>
      <c r="J141">
        <v>-24524</v>
      </c>
      <c r="K141"/>
      <c r="L141" s="67">
        <f t="shared" si="15"/>
        <v>6.3562932200841855</v>
      </c>
      <c r="M141" s="67">
        <f t="shared" si="16"/>
        <v>9.8467641733656644E-2</v>
      </c>
      <c r="N141" s="67" t="e">
        <f t="shared" si="17"/>
        <v>#DIV/0!</v>
      </c>
      <c r="O141" s="67">
        <f t="shared" si="18"/>
        <v>-2.5166991464937692E-2</v>
      </c>
      <c r="P141" s="67">
        <f t="shared" si="19"/>
        <v>-2.2688857165854212E-2</v>
      </c>
    </row>
    <row r="142" spans="1:16" ht="14.4" x14ac:dyDescent="0.3">
      <c r="A142" s="46">
        <v>818002571</v>
      </c>
      <c r="B142" s="46" t="s">
        <v>194</v>
      </c>
      <c r="C142" s="46" t="s">
        <v>50</v>
      </c>
      <c r="D142" s="46" t="s">
        <v>265</v>
      </c>
      <c r="E142" s="87">
        <v>7651906</v>
      </c>
      <c r="F142" s="87">
        <v>12379191</v>
      </c>
      <c r="G142" s="87">
        <v>1616836</v>
      </c>
      <c r="H142" s="87">
        <v>1616836</v>
      </c>
      <c r="I142" s="87">
        <v>10762355</v>
      </c>
      <c r="J142">
        <v>468454</v>
      </c>
      <c r="K142"/>
      <c r="L142" s="67">
        <f t="shared" si="15"/>
        <v>4.7326420242993104</v>
      </c>
      <c r="M142" s="67">
        <f t="shared" si="16"/>
        <v>0.1306091811653928</v>
      </c>
      <c r="N142" s="67" t="e">
        <f t="shared" si="17"/>
        <v>#DIV/0!</v>
      </c>
      <c r="O142" s="67">
        <f t="shared" si="18"/>
        <v>4.3527090492740672E-2</v>
      </c>
      <c r="P142" s="67">
        <f t="shared" si="19"/>
        <v>3.7842052844971857E-2</v>
      </c>
    </row>
    <row r="143" spans="1:16" ht="14.4" x14ac:dyDescent="0.3">
      <c r="A143" s="46">
        <v>830053814</v>
      </c>
      <c r="B143" s="46" t="s">
        <v>195</v>
      </c>
      <c r="C143" s="46" t="s">
        <v>50</v>
      </c>
      <c r="D143" s="46" t="s">
        <v>48</v>
      </c>
      <c r="E143" s="87">
        <v>14064355</v>
      </c>
      <c r="F143" s="87">
        <v>19300280</v>
      </c>
      <c r="G143" s="87">
        <v>3500163</v>
      </c>
      <c r="H143" s="87">
        <v>3500163</v>
      </c>
      <c r="I143" s="87">
        <v>15800117</v>
      </c>
      <c r="J143">
        <v>1699290</v>
      </c>
      <c r="K143"/>
      <c r="L143" s="67">
        <f t="shared" si="15"/>
        <v>4.0182000095424124</v>
      </c>
      <c r="M143" s="67">
        <f t="shared" si="16"/>
        <v>0.18135296482745328</v>
      </c>
      <c r="N143" s="67" t="e">
        <f t="shared" si="17"/>
        <v>#DIV/0!</v>
      </c>
      <c r="O143" s="67">
        <f t="shared" si="18"/>
        <v>0.1075492035913405</v>
      </c>
      <c r="P143" s="67">
        <f t="shared" si="19"/>
        <v>8.8044836655219505E-2</v>
      </c>
    </row>
    <row r="144" spans="1:16" ht="14.4" x14ac:dyDescent="0.3">
      <c r="A144" s="46">
        <v>830114455</v>
      </c>
      <c r="B144" s="46" t="s">
        <v>196</v>
      </c>
      <c r="C144" s="46" t="s">
        <v>50</v>
      </c>
      <c r="D144" s="46" t="s">
        <v>48</v>
      </c>
      <c r="E144" s="87">
        <v>299392</v>
      </c>
      <c r="F144" s="87">
        <v>44628599</v>
      </c>
      <c r="G144" s="87">
        <v>424218</v>
      </c>
      <c r="H144" s="87">
        <v>780218</v>
      </c>
      <c r="I144" s="87">
        <v>43848381</v>
      </c>
      <c r="J144">
        <v>2185325</v>
      </c>
      <c r="K144">
        <v>3203</v>
      </c>
      <c r="L144" s="67">
        <f t="shared" si="15"/>
        <v>0.70575034534131031</v>
      </c>
      <c r="M144" s="67">
        <f t="shared" si="16"/>
        <v>1.7482466792202014E-2</v>
      </c>
      <c r="N144" s="67">
        <f t="shared" si="17"/>
        <v>682.27443022166722</v>
      </c>
      <c r="O144" s="67">
        <f t="shared" si="18"/>
        <v>4.9838214095065447E-2</v>
      </c>
      <c r="P144" s="67">
        <f t="shared" si="19"/>
        <v>4.8966919172165814E-2</v>
      </c>
    </row>
    <row r="145" spans="1:16" ht="14.4" x14ac:dyDescent="0.3">
      <c r="A145" s="46">
        <v>830120513</v>
      </c>
      <c r="B145" s="46" t="s">
        <v>197</v>
      </c>
      <c r="C145" s="46" t="s">
        <v>50</v>
      </c>
      <c r="D145" s="46" t="s">
        <v>48</v>
      </c>
      <c r="E145" s="87">
        <v>6826751</v>
      </c>
      <c r="F145" s="87">
        <v>7727015</v>
      </c>
      <c r="G145" s="87">
        <v>1129646</v>
      </c>
      <c r="H145" s="87">
        <v>1129646</v>
      </c>
      <c r="I145" s="87">
        <v>6597369</v>
      </c>
      <c r="J145">
        <v>1583513</v>
      </c>
      <c r="K145"/>
      <c r="L145" s="67">
        <f t="shared" si="15"/>
        <v>6.0432657664436471</v>
      </c>
      <c r="M145" s="67">
        <f t="shared" si="16"/>
        <v>0.14619435836477604</v>
      </c>
      <c r="N145" s="67" t="e">
        <f t="shared" si="17"/>
        <v>#DIV/0!</v>
      </c>
      <c r="O145" s="67">
        <f t="shared" si="18"/>
        <v>0.24002189357606041</v>
      </c>
      <c r="P145" s="67">
        <f t="shared" si="19"/>
        <v>0.20493204685120969</v>
      </c>
    </row>
    <row r="146" spans="1:16" ht="14.4" x14ac:dyDescent="0.3">
      <c r="A146" s="46">
        <v>844002258</v>
      </c>
      <c r="B146" s="46" t="s">
        <v>198</v>
      </c>
      <c r="C146" s="46" t="s">
        <v>50</v>
      </c>
      <c r="D146" s="46" t="s">
        <v>266</v>
      </c>
      <c r="E146" s="87">
        <v>48000696</v>
      </c>
      <c r="F146" s="87">
        <v>71596346</v>
      </c>
      <c r="G146" s="87">
        <v>16211018</v>
      </c>
      <c r="H146" s="87">
        <v>36386734</v>
      </c>
      <c r="I146" s="87">
        <v>35209612</v>
      </c>
      <c r="J146">
        <v>9889679</v>
      </c>
      <c r="K146">
        <v>3068533</v>
      </c>
      <c r="L146" s="67">
        <f t="shared" si="15"/>
        <v>2.9609920857530354</v>
      </c>
      <c r="M146" s="67">
        <f t="shared" si="16"/>
        <v>0.50822054522167937</v>
      </c>
      <c r="N146" s="67">
        <f t="shared" si="17"/>
        <v>3.22293389055943</v>
      </c>
      <c r="O146" s="67">
        <f t="shared" si="18"/>
        <v>0.28088009035714451</v>
      </c>
      <c r="P146" s="67">
        <f t="shared" si="19"/>
        <v>0.13813105769392198</v>
      </c>
    </row>
    <row r="147" spans="1:16" ht="14.4" x14ac:dyDescent="0.3">
      <c r="A147" s="46">
        <v>860066671</v>
      </c>
      <c r="B147" s="46" t="s">
        <v>199</v>
      </c>
      <c r="C147" s="46" t="s">
        <v>50</v>
      </c>
      <c r="D147" s="46" t="s">
        <v>253</v>
      </c>
      <c r="E147" s="87">
        <v>316808</v>
      </c>
      <c r="F147" s="87">
        <v>5750364</v>
      </c>
      <c r="G147" s="87">
        <v>18579</v>
      </c>
      <c r="H147" s="87">
        <v>1980860</v>
      </c>
      <c r="I147" s="87">
        <v>3769504</v>
      </c>
      <c r="J147">
        <v>-89165</v>
      </c>
      <c r="K147"/>
      <c r="L147" s="67">
        <f t="shared" si="15"/>
        <v>17.051940362775177</v>
      </c>
      <c r="M147" s="67">
        <f t="shared" si="16"/>
        <v>0.3444755845021289</v>
      </c>
      <c r="N147" s="67" t="e">
        <f t="shared" si="17"/>
        <v>#DIV/0!</v>
      </c>
      <c r="O147" s="67">
        <f t="shared" si="18"/>
        <v>-2.3654305712369584E-2</v>
      </c>
      <c r="P147" s="67">
        <f t="shared" si="19"/>
        <v>-1.5505974926109025E-2</v>
      </c>
    </row>
    <row r="148" spans="1:16" ht="14.4" x14ac:dyDescent="0.3">
      <c r="A148" s="46">
        <v>890317141</v>
      </c>
      <c r="B148" s="46" t="s">
        <v>200</v>
      </c>
      <c r="C148" s="46" t="s">
        <v>50</v>
      </c>
      <c r="D148" s="46" t="s">
        <v>244</v>
      </c>
      <c r="E148" s="87">
        <v>6718111</v>
      </c>
      <c r="F148" s="87">
        <v>6860592</v>
      </c>
      <c r="G148" s="87">
        <v>51178</v>
      </c>
      <c r="H148" s="87">
        <v>494079</v>
      </c>
      <c r="I148" s="87">
        <v>6366513</v>
      </c>
      <c r="J148">
        <v>84797</v>
      </c>
      <c r="K148">
        <v>3103</v>
      </c>
      <c r="L148" s="67">
        <f t="shared" si="15"/>
        <v>131.26951033647271</v>
      </c>
      <c r="M148" s="67">
        <f t="shared" si="16"/>
        <v>7.2016962967627288E-2</v>
      </c>
      <c r="N148" s="67">
        <f t="shared" si="17"/>
        <v>27.327425072510472</v>
      </c>
      <c r="O148" s="67">
        <f t="shared" si="18"/>
        <v>1.3319221997975972E-2</v>
      </c>
      <c r="P148" s="67">
        <f t="shared" si="19"/>
        <v>1.236001208059013E-2</v>
      </c>
    </row>
    <row r="149" spans="1:16" ht="14.4" x14ac:dyDescent="0.3">
      <c r="A149" s="46">
        <v>900065988</v>
      </c>
      <c r="B149" s="46" t="s">
        <v>201</v>
      </c>
      <c r="C149" s="46" t="s">
        <v>50</v>
      </c>
      <c r="D149" s="46" t="s">
        <v>48</v>
      </c>
      <c r="E149" s="87">
        <v>15213518</v>
      </c>
      <c r="F149" s="87">
        <v>16890065</v>
      </c>
      <c r="G149" s="87">
        <v>4219483</v>
      </c>
      <c r="H149" s="87">
        <v>4219483</v>
      </c>
      <c r="I149" s="87">
        <v>12670582</v>
      </c>
      <c r="J149">
        <v>938296</v>
      </c>
      <c r="K149">
        <v>306616</v>
      </c>
      <c r="L149" s="67">
        <f t="shared" si="15"/>
        <v>3.6055407735971445</v>
      </c>
      <c r="M149" s="67">
        <f t="shared" si="16"/>
        <v>0.24982041217721779</v>
      </c>
      <c r="N149" s="67">
        <f t="shared" si="17"/>
        <v>3.0601664622850731</v>
      </c>
      <c r="O149" s="67">
        <f t="shared" si="18"/>
        <v>7.4053109794009461E-2</v>
      </c>
      <c r="P149" s="67">
        <f t="shared" si="19"/>
        <v>5.5553131382265253E-2</v>
      </c>
    </row>
    <row r="150" spans="1:16" ht="14.4" x14ac:dyDescent="0.3">
      <c r="A150" s="46">
        <v>900098985</v>
      </c>
      <c r="B150" s="46" t="s">
        <v>202</v>
      </c>
      <c r="C150" s="46" t="s">
        <v>50</v>
      </c>
      <c r="D150" s="46" t="s">
        <v>249</v>
      </c>
      <c r="E150" s="87">
        <v>55847862</v>
      </c>
      <c r="F150" s="87">
        <v>58570472</v>
      </c>
      <c r="G150" s="87">
        <v>29353357</v>
      </c>
      <c r="H150" s="87">
        <v>52518290</v>
      </c>
      <c r="I150" s="87">
        <v>6052182</v>
      </c>
      <c r="J150">
        <v>-173261</v>
      </c>
      <c r="K150"/>
      <c r="L150" s="67">
        <f t="shared" si="15"/>
        <v>1.902605620202146</v>
      </c>
      <c r="M150" s="67">
        <f t="shared" si="16"/>
        <v>0.89666837583279169</v>
      </c>
      <c r="N150" s="67" t="e">
        <f t="shared" si="17"/>
        <v>#DIV/0!</v>
      </c>
      <c r="O150" s="67">
        <f t="shared" si="18"/>
        <v>-2.8627856862202757E-2</v>
      </c>
      <c r="P150" s="67">
        <f t="shared" si="19"/>
        <v>-2.9581629459977717E-3</v>
      </c>
    </row>
    <row r="151" spans="1:16" ht="14.4" x14ac:dyDescent="0.3">
      <c r="A151" s="46">
        <v>900110631</v>
      </c>
      <c r="B151" s="46" t="s">
        <v>203</v>
      </c>
      <c r="C151" s="46" t="s">
        <v>50</v>
      </c>
      <c r="D151" s="46" t="s">
        <v>248</v>
      </c>
      <c r="E151" s="87">
        <v>500781</v>
      </c>
      <c r="F151" s="87">
        <v>1567686</v>
      </c>
      <c r="G151" s="87">
        <v>18053</v>
      </c>
      <c r="H151" s="87">
        <v>788545</v>
      </c>
      <c r="I151" s="87">
        <v>779141</v>
      </c>
      <c r="J151">
        <v>-321882</v>
      </c>
      <c r="K151">
        <v>19101</v>
      </c>
      <c r="L151" s="67">
        <f t="shared" si="15"/>
        <v>27.739489281559852</v>
      </c>
      <c r="M151" s="67">
        <f t="shared" si="16"/>
        <v>0.50299932511995382</v>
      </c>
      <c r="N151" s="67">
        <f t="shared" si="17"/>
        <v>-16.85157845138998</v>
      </c>
      <c r="O151" s="67">
        <f t="shared" si="18"/>
        <v>-0.41312419703237285</v>
      </c>
      <c r="P151" s="67">
        <f t="shared" si="19"/>
        <v>-0.20532300473436646</v>
      </c>
    </row>
    <row r="152" spans="1:16" ht="14.4" x14ac:dyDescent="0.3">
      <c r="A152" s="46">
        <v>900138758</v>
      </c>
      <c r="B152" s="46" t="s">
        <v>204</v>
      </c>
      <c r="C152" s="46" t="s">
        <v>50</v>
      </c>
      <c r="D152" s="46" t="s">
        <v>249</v>
      </c>
      <c r="E152" s="87">
        <v>7199854</v>
      </c>
      <c r="F152" s="87">
        <v>21374051</v>
      </c>
      <c r="G152" s="87">
        <v>8963700</v>
      </c>
      <c r="H152" s="87">
        <v>17265523</v>
      </c>
      <c r="I152" s="87">
        <v>4108528</v>
      </c>
      <c r="J152">
        <v>310078</v>
      </c>
      <c r="K152">
        <v>1848718</v>
      </c>
      <c r="L152" s="67">
        <f t="shared" si="15"/>
        <v>0.80322344567533499</v>
      </c>
      <c r="M152" s="67">
        <f t="shared" si="16"/>
        <v>0.80777962960788297</v>
      </c>
      <c r="N152" s="67">
        <f t="shared" si="17"/>
        <v>0.16772595928638115</v>
      </c>
      <c r="O152" s="67">
        <f t="shared" si="18"/>
        <v>7.5471799145582066E-2</v>
      </c>
      <c r="P152" s="67">
        <f t="shared" si="19"/>
        <v>1.4507217185923248E-2</v>
      </c>
    </row>
    <row r="153" spans="1:16" ht="14.4" x14ac:dyDescent="0.3">
      <c r="A153" s="46">
        <v>900262463</v>
      </c>
      <c r="B153" s="46" t="s">
        <v>205</v>
      </c>
      <c r="C153" s="46" t="s">
        <v>50</v>
      </c>
      <c r="D153" s="46" t="s">
        <v>248</v>
      </c>
      <c r="E153" s="87">
        <v>4728358</v>
      </c>
      <c r="F153" s="87">
        <v>6171026</v>
      </c>
      <c r="G153" s="87">
        <v>2066616</v>
      </c>
      <c r="H153" s="87">
        <v>2700254</v>
      </c>
      <c r="I153" s="87">
        <v>3470772</v>
      </c>
      <c r="J153">
        <v>342202</v>
      </c>
      <c r="K153">
        <v>167982</v>
      </c>
      <c r="L153" s="67">
        <f t="shared" si="15"/>
        <v>2.287971253488795</v>
      </c>
      <c r="M153" s="67">
        <f t="shared" si="16"/>
        <v>0.43756970072723728</v>
      </c>
      <c r="N153" s="67">
        <f t="shared" si="17"/>
        <v>2.0371349311235729</v>
      </c>
      <c r="O153" s="67">
        <f t="shared" si="18"/>
        <v>9.8595355730655893E-2</v>
      </c>
      <c r="P153" s="67">
        <f t="shared" si="19"/>
        <v>5.5453015430497292E-2</v>
      </c>
    </row>
    <row r="154" spans="1:16" ht="14.4" x14ac:dyDescent="0.3">
      <c r="A154" s="46">
        <v>900266340</v>
      </c>
      <c r="B154" s="46" t="s">
        <v>206</v>
      </c>
      <c r="C154" s="46" t="s">
        <v>50</v>
      </c>
      <c r="D154" s="46" t="s">
        <v>48</v>
      </c>
      <c r="E154" s="87">
        <v>6986794</v>
      </c>
      <c r="F154" s="87">
        <v>7030413</v>
      </c>
      <c r="G154" s="87">
        <v>4506660</v>
      </c>
      <c r="H154" s="87">
        <v>8009390</v>
      </c>
      <c r="I154" s="87">
        <v>-978977</v>
      </c>
      <c r="J154">
        <v>-4058783</v>
      </c>
      <c r="K154">
        <v>1132156</v>
      </c>
      <c r="L154" s="67">
        <f t="shared" si="15"/>
        <v>1.5503264058082926</v>
      </c>
      <c r="M154" s="67">
        <f t="shared" si="16"/>
        <v>1.1392488606288138</v>
      </c>
      <c r="N154" s="67">
        <f t="shared" si="17"/>
        <v>-3.5850033034316824</v>
      </c>
      <c r="O154" s="67">
        <f t="shared" si="18"/>
        <v>4.1459431631182344</v>
      </c>
      <c r="P154" s="67">
        <f t="shared" si="19"/>
        <v>-0.57731786169603405</v>
      </c>
    </row>
    <row r="155" spans="1:16" ht="14.4" x14ac:dyDescent="0.3">
      <c r="A155" s="46">
        <v>900307861</v>
      </c>
      <c r="B155" s="46" t="s">
        <v>207</v>
      </c>
      <c r="C155" s="46" t="s">
        <v>50</v>
      </c>
      <c r="D155" s="46" t="s">
        <v>249</v>
      </c>
      <c r="E155" s="87">
        <v>6258371</v>
      </c>
      <c r="F155" s="87">
        <v>13292521</v>
      </c>
      <c r="G155" s="87">
        <v>6437438</v>
      </c>
      <c r="H155" s="87">
        <v>6764649</v>
      </c>
      <c r="I155" s="87">
        <v>6527872</v>
      </c>
      <c r="J155">
        <v>-1644026</v>
      </c>
      <c r="K155">
        <v>1182525</v>
      </c>
      <c r="L155" s="67">
        <f t="shared" si="15"/>
        <v>0.97218349908768054</v>
      </c>
      <c r="M155" s="67">
        <f t="shared" si="16"/>
        <v>0.50890639932033965</v>
      </c>
      <c r="N155" s="67">
        <f t="shared" si="17"/>
        <v>-1.3902674362064227</v>
      </c>
      <c r="O155" s="67">
        <f t="shared" si="18"/>
        <v>-0.2518471563167905</v>
      </c>
      <c r="P155" s="67">
        <f t="shared" si="19"/>
        <v>-0.12368052681654594</v>
      </c>
    </row>
    <row r="156" spans="1:16" ht="14.4" x14ac:dyDescent="0.3">
      <c r="A156" s="46">
        <v>900316570</v>
      </c>
      <c r="B156" s="46" t="s">
        <v>208</v>
      </c>
      <c r="C156" s="46" t="s">
        <v>50</v>
      </c>
      <c r="D156" s="46" t="s">
        <v>249</v>
      </c>
      <c r="E156" s="87">
        <v>2102079</v>
      </c>
      <c r="F156" s="87">
        <v>8173892</v>
      </c>
      <c r="G156" s="87">
        <v>998665</v>
      </c>
      <c r="H156" s="87">
        <v>1033507</v>
      </c>
      <c r="I156" s="87">
        <v>7140385</v>
      </c>
      <c r="J156">
        <v>813303</v>
      </c>
      <c r="K156"/>
      <c r="L156" s="67">
        <f t="shared" si="15"/>
        <v>2.104889026850846</v>
      </c>
      <c r="M156" s="67">
        <f t="shared" si="16"/>
        <v>0.12644001168598754</v>
      </c>
      <c r="N156" s="67" t="e">
        <f t="shared" si="17"/>
        <v>#DIV/0!</v>
      </c>
      <c r="O156" s="67">
        <f t="shared" si="18"/>
        <v>0.11390184142731799</v>
      </c>
      <c r="P156" s="67">
        <f t="shared" si="19"/>
        <v>9.9500091266192414E-2</v>
      </c>
    </row>
    <row r="157" spans="1:16" ht="14.4" x14ac:dyDescent="0.3">
      <c r="A157" s="46">
        <v>900374337</v>
      </c>
      <c r="B157" s="46" t="s">
        <v>209</v>
      </c>
      <c r="C157" s="46" t="s">
        <v>50</v>
      </c>
      <c r="D157" s="46" t="s">
        <v>48</v>
      </c>
      <c r="E157" s="87">
        <v>6981598</v>
      </c>
      <c r="F157" s="87">
        <v>7546284</v>
      </c>
      <c r="G157" s="87">
        <v>3428840</v>
      </c>
      <c r="H157" s="87">
        <v>6262555</v>
      </c>
      <c r="I157" s="87">
        <v>1283729</v>
      </c>
      <c r="J157">
        <v>332315</v>
      </c>
      <c r="K157">
        <v>153350</v>
      </c>
      <c r="L157" s="67">
        <f t="shared" si="15"/>
        <v>2.0361399190396754</v>
      </c>
      <c r="M157" s="67">
        <f t="shared" si="16"/>
        <v>0.82988594121292014</v>
      </c>
      <c r="N157" s="67">
        <f t="shared" si="17"/>
        <v>2.1670361917182914</v>
      </c>
      <c r="O157" s="67">
        <f t="shared" si="18"/>
        <v>0.25886694154295803</v>
      </c>
      <c r="P157" s="67">
        <f t="shared" si="19"/>
        <v>4.4036906111670326E-2</v>
      </c>
    </row>
    <row r="158" spans="1:16" ht="14.4" x14ac:dyDescent="0.3">
      <c r="A158" s="46">
        <v>900482620</v>
      </c>
      <c r="B158" s="46" t="s">
        <v>210</v>
      </c>
      <c r="C158" s="46" t="s">
        <v>50</v>
      </c>
      <c r="D158" s="46" t="s">
        <v>48</v>
      </c>
      <c r="E158" s="87">
        <v>4272701</v>
      </c>
      <c r="F158" s="87">
        <v>5330118</v>
      </c>
      <c r="G158" s="87">
        <v>919939</v>
      </c>
      <c r="H158" s="87">
        <v>919939</v>
      </c>
      <c r="I158" s="87">
        <v>4410179</v>
      </c>
      <c r="J158">
        <v>2542717</v>
      </c>
      <c r="K158">
        <v>174637</v>
      </c>
      <c r="L158" s="67">
        <f t="shared" si="15"/>
        <v>4.6445481711287382</v>
      </c>
      <c r="M158" s="67">
        <f t="shared" si="16"/>
        <v>0.17259261427232944</v>
      </c>
      <c r="N158" s="67">
        <f t="shared" si="17"/>
        <v>14.560013055652583</v>
      </c>
      <c r="O158" s="67">
        <f t="shared" si="18"/>
        <v>0.57655641641756494</v>
      </c>
      <c r="P158" s="67">
        <f t="shared" si="19"/>
        <v>0.47704703723257158</v>
      </c>
    </row>
    <row r="159" spans="1:16" ht="14.4" x14ac:dyDescent="0.3">
      <c r="A159" s="46">
        <v>900508302</v>
      </c>
      <c r="B159" s="46" t="s">
        <v>211</v>
      </c>
      <c r="C159" s="46" t="s">
        <v>50</v>
      </c>
      <c r="D159" s="46" t="s">
        <v>48</v>
      </c>
      <c r="E159" s="87">
        <v>11155233</v>
      </c>
      <c r="F159" s="87">
        <v>13343720</v>
      </c>
      <c r="G159" s="87">
        <v>3356384</v>
      </c>
      <c r="H159" s="87">
        <v>3356384</v>
      </c>
      <c r="I159" s="87">
        <v>9987336</v>
      </c>
      <c r="J159">
        <v>576301</v>
      </c>
      <c r="K159">
        <v>25100</v>
      </c>
      <c r="L159" s="67">
        <f t="shared" si="15"/>
        <v>3.3235866337105646</v>
      </c>
      <c r="M159" s="67">
        <f t="shared" si="16"/>
        <v>0.25153285590524982</v>
      </c>
      <c r="N159" s="67">
        <f t="shared" si="17"/>
        <v>22.960199203187251</v>
      </c>
      <c r="O159" s="67">
        <f t="shared" si="18"/>
        <v>5.7703175301201441E-2</v>
      </c>
      <c r="P159" s="67">
        <f t="shared" si="19"/>
        <v>4.3188930822888973E-2</v>
      </c>
    </row>
    <row r="160" spans="1:16" ht="14.4" x14ac:dyDescent="0.3">
      <c r="A160" s="46">
        <v>900555065</v>
      </c>
      <c r="B160" s="46" t="s">
        <v>212</v>
      </c>
      <c r="C160" s="46" t="s">
        <v>50</v>
      </c>
      <c r="D160" s="46" t="s">
        <v>245</v>
      </c>
      <c r="E160" s="87">
        <v>1858708</v>
      </c>
      <c r="F160" s="87">
        <v>3202478</v>
      </c>
      <c r="G160" s="87">
        <v>37974</v>
      </c>
      <c r="H160" s="87">
        <v>147339</v>
      </c>
      <c r="I160" s="87">
        <v>3055139</v>
      </c>
      <c r="J160">
        <v>44225</v>
      </c>
      <c r="K160">
        <v>111</v>
      </c>
      <c r="L160" s="67">
        <f t="shared" si="15"/>
        <v>48.946858376784114</v>
      </c>
      <c r="M160" s="67">
        <f t="shared" si="16"/>
        <v>4.6007810201974843E-2</v>
      </c>
      <c r="N160" s="67">
        <f t="shared" si="17"/>
        <v>398.4234234234234</v>
      </c>
      <c r="O160" s="67">
        <f t="shared" si="18"/>
        <v>1.4475609784039285E-2</v>
      </c>
      <c r="P160" s="67">
        <f t="shared" si="19"/>
        <v>1.3809618676537357E-2</v>
      </c>
    </row>
    <row r="161" spans="1:16" ht="14.4" x14ac:dyDescent="0.3">
      <c r="A161" s="46">
        <v>900612381</v>
      </c>
      <c r="B161" s="46" t="s">
        <v>213</v>
      </c>
      <c r="C161" s="46" t="s">
        <v>50</v>
      </c>
      <c r="D161" s="46" t="s">
        <v>249</v>
      </c>
      <c r="E161" s="87">
        <v>21213201</v>
      </c>
      <c r="F161" s="87">
        <v>22094036</v>
      </c>
      <c r="G161" s="87">
        <v>7532518</v>
      </c>
      <c r="H161" s="87">
        <v>7532518</v>
      </c>
      <c r="I161" s="87">
        <v>14561518</v>
      </c>
      <c r="J161">
        <v>956556</v>
      </c>
      <c r="K161">
        <v>3664663</v>
      </c>
      <c r="L161" s="67">
        <f t="shared" si="15"/>
        <v>2.8162164365222893</v>
      </c>
      <c r="M161" s="67">
        <f t="shared" si="16"/>
        <v>0.34092992335126093</v>
      </c>
      <c r="N161" s="67">
        <f t="shared" si="17"/>
        <v>0.26102154550090961</v>
      </c>
      <c r="O161" s="67">
        <f t="shared" si="18"/>
        <v>6.5690678677868611E-2</v>
      </c>
      <c r="P161" s="67">
        <f t="shared" si="19"/>
        <v>4.3294760631330552E-2</v>
      </c>
    </row>
    <row r="162" spans="1:16" ht="14.4" x14ac:dyDescent="0.3">
      <c r="A162" s="46">
        <v>900617997</v>
      </c>
      <c r="B162" s="46" t="s">
        <v>214</v>
      </c>
      <c r="C162" s="46" t="s">
        <v>50</v>
      </c>
      <c r="D162" s="46" t="s">
        <v>267</v>
      </c>
      <c r="E162" s="87">
        <v>11824092</v>
      </c>
      <c r="F162" s="87">
        <v>11937575</v>
      </c>
      <c r="G162" s="87">
        <v>2689369</v>
      </c>
      <c r="H162" s="87">
        <v>3281701</v>
      </c>
      <c r="I162" s="87">
        <v>8655874</v>
      </c>
      <c r="J162">
        <v>1376459</v>
      </c>
      <c r="K162"/>
      <c r="L162" s="67">
        <f t="shared" si="15"/>
        <v>4.3966045566822549</v>
      </c>
      <c r="M162" s="67">
        <f t="shared" si="16"/>
        <v>0.27490516289950012</v>
      </c>
      <c r="N162" s="67" t="e">
        <f t="shared" si="17"/>
        <v>#DIV/0!</v>
      </c>
      <c r="O162" s="67">
        <f t="shared" si="18"/>
        <v>0.15902022141264996</v>
      </c>
      <c r="P162" s="67">
        <f t="shared" si="19"/>
        <v>0.11530474154089085</v>
      </c>
    </row>
    <row r="163" spans="1:16" ht="14.4" x14ac:dyDescent="0.3">
      <c r="A163" s="46">
        <v>900643097</v>
      </c>
      <c r="B163" s="46" t="s">
        <v>215</v>
      </c>
      <c r="C163" s="46" t="s">
        <v>50</v>
      </c>
      <c r="D163" s="46" t="s">
        <v>249</v>
      </c>
      <c r="E163" s="87">
        <v>12444654</v>
      </c>
      <c r="F163" s="87">
        <v>12987715</v>
      </c>
      <c r="G163" s="87">
        <v>5236849</v>
      </c>
      <c r="H163" s="87">
        <v>5606849</v>
      </c>
      <c r="I163" s="87">
        <v>7380866</v>
      </c>
      <c r="J163">
        <v>762656</v>
      </c>
      <c r="K163">
        <v>172253</v>
      </c>
      <c r="L163" s="67">
        <f t="shared" si="15"/>
        <v>2.376362961773387</v>
      </c>
      <c r="M163" s="67">
        <f t="shared" si="16"/>
        <v>0.43170403723826711</v>
      </c>
      <c r="N163" s="67">
        <f t="shared" si="17"/>
        <v>4.4275339181320499</v>
      </c>
      <c r="O163" s="67">
        <f t="shared" si="18"/>
        <v>0.10332879637701051</v>
      </c>
      <c r="P163" s="67">
        <f t="shared" si="19"/>
        <v>5.8721337818084245E-2</v>
      </c>
    </row>
    <row r="164" spans="1:16" ht="14.4" x14ac:dyDescent="0.3">
      <c r="A164" s="46">
        <v>900682543</v>
      </c>
      <c r="B164" s="46" t="s">
        <v>216</v>
      </c>
      <c r="C164" s="46" t="s">
        <v>50</v>
      </c>
      <c r="D164" s="46" t="s">
        <v>48</v>
      </c>
      <c r="E164" s="87">
        <v>83173983</v>
      </c>
      <c r="F164" s="87">
        <v>83899287</v>
      </c>
      <c r="G164" s="87">
        <v>78308669</v>
      </c>
      <c r="H164" s="87">
        <v>79668748</v>
      </c>
      <c r="I164" s="87">
        <v>4230539</v>
      </c>
      <c r="J164">
        <v>4155539</v>
      </c>
      <c r="K164"/>
      <c r="L164" s="67">
        <f t="shared" si="15"/>
        <v>1.0621299539646114</v>
      </c>
      <c r="M164" s="67">
        <f t="shared" si="16"/>
        <v>0.94957598388172237</v>
      </c>
      <c r="N164" s="67" t="e">
        <f t="shared" si="17"/>
        <v>#DIV/0!</v>
      </c>
      <c r="O164" s="67">
        <f t="shared" si="18"/>
        <v>0.9822717625342775</v>
      </c>
      <c r="P164" s="67">
        <f t="shared" si="19"/>
        <v>4.9530087186557381E-2</v>
      </c>
    </row>
    <row r="165" spans="1:16" ht="14.4" x14ac:dyDescent="0.3">
      <c r="A165" s="46">
        <v>900689417</v>
      </c>
      <c r="B165" s="46" t="s">
        <v>217</v>
      </c>
      <c r="C165" s="46" t="s">
        <v>50</v>
      </c>
      <c r="D165" s="46" t="s">
        <v>257</v>
      </c>
      <c r="E165" s="87">
        <v>1714680</v>
      </c>
      <c r="F165" s="87">
        <v>2078458</v>
      </c>
      <c r="G165" s="87">
        <v>1093690</v>
      </c>
      <c r="H165" s="87">
        <v>1225382</v>
      </c>
      <c r="I165" s="87">
        <v>853076</v>
      </c>
      <c r="J165">
        <v>144036</v>
      </c>
      <c r="K165">
        <v>64551</v>
      </c>
      <c r="L165" s="67">
        <f t="shared" si="15"/>
        <v>1.5677934332397663</v>
      </c>
      <c r="M165" s="67">
        <f t="shared" si="16"/>
        <v>0.5895630318245545</v>
      </c>
      <c r="N165" s="67">
        <f t="shared" si="17"/>
        <v>2.2313519542687179</v>
      </c>
      <c r="O165" s="67">
        <f t="shared" si="18"/>
        <v>0.16884310424862498</v>
      </c>
      <c r="P165" s="67">
        <f t="shared" si="19"/>
        <v>6.9299451805136303E-2</v>
      </c>
    </row>
    <row r="166" spans="1:16" ht="14.4" x14ac:dyDescent="0.3">
      <c r="A166" s="46">
        <v>900701446</v>
      </c>
      <c r="B166" s="46" t="s">
        <v>218</v>
      </c>
      <c r="C166" s="46" t="s">
        <v>50</v>
      </c>
      <c r="D166" s="46" t="s">
        <v>247</v>
      </c>
      <c r="E166" s="87">
        <v>1741695</v>
      </c>
      <c r="F166" s="87">
        <v>4835490</v>
      </c>
      <c r="G166" s="87">
        <v>763389</v>
      </c>
      <c r="H166" s="87">
        <v>1193565</v>
      </c>
      <c r="I166" s="87">
        <v>3641925</v>
      </c>
      <c r="J166">
        <v>176377</v>
      </c>
      <c r="K166">
        <v>52591</v>
      </c>
      <c r="L166" s="67">
        <f t="shared" si="15"/>
        <v>2.2815301242223822</v>
      </c>
      <c r="M166" s="67">
        <f t="shared" si="16"/>
        <v>0.24683434357221296</v>
      </c>
      <c r="N166" s="67">
        <f t="shared" si="17"/>
        <v>3.3537487402787551</v>
      </c>
      <c r="O166" s="67">
        <f t="shared" si="18"/>
        <v>4.8429607968313464E-2</v>
      </c>
      <c r="P166" s="67">
        <f t="shared" si="19"/>
        <v>3.6475517475995194E-2</v>
      </c>
    </row>
    <row r="167" spans="1:16" ht="14.4" x14ac:dyDescent="0.3">
      <c r="A167" s="46">
        <v>900823690</v>
      </c>
      <c r="B167" s="46" t="s">
        <v>219</v>
      </c>
      <c r="C167" s="46" t="s">
        <v>50</v>
      </c>
      <c r="D167" s="46" t="s">
        <v>249</v>
      </c>
      <c r="E167" s="87">
        <v>5716980</v>
      </c>
      <c r="F167" s="87">
        <v>7714185</v>
      </c>
      <c r="G167" s="87">
        <v>1705696</v>
      </c>
      <c r="H167" s="87">
        <v>1705696</v>
      </c>
      <c r="I167" s="87">
        <v>6008489</v>
      </c>
      <c r="J167">
        <v>669005</v>
      </c>
      <c r="K167">
        <v>44067</v>
      </c>
      <c r="L167" s="67">
        <f t="shared" si="15"/>
        <v>3.3516992476971277</v>
      </c>
      <c r="M167" s="67">
        <f t="shared" si="16"/>
        <v>0.22111162747587723</v>
      </c>
      <c r="N167" s="67">
        <f t="shared" si="17"/>
        <v>15.18154174325459</v>
      </c>
      <c r="O167" s="67">
        <f t="shared" si="18"/>
        <v>0.11134330111946614</v>
      </c>
      <c r="P167" s="67">
        <f t="shared" si="19"/>
        <v>8.6724002600404318E-2</v>
      </c>
    </row>
    <row r="168" spans="1:16" ht="14.4" x14ac:dyDescent="0.3">
      <c r="A168" s="46">
        <v>900864966</v>
      </c>
      <c r="B168" s="46" t="s">
        <v>220</v>
      </c>
      <c r="C168" s="46" t="s">
        <v>50</v>
      </c>
      <c r="D168" s="46" t="s">
        <v>244</v>
      </c>
      <c r="E168" s="87">
        <v>1644917</v>
      </c>
      <c r="F168" s="87">
        <v>3027743</v>
      </c>
      <c r="G168" s="87">
        <v>809984</v>
      </c>
      <c r="H168" s="87">
        <v>1285967</v>
      </c>
      <c r="I168" s="87">
        <v>1741776</v>
      </c>
      <c r="J168">
        <v>634802</v>
      </c>
      <c r="K168"/>
      <c r="L168" s="67">
        <f t="shared" si="15"/>
        <v>2.0308018429993679</v>
      </c>
      <c r="M168" s="67">
        <f t="shared" si="16"/>
        <v>0.42472792439781054</v>
      </c>
      <c r="N168" s="67" t="e">
        <f t="shared" si="17"/>
        <v>#DIV/0!</v>
      </c>
      <c r="O168" s="67">
        <f t="shared" si="18"/>
        <v>0.36445673840953141</v>
      </c>
      <c r="P168" s="67">
        <f t="shared" si="19"/>
        <v>0.20966178437205535</v>
      </c>
    </row>
    <row r="169" spans="1:16" ht="14.4" x14ac:dyDescent="0.3">
      <c r="A169" s="46">
        <v>900959541</v>
      </c>
      <c r="B169" s="46" t="s">
        <v>221</v>
      </c>
      <c r="C169" s="46" t="s">
        <v>50</v>
      </c>
      <c r="D169" s="46" t="s">
        <v>48</v>
      </c>
      <c r="E169" s="87">
        <v>52692888</v>
      </c>
      <c r="F169" s="87">
        <v>88828745</v>
      </c>
      <c r="G169" s="87">
        <v>503350</v>
      </c>
      <c r="H169" s="87">
        <v>4776902</v>
      </c>
      <c r="I169" s="87">
        <v>84051843</v>
      </c>
      <c r="J169">
        <v>29386337</v>
      </c>
      <c r="K169"/>
      <c r="L169" s="67">
        <f t="shared" si="15"/>
        <v>104.68439058309328</v>
      </c>
      <c r="M169" s="67">
        <f t="shared" si="16"/>
        <v>5.3776533711018884E-2</v>
      </c>
      <c r="N169" s="67" t="e">
        <f t="shared" si="17"/>
        <v>#DIV/0!</v>
      </c>
      <c r="O169" s="67">
        <f t="shared" si="18"/>
        <v>0.34962156629926605</v>
      </c>
      <c r="P169" s="67">
        <f t="shared" si="19"/>
        <v>0.33082013035307434</v>
      </c>
    </row>
    <row r="170" spans="1:16" ht="14.4" x14ac:dyDescent="0.3">
      <c r="A170" s="46">
        <v>901030294</v>
      </c>
      <c r="B170" s="46" t="s">
        <v>222</v>
      </c>
      <c r="C170" s="46" t="s">
        <v>50</v>
      </c>
      <c r="D170" s="46" t="s">
        <v>249</v>
      </c>
      <c r="E170" s="87">
        <v>26030</v>
      </c>
      <c r="F170" s="87">
        <v>60055</v>
      </c>
      <c r="G170" s="87">
        <v>11072</v>
      </c>
      <c r="H170" s="87">
        <v>22642</v>
      </c>
      <c r="I170" s="87">
        <v>37413</v>
      </c>
      <c r="J170">
        <v>1733</v>
      </c>
      <c r="K170">
        <v>2257</v>
      </c>
      <c r="L170" s="67">
        <f t="shared" si="15"/>
        <v>2.3509754335260116</v>
      </c>
      <c r="M170" s="67">
        <f t="shared" si="16"/>
        <v>0.37702106402464408</v>
      </c>
      <c r="N170" s="67">
        <f t="shared" si="17"/>
        <v>0.76783340717766946</v>
      </c>
      <c r="O170" s="67">
        <f t="shared" si="18"/>
        <v>4.6320797583727584E-2</v>
      </c>
      <c r="P170" s="67">
        <f t="shared" si="19"/>
        <v>2.8856881192240447E-2</v>
      </c>
    </row>
    <row r="171" spans="1:16" ht="14.4" x14ac:dyDescent="0.3">
      <c r="A171" s="46">
        <v>901228997</v>
      </c>
      <c r="B171" s="46" t="s">
        <v>223</v>
      </c>
      <c r="C171" s="46" t="s">
        <v>50</v>
      </c>
      <c r="D171" s="46" t="s">
        <v>247</v>
      </c>
      <c r="E171" s="87">
        <v>59872962</v>
      </c>
      <c r="F171" s="87">
        <v>65215685</v>
      </c>
      <c r="G171" s="87">
        <v>44646156</v>
      </c>
      <c r="H171" s="87">
        <v>57872014</v>
      </c>
      <c r="I171" s="87">
        <v>7343671</v>
      </c>
      <c r="J171">
        <v>3090361</v>
      </c>
      <c r="K171"/>
      <c r="L171" s="67">
        <f t="shared" si="15"/>
        <v>1.3410552523267625</v>
      </c>
      <c r="M171" s="67">
        <f t="shared" si="16"/>
        <v>0.88739409852093099</v>
      </c>
      <c r="N171" s="67" t="e">
        <f t="shared" si="17"/>
        <v>#DIV/0!</v>
      </c>
      <c r="O171" s="67">
        <f t="shared" si="18"/>
        <v>0.4208196418385301</v>
      </c>
      <c r="P171" s="67">
        <f t="shared" si="19"/>
        <v>4.7386775129326632E-2</v>
      </c>
    </row>
    <row r="172" spans="1:16" ht="14.4" x14ac:dyDescent="0.3">
      <c r="A172" s="46">
        <v>901254685</v>
      </c>
      <c r="B172" s="46" t="s">
        <v>224</v>
      </c>
      <c r="C172" s="46" t="s">
        <v>50</v>
      </c>
      <c r="D172" s="46" t="s">
        <v>247</v>
      </c>
      <c r="E172" s="87">
        <v>11618038</v>
      </c>
      <c r="F172" s="87">
        <v>11618038</v>
      </c>
      <c r="G172" s="87">
        <v>3689055</v>
      </c>
      <c r="H172" s="87">
        <v>3689055</v>
      </c>
      <c r="I172" s="87">
        <v>7928983</v>
      </c>
      <c r="J172">
        <v>-5499</v>
      </c>
      <c r="K172">
        <v>0</v>
      </c>
      <c r="L172" s="67">
        <f t="shared" si="15"/>
        <v>3.1493263179865845</v>
      </c>
      <c r="M172" s="67">
        <f t="shared" si="16"/>
        <v>0.31752822636662059</v>
      </c>
      <c r="N172" s="67" t="e">
        <f t="shared" si="17"/>
        <v>#DIV/0!</v>
      </c>
      <c r="O172" s="67">
        <f t="shared" si="18"/>
        <v>-6.9353156640643569E-4</v>
      </c>
      <c r="P172" s="67">
        <f t="shared" si="19"/>
        <v>-4.7331571819613606E-4</v>
      </c>
    </row>
    <row r="173" spans="1:16" ht="14.4" x14ac:dyDescent="0.3">
      <c r="A173" s="46">
        <v>800214774</v>
      </c>
      <c r="B173" s="46" t="s">
        <v>225</v>
      </c>
      <c r="C173" s="46" t="s">
        <v>49</v>
      </c>
      <c r="D173" s="46" t="s">
        <v>249</v>
      </c>
      <c r="E173" s="87">
        <v>12055158</v>
      </c>
      <c r="F173" s="87">
        <v>12143581</v>
      </c>
      <c r="G173" s="87">
        <v>2000748</v>
      </c>
      <c r="H173" s="87">
        <v>3818160</v>
      </c>
      <c r="I173" s="87">
        <v>8325421</v>
      </c>
      <c r="J173">
        <v>705402</v>
      </c>
      <c r="K173">
        <v>0</v>
      </c>
      <c r="L173" s="67">
        <f t="shared" si="15"/>
        <v>6.0253255282524334</v>
      </c>
      <c r="M173" s="67">
        <f t="shared" si="16"/>
        <v>0.31441796287273088</v>
      </c>
      <c r="N173" s="67" t="e">
        <f t="shared" si="17"/>
        <v>#DIV/0!</v>
      </c>
      <c r="O173" s="67">
        <f t="shared" si="18"/>
        <v>8.4728688194867258E-2</v>
      </c>
      <c r="P173" s="67">
        <f t="shared" si="19"/>
        <v>5.80884666557583E-2</v>
      </c>
    </row>
    <row r="174" spans="1:16" ht="14.4" x14ac:dyDescent="0.3">
      <c r="A174" s="46">
        <v>804004037</v>
      </c>
      <c r="B174" s="46" t="s">
        <v>226</v>
      </c>
      <c r="C174" s="46" t="s">
        <v>49</v>
      </c>
      <c r="D174" s="46" t="s">
        <v>248</v>
      </c>
      <c r="E174" s="87">
        <v>1205680</v>
      </c>
      <c r="F174" s="87">
        <v>3703111</v>
      </c>
      <c r="G174" s="87">
        <v>199957</v>
      </c>
      <c r="H174" s="87">
        <v>309741</v>
      </c>
      <c r="I174" s="87">
        <v>3393370</v>
      </c>
      <c r="J174">
        <v>87131</v>
      </c>
      <c r="K174"/>
      <c r="L174" s="67">
        <f t="shared" si="15"/>
        <v>6.0296963847227154</v>
      </c>
      <c r="M174" s="67">
        <f t="shared" si="16"/>
        <v>8.3643455462177607E-2</v>
      </c>
      <c r="N174" s="67" t="e">
        <f t="shared" si="17"/>
        <v>#DIV/0!</v>
      </c>
      <c r="O174" s="67">
        <f t="shared" si="18"/>
        <v>2.5676834533222136E-2</v>
      </c>
      <c r="P174" s="67">
        <f t="shared" si="19"/>
        <v>2.3529135367532865E-2</v>
      </c>
    </row>
    <row r="175" spans="1:16" ht="14.4" x14ac:dyDescent="0.3">
      <c r="A175" s="46">
        <v>810005636</v>
      </c>
      <c r="B175" s="46" t="s">
        <v>227</v>
      </c>
      <c r="C175" s="46" t="s">
        <v>49</v>
      </c>
      <c r="D175" s="46" t="s">
        <v>267</v>
      </c>
      <c r="E175" s="87">
        <v>6526636</v>
      </c>
      <c r="F175" s="87">
        <v>7754463</v>
      </c>
      <c r="G175" s="87">
        <v>3368581</v>
      </c>
      <c r="H175" s="87">
        <v>3454367</v>
      </c>
      <c r="I175" s="87">
        <v>4300096</v>
      </c>
      <c r="J175">
        <v>74843</v>
      </c>
      <c r="K175">
        <v>165497</v>
      </c>
      <c r="L175" s="67">
        <f t="shared" si="15"/>
        <v>1.9375030613780699</v>
      </c>
      <c r="M175" s="67">
        <f t="shared" si="16"/>
        <v>0.44546824196594914</v>
      </c>
      <c r="N175" s="67">
        <f t="shared" si="17"/>
        <v>0.4522317625092902</v>
      </c>
      <c r="O175" s="67">
        <f t="shared" si="18"/>
        <v>1.7404960261352305E-2</v>
      </c>
      <c r="P175" s="67">
        <f t="shared" si="19"/>
        <v>9.6516032122404873E-3</v>
      </c>
    </row>
    <row r="176" spans="1:16" ht="14.4" x14ac:dyDescent="0.3">
      <c r="A176" s="46">
        <v>829002208</v>
      </c>
      <c r="B176" s="46" t="s">
        <v>228</v>
      </c>
      <c r="C176" s="46" t="s">
        <v>49</v>
      </c>
      <c r="D176" s="46" t="s">
        <v>248</v>
      </c>
      <c r="E176" s="87">
        <v>9923928</v>
      </c>
      <c r="F176" s="87">
        <v>14069414</v>
      </c>
      <c r="G176" s="87">
        <v>1271907</v>
      </c>
      <c r="H176" s="87">
        <v>2492618</v>
      </c>
      <c r="I176" s="87">
        <v>11576796</v>
      </c>
      <c r="J176">
        <v>1836596</v>
      </c>
      <c r="K176">
        <v>600068</v>
      </c>
      <c r="L176" s="67">
        <f t="shared" si="15"/>
        <v>7.802400647217131</v>
      </c>
      <c r="M176" s="67">
        <f t="shared" si="16"/>
        <v>0.17716572985911141</v>
      </c>
      <c r="N176" s="67">
        <f t="shared" si="17"/>
        <v>3.0606464600678591</v>
      </c>
      <c r="O176" s="67">
        <f t="shared" si="18"/>
        <v>0.15864458525484945</v>
      </c>
      <c r="P176" s="67">
        <f t="shared" si="19"/>
        <v>0.13053820151997803</v>
      </c>
    </row>
    <row r="177" spans="1:16" ht="14.4" x14ac:dyDescent="0.3">
      <c r="A177" s="46">
        <v>830008157</v>
      </c>
      <c r="B177" s="46" t="s">
        <v>229</v>
      </c>
      <c r="C177" s="46" t="s">
        <v>49</v>
      </c>
      <c r="D177" s="46" t="s">
        <v>48</v>
      </c>
      <c r="E177" s="87">
        <v>4280585</v>
      </c>
      <c r="F177" s="87">
        <v>4351078</v>
      </c>
      <c r="G177" s="87">
        <v>272</v>
      </c>
      <c r="H177" s="87">
        <v>272</v>
      </c>
      <c r="I177" s="87">
        <v>4350806</v>
      </c>
      <c r="J177">
        <v>130229</v>
      </c>
      <c r="K177">
        <v>1563</v>
      </c>
      <c r="L177" s="67">
        <f t="shared" si="15"/>
        <v>15737.444852941177</v>
      </c>
      <c r="M177" s="67">
        <f t="shared" si="16"/>
        <v>6.2513243844399021E-5</v>
      </c>
      <c r="N177" s="67">
        <f t="shared" si="17"/>
        <v>83.319897632757517</v>
      </c>
      <c r="O177" s="67">
        <f t="shared" si="18"/>
        <v>2.993215509953788E-2</v>
      </c>
      <c r="P177" s="67">
        <f t="shared" si="19"/>
        <v>2.9930283943427352E-2</v>
      </c>
    </row>
    <row r="178" spans="1:16" ht="14.4" x14ac:dyDescent="0.3">
      <c r="A178" s="46">
        <v>830115153</v>
      </c>
      <c r="B178" s="46" t="s">
        <v>230</v>
      </c>
      <c r="C178" s="46" t="s">
        <v>49</v>
      </c>
      <c r="D178" s="46" t="s">
        <v>48</v>
      </c>
      <c r="E178" s="87">
        <v>3075992</v>
      </c>
      <c r="F178" s="87">
        <v>6246154</v>
      </c>
      <c r="G178" s="87">
        <v>375357</v>
      </c>
      <c r="H178" s="87">
        <v>393096</v>
      </c>
      <c r="I178" s="87">
        <v>5853058</v>
      </c>
      <c r="J178">
        <v>-56452</v>
      </c>
      <c r="K178">
        <v>21750</v>
      </c>
      <c r="L178" s="67">
        <f t="shared" si="15"/>
        <v>8.1948438419957537</v>
      </c>
      <c r="M178" s="67">
        <f t="shared" si="16"/>
        <v>6.2934087119850074E-2</v>
      </c>
      <c r="N178" s="67">
        <f t="shared" si="17"/>
        <v>-2.5954942528735634</v>
      </c>
      <c r="O178" s="67">
        <f t="shared" si="18"/>
        <v>-9.6448728169104079E-3</v>
      </c>
      <c r="P178" s="67">
        <f t="shared" si="19"/>
        <v>-9.0378815507910944E-3</v>
      </c>
    </row>
    <row r="179" spans="1:16" ht="14.4" x14ac:dyDescent="0.3">
      <c r="A179" s="46">
        <v>830147156</v>
      </c>
      <c r="B179" s="46" t="s">
        <v>231</v>
      </c>
      <c r="C179" s="46" t="s">
        <v>49</v>
      </c>
      <c r="D179" s="46" t="s">
        <v>48</v>
      </c>
      <c r="E179" s="87">
        <v>56911</v>
      </c>
      <c r="F179" s="87">
        <v>1106911</v>
      </c>
      <c r="G179" s="87">
        <v>12974</v>
      </c>
      <c r="H179" s="87">
        <v>564524</v>
      </c>
      <c r="I179" s="87">
        <v>542387</v>
      </c>
      <c r="J179">
        <v>19270</v>
      </c>
      <c r="K179"/>
      <c r="L179" s="67">
        <f t="shared" si="15"/>
        <v>4.3865423154000309</v>
      </c>
      <c r="M179" s="67">
        <f t="shared" si="16"/>
        <v>0.50999944891685056</v>
      </c>
      <c r="N179" s="67" t="e">
        <f t="shared" si="17"/>
        <v>#DIV/0!</v>
      </c>
      <c r="O179" s="67">
        <f t="shared" si="18"/>
        <v>3.5528137658166585E-2</v>
      </c>
      <c r="P179" s="67">
        <f t="shared" si="19"/>
        <v>1.7408807031459621E-2</v>
      </c>
    </row>
    <row r="180" spans="1:16" ht="14.4" x14ac:dyDescent="0.3">
      <c r="A180" s="46">
        <v>860403674</v>
      </c>
      <c r="B180" s="46" t="s">
        <v>232</v>
      </c>
      <c r="C180" s="46" t="s">
        <v>49</v>
      </c>
      <c r="D180" s="46" t="s">
        <v>48</v>
      </c>
      <c r="E180" s="87">
        <v>6183065</v>
      </c>
      <c r="F180" s="87">
        <v>7186695</v>
      </c>
      <c r="G180" s="87">
        <v>93240</v>
      </c>
      <c r="H180" s="87">
        <v>2134132</v>
      </c>
      <c r="I180" s="87">
        <v>5052563</v>
      </c>
      <c r="J180">
        <v>1162017</v>
      </c>
      <c r="K180"/>
      <c r="L180" s="67">
        <f t="shared" si="15"/>
        <v>66.313438438438439</v>
      </c>
      <c r="M180" s="67">
        <f t="shared" si="16"/>
        <v>0.29695597211235486</v>
      </c>
      <c r="N180" s="67" t="e">
        <f t="shared" si="17"/>
        <v>#DIV/0!</v>
      </c>
      <c r="O180" s="67">
        <f t="shared" si="18"/>
        <v>0.22998565282610034</v>
      </c>
      <c r="P180" s="67">
        <f t="shared" si="19"/>
        <v>0.16169003971923115</v>
      </c>
    </row>
    <row r="181" spans="1:16" ht="14.4" x14ac:dyDescent="0.3">
      <c r="A181" s="46">
        <v>900157390</v>
      </c>
      <c r="B181" s="46" t="s">
        <v>233</v>
      </c>
      <c r="C181" s="46" t="s">
        <v>49</v>
      </c>
      <c r="D181" s="46" t="s">
        <v>48</v>
      </c>
      <c r="E181" s="87">
        <v>971064</v>
      </c>
      <c r="F181" s="87">
        <v>6672283</v>
      </c>
      <c r="G181" s="87">
        <v>452448</v>
      </c>
      <c r="H181" s="87">
        <v>2081575</v>
      </c>
      <c r="I181" s="87">
        <v>4590708</v>
      </c>
      <c r="J181">
        <v>612756</v>
      </c>
      <c r="K181">
        <v>0</v>
      </c>
      <c r="L181" s="67">
        <f t="shared" si="15"/>
        <v>2.1462444302991726</v>
      </c>
      <c r="M181" s="67">
        <f t="shared" si="16"/>
        <v>0.31197342798559352</v>
      </c>
      <c r="N181" s="67" t="e">
        <f t="shared" si="17"/>
        <v>#DIV/0!</v>
      </c>
      <c r="O181" s="67">
        <f t="shared" si="18"/>
        <v>0.13347745053704135</v>
      </c>
      <c r="P181" s="67">
        <f t="shared" si="19"/>
        <v>9.1836032734223055E-2</v>
      </c>
    </row>
    <row r="182" spans="1:16" ht="14.4" x14ac:dyDescent="0.3">
      <c r="A182" s="46">
        <v>900170234</v>
      </c>
      <c r="B182" s="46" t="s">
        <v>234</v>
      </c>
      <c r="C182" s="46" t="s">
        <v>49</v>
      </c>
      <c r="D182" s="46" t="s">
        <v>263</v>
      </c>
      <c r="E182" s="87">
        <v>1511362</v>
      </c>
      <c r="F182" s="87">
        <v>1838641</v>
      </c>
      <c r="G182" s="87">
        <v>1082744</v>
      </c>
      <c r="H182" s="87">
        <v>1086061</v>
      </c>
      <c r="I182" s="87">
        <v>752580</v>
      </c>
      <c r="J182">
        <v>380235</v>
      </c>
      <c r="K182">
        <v>5204</v>
      </c>
      <c r="L182" s="67">
        <f t="shared" si="15"/>
        <v>1.3958627339426495</v>
      </c>
      <c r="M182" s="67">
        <f t="shared" si="16"/>
        <v>0.59068681705672832</v>
      </c>
      <c r="N182" s="67">
        <f t="shared" si="17"/>
        <v>73.065910837817057</v>
      </c>
      <c r="O182" s="67">
        <f t="shared" si="18"/>
        <v>0.50524196763134821</v>
      </c>
      <c r="P182" s="67">
        <f t="shared" si="19"/>
        <v>0.20680219792770857</v>
      </c>
    </row>
    <row r="183" spans="1:16" ht="14.4" x14ac:dyDescent="0.3">
      <c r="A183" s="46">
        <v>900189295</v>
      </c>
      <c r="B183" s="46" t="s">
        <v>235</v>
      </c>
      <c r="C183" s="46" t="s">
        <v>49</v>
      </c>
      <c r="D183" s="46" t="s">
        <v>48</v>
      </c>
      <c r="E183" s="87">
        <v>9796040</v>
      </c>
      <c r="F183" s="87">
        <v>19761683</v>
      </c>
      <c r="G183" s="87">
        <v>1946966</v>
      </c>
      <c r="H183" s="87">
        <v>9878022</v>
      </c>
      <c r="I183" s="87">
        <v>9883661</v>
      </c>
      <c r="J183">
        <v>-17007</v>
      </c>
      <c r="K183">
        <v>1375477</v>
      </c>
      <c r="L183" s="67">
        <f t="shared" si="15"/>
        <v>5.0314386589185434</v>
      </c>
      <c r="M183" s="67">
        <f t="shared" si="16"/>
        <v>0.49985732490496887</v>
      </c>
      <c r="N183" s="67">
        <f t="shared" si="17"/>
        <v>-1.2364437936803014E-2</v>
      </c>
      <c r="O183" s="67">
        <f t="shared" si="18"/>
        <v>-1.720718668922376E-3</v>
      </c>
      <c r="P183" s="67">
        <f t="shared" si="19"/>
        <v>-8.6060483816079831E-4</v>
      </c>
    </row>
    <row r="184" spans="1:16" ht="14.4" x14ac:dyDescent="0.3">
      <c r="A184" s="46">
        <v>900207526</v>
      </c>
      <c r="B184" s="46" t="s">
        <v>236</v>
      </c>
      <c r="C184" s="46" t="s">
        <v>49</v>
      </c>
      <c r="D184" s="46" t="s">
        <v>247</v>
      </c>
      <c r="E184" s="87">
        <v>32477080</v>
      </c>
      <c r="F184" s="87">
        <v>33117226</v>
      </c>
      <c r="G184" s="87">
        <v>23857706</v>
      </c>
      <c r="H184" s="87">
        <v>24202196</v>
      </c>
      <c r="I184" s="87">
        <v>8915030</v>
      </c>
      <c r="J184">
        <v>5559917</v>
      </c>
      <c r="K184">
        <v>639726</v>
      </c>
      <c r="L184" s="67">
        <f t="shared" si="15"/>
        <v>1.361282597748501</v>
      </c>
      <c r="M184" s="67">
        <f t="shared" si="16"/>
        <v>0.73080384208508287</v>
      </c>
      <c r="N184" s="67">
        <f t="shared" si="17"/>
        <v>8.6910911859139688</v>
      </c>
      <c r="O184" s="67">
        <f t="shared" si="18"/>
        <v>0.623656566495009</v>
      </c>
      <c r="P184" s="67">
        <f t="shared" si="19"/>
        <v>0.16788595155886546</v>
      </c>
    </row>
    <row r="185" spans="1:16" ht="14.4" x14ac:dyDescent="0.3">
      <c r="A185" s="46">
        <v>900305136</v>
      </c>
      <c r="B185" s="46" t="s">
        <v>237</v>
      </c>
      <c r="C185" s="46" t="s">
        <v>49</v>
      </c>
      <c r="D185" s="46" t="s">
        <v>253</v>
      </c>
      <c r="E185" s="87">
        <v>1197152</v>
      </c>
      <c r="F185" s="87">
        <v>2090079</v>
      </c>
      <c r="G185" s="87">
        <v>1583158</v>
      </c>
      <c r="H185" s="87">
        <v>2184621</v>
      </c>
      <c r="I185" s="87">
        <v>-94542</v>
      </c>
      <c r="J185">
        <v>93719</v>
      </c>
      <c r="K185">
        <v>14388</v>
      </c>
      <c r="L185" s="67">
        <f t="shared" si="15"/>
        <v>0.7561797369561345</v>
      </c>
      <c r="M185" s="67">
        <f t="shared" si="16"/>
        <v>1.0452336969081073</v>
      </c>
      <c r="N185" s="67">
        <f t="shared" si="17"/>
        <v>6.5136919655268279</v>
      </c>
      <c r="O185" s="67">
        <f t="shared" si="18"/>
        <v>-0.99129487423578944</v>
      </c>
      <c r="P185" s="67">
        <f t="shared" si="19"/>
        <v>4.4839931887742039E-2</v>
      </c>
    </row>
    <row r="186" spans="1:16" ht="14.4" x14ac:dyDescent="0.3">
      <c r="A186" s="46">
        <v>900335816</v>
      </c>
      <c r="B186" s="46" t="s">
        <v>238</v>
      </c>
      <c r="C186" s="46" t="s">
        <v>49</v>
      </c>
      <c r="D186" s="46" t="s">
        <v>244</v>
      </c>
      <c r="E186" s="87">
        <v>327593</v>
      </c>
      <c r="F186" s="87">
        <v>8415887</v>
      </c>
      <c r="G186" s="87">
        <v>1119670</v>
      </c>
      <c r="H186" s="87">
        <v>1790177</v>
      </c>
      <c r="I186" s="87">
        <v>6625710</v>
      </c>
      <c r="J186">
        <v>-326365</v>
      </c>
      <c r="K186"/>
      <c r="L186" s="67">
        <f t="shared" ref="L186:L191" si="20">+E186/G186</f>
        <v>0.29257995659435371</v>
      </c>
      <c r="M186" s="67">
        <f t="shared" ref="M186:M191" si="21">+H186/F186</f>
        <v>0.21271400150691186</v>
      </c>
      <c r="N186" s="67" t="e">
        <f t="shared" ref="N186:N191" si="22">+J186/K186</f>
        <v>#DIV/0!</v>
      </c>
      <c r="O186" s="67">
        <f t="shared" ref="O186:O191" si="23">+J186/I186</f>
        <v>-4.9257362607177196E-2</v>
      </c>
      <c r="P186" s="67">
        <f t="shared" ref="P186:P191" si="24">+J186/F186</f>
        <v>-3.8779631903327602E-2</v>
      </c>
    </row>
    <row r="187" spans="1:16" ht="14.4" x14ac:dyDescent="0.3">
      <c r="A187" s="46">
        <v>900343416</v>
      </c>
      <c r="B187" s="46" t="s">
        <v>239</v>
      </c>
      <c r="C187" s="46" t="s">
        <v>49</v>
      </c>
      <c r="D187" s="46" t="s">
        <v>253</v>
      </c>
      <c r="E187" s="87">
        <v>6750072</v>
      </c>
      <c r="F187" s="87">
        <v>15171341</v>
      </c>
      <c r="G187" s="87">
        <v>4105141</v>
      </c>
      <c r="H187" s="87">
        <v>5104686</v>
      </c>
      <c r="I187" s="87">
        <v>10066655</v>
      </c>
      <c r="J187">
        <v>1845431</v>
      </c>
      <c r="K187">
        <v>188688</v>
      </c>
      <c r="L187" s="67">
        <f t="shared" si="20"/>
        <v>1.6442972360754478</v>
      </c>
      <c r="M187" s="67">
        <f t="shared" si="21"/>
        <v>0.33646900428907373</v>
      </c>
      <c r="N187" s="67">
        <f t="shared" si="22"/>
        <v>9.78033049266514</v>
      </c>
      <c r="O187" s="67">
        <f t="shared" si="23"/>
        <v>0.18332117272321341</v>
      </c>
      <c r="P187" s="67">
        <f t="shared" si="24"/>
        <v>0.1216392802719285</v>
      </c>
    </row>
    <row r="188" spans="1:16" ht="14.4" x14ac:dyDescent="0.3">
      <c r="A188" s="46">
        <v>900351626</v>
      </c>
      <c r="B188" s="46" t="s">
        <v>240</v>
      </c>
      <c r="C188" s="46" t="s">
        <v>49</v>
      </c>
      <c r="D188" s="46" t="s">
        <v>263</v>
      </c>
      <c r="E188" s="87">
        <v>3269480</v>
      </c>
      <c r="F188" s="87">
        <v>5797299</v>
      </c>
      <c r="G188" s="87">
        <v>3865947</v>
      </c>
      <c r="H188" s="87">
        <v>4183805</v>
      </c>
      <c r="I188" s="87">
        <v>1613494</v>
      </c>
      <c r="J188">
        <v>-431635</v>
      </c>
      <c r="K188">
        <v>10161</v>
      </c>
      <c r="L188" s="67">
        <f t="shared" si="20"/>
        <v>0.84571257702187852</v>
      </c>
      <c r="M188" s="67">
        <f t="shared" si="21"/>
        <v>0.72168176938950368</v>
      </c>
      <c r="N188" s="67">
        <f t="shared" si="22"/>
        <v>-42.479578781615984</v>
      </c>
      <c r="O188" s="67">
        <f t="shared" si="23"/>
        <v>-0.26751571434415</v>
      </c>
      <c r="P188" s="67">
        <f t="shared" si="24"/>
        <v>-7.4454500276766825E-2</v>
      </c>
    </row>
    <row r="189" spans="1:16" ht="14.4" x14ac:dyDescent="0.3">
      <c r="A189" s="46">
        <v>900355585</v>
      </c>
      <c r="B189" s="46" t="s">
        <v>241</v>
      </c>
      <c r="C189" s="46" t="s">
        <v>49</v>
      </c>
      <c r="D189" s="46" t="s">
        <v>246</v>
      </c>
      <c r="E189" s="87">
        <v>13459135</v>
      </c>
      <c r="F189" s="87">
        <v>22496703</v>
      </c>
      <c r="G189" s="87">
        <v>4386907</v>
      </c>
      <c r="H189" s="87">
        <v>15805475</v>
      </c>
      <c r="I189" s="87">
        <v>6691228</v>
      </c>
      <c r="J189">
        <v>1585040</v>
      </c>
      <c r="K189">
        <v>1196397</v>
      </c>
      <c r="L189" s="67">
        <f t="shared" si="20"/>
        <v>3.068023780763987</v>
      </c>
      <c r="M189" s="67">
        <f t="shared" si="21"/>
        <v>0.70256850526052639</v>
      </c>
      <c r="N189" s="67">
        <f t="shared" si="22"/>
        <v>1.3248445123148922</v>
      </c>
      <c r="O189" s="67">
        <f t="shared" si="23"/>
        <v>0.2368832746395729</v>
      </c>
      <c r="P189" s="67">
        <f t="shared" si="24"/>
        <v>7.0456546454829405E-2</v>
      </c>
    </row>
    <row r="190" spans="1:16" ht="14.4" x14ac:dyDescent="0.3">
      <c r="A190" s="46">
        <v>900802411</v>
      </c>
      <c r="B190" s="46" t="s">
        <v>242</v>
      </c>
      <c r="C190" s="46" t="s">
        <v>49</v>
      </c>
      <c r="D190" s="46" t="s">
        <v>267</v>
      </c>
      <c r="E190" s="87">
        <v>7722402</v>
      </c>
      <c r="F190" s="87">
        <v>13726901</v>
      </c>
      <c r="G190" s="87">
        <v>4363491</v>
      </c>
      <c r="H190" s="87">
        <v>5806290</v>
      </c>
      <c r="I190" s="87">
        <v>7920611</v>
      </c>
      <c r="J190">
        <v>1970826</v>
      </c>
      <c r="K190">
        <v>75358</v>
      </c>
      <c r="L190" s="67">
        <f t="shared" si="20"/>
        <v>1.7697760806656873</v>
      </c>
      <c r="M190" s="67">
        <f t="shared" si="21"/>
        <v>0.42298622245472595</v>
      </c>
      <c r="N190" s="67">
        <f t="shared" si="22"/>
        <v>26.152843759123119</v>
      </c>
      <c r="O190" s="67">
        <f t="shared" si="23"/>
        <v>0.2488224708927127</v>
      </c>
      <c r="P190" s="67">
        <f t="shared" si="24"/>
        <v>0.14357399386795316</v>
      </c>
    </row>
    <row r="191" spans="1:16" ht="14.4" x14ac:dyDescent="0.3">
      <c r="A191" s="46">
        <v>901087458</v>
      </c>
      <c r="B191" s="46" t="s">
        <v>243</v>
      </c>
      <c r="C191" s="46" t="s">
        <v>49</v>
      </c>
      <c r="D191" s="46" t="s">
        <v>245</v>
      </c>
      <c r="E191" s="87">
        <v>3749537</v>
      </c>
      <c r="F191" s="87">
        <v>9400295</v>
      </c>
      <c r="G191" s="87">
        <v>4358533</v>
      </c>
      <c r="H191" s="87">
        <v>9333876</v>
      </c>
      <c r="I191" s="87">
        <v>66419</v>
      </c>
      <c r="J191">
        <v>-202310</v>
      </c>
      <c r="K191">
        <v>228271</v>
      </c>
      <c r="L191" s="67">
        <f t="shared" si="20"/>
        <v>0.86027500537451473</v>
      </c>
      <c r="M191" s="67">
        <f t="shared" si="21"/>
        <v>0.9929343706766649</v>
      </c>
      <c r="N191" s="67">
        <f t="shared" si="22"/>
        <v>-0.88627114263309836</v>
      </c>
      <c r="O191" s="67">
        <f t="shared" si="23"/>
        <v>-3.045965762808835</v>
      </c>
      <c r="P191" s="67">
        <f t="shared" si="24"/>
        <v>-2.1521665011576763E-2</v>
      </c>
    </row>
    <row r="192" spans="1:16" ht="14.4" x14ac:dyDescent="0.3">
      <c r="K192"/>
    </row>
    <row r="193" spans="11:11" ht="14.4" x14ac:dyDescent="0.3">
      <c r="K193"/>
    </row>
    <row r="194" spans="11:11" ht="14.4" x14ac:dyDescent="0.3">
      <c r="K194"/>
    </row>
    <row r="195" spans="11:11" ht="14.4" x14ac:dyDescent="0.3">
      <c r="K195"/>
    </row>
    <row r="196" spans="11:11" ht="14.4" x14ac:dyDescent="0.3">
      <c r="K196"/>
    </row>
    <row r="197" spans="11:11" ht="14.4" x14ac:dyDescent="0.3">
      <c r="K197"/>
    </row>
    <row r="198" spans="11:11" ht="14.4" x14ac:dyDescent="0.3">
      <c r="K198"/>
    </row>
    <row r="199" spans="11:11" ht="14.4" x14ac:dyDescent="0.3">
      <c r="K199"/>
    </row>
    <row r="200" spans="11:11" ht="14.4" x14ac:dyDescent="0.3">
      <c r="K200"/>
    </row>
    <row r="201" spans="11:11" ht="14.4" x14ac:dyDescent="0.3">
      <c r="K201"/>
    </row>
    <row r="202" spans="11:11" ht="14.4" x14ac:dyDescent="0.3">
      <c r="K202"/>
    </row>
    <row r="203" spans="11:11" ht="14.4" x14ac:dyDescent="0.3">
      <c r="K203"/>
    </row>
    <row r="204" spans="11:11" ht="14.4" x14ac:dyDescent="0.3">
      <c r="K204"/>
    </row>
    <row r="205" spans="11:11" ht="14.4" x14ac:dyDescent="0.3">
      <c r="K205"/>
    </row>
    <row r="206" spans="11:11" ht="14.4" x14ac:dyDescent="0.3">
      <c r="K206"/>
    </row>
    <row r="207" spans="11:11" ht="14.4" x14ac:dyDescent="0.3">
      <c r="K207"/>
    </row>
    <row r="208" spans="11:11" ht="14.4" x14ac:dyDescent="0.3">
      <c r="K208"/>
    </row>
    <row r="209" spans="11:11" ht="14.4" x14ac:dyDescent="0.3">
      <c r="K209"/>
    </row>
    <row r="210" spans="11:11" ht="14.4" x14ac:dyDescent="0.3">
      <c r="K210"/>
    </row>
    <row r="211" spans="11:11" ht="14.4" x14ac:dyDescent="0.3">
      <c r="K211"/>
    </row>
    <row r="212" spans="11:11" ht="14.4" x14ac:dyDescent="0.3">
      <c r="K212"/>
    </row>
    <row r="213" spans="11:11" ht="14.4" x14ac:dyDescent="0.3">
      <c r="K213"/>
    </row>
    <row r="214" spans="11:11" ht="14.4" x14ac:dyDescent="0.3">
      <c r="K214"/>
    </row>
    <row r="215" spans="11:11" ht="14.4" x14ac:dyDescent="0.3">
      <c r="K215"/>
    </row>
    <row r="216" spans="11:11" ht="14.4" x14ac:dyDescent="0.3">
      <c r="K216"/>
    </row>
    <row r="217" spans="11:11" ht="14.4" x14ac:dyDescent="0.3">
      <c r="K217"/>
    </row>
    <row r="218" spans="11:11" ht="14.4" x14ac:dyDescent="0.3">
      <c r="K218"/>
    </row>
    <row r="219" spans="11:11" ht="14.4" x14ac:dyDescent="0.3">
      <c r="K219"/>
    </row>
    <row r="220" spans="11:11" ht="14.4" x14ac:dyDescent="0.3">
      <c r="K220"/>
    </row>
    <row r="221" spans="11:11" ht="14.4" x14ac:dyDescent="0.3">
      <c r="K221"/>
    </row>
    <row r="222" spans="11:11" ht="14.4" x14ac:dyDescent="0.3">
      <c r="K222"/>
    </row>
    <row r="223" spans="11:11" ht="14.4" x14ac:dyDescent="0.3">
      <c r="K223"/>
    </row>
    <row r="224" spans="11:11" ht="14.4" x14ac:dyDescent="0.3">
      <c r="K224"/>
    </row>
    <row r="225" spans="11:11" ht="14.4" x14ac:dyDescent="0.3">
      <c r="K225"/>
    </row>
    <row r="226" spans="11:11" ht="14.4" x14ac:dyDescent="0.3">
      <c r="K226"/>
    </row>
    <row r="227" spans="11:11" ht="14.4" x14ac:dyDescent="0.3">
      <c r="K227"/>
    </row>
    <row r="228" spans="11:11" ht="14.4" x14ac:dyDescent="0.3">
      <c r="K228"/>
    </row>
    <row r="229" spans="11:11" ht="14.4" x14ac:dyDescent="0.3">
      <c r="K229"/>
    </row>
  </sheetData>
  <autoFilter ref="C1:C229" xr:uid="{BDA8FDA2-52E5-46EB-9EC5-8DAE5168DDCB}"/>
  <conditionalFormatting sqref="A1">
    <cfRule type="duplicateValues" dxfId="11" priority="5"/>
  </conditionalFormatting>
  <conditionalFormatting sqref="A3">
    <cfRule type="duplicateValues" dxfId="10" priority="1"/>
  </conditionalFormatting>
  <conditionalFormatting sqref="L2:P191">
    <cfRule type="cellIs" dxfId="9" priority="4" operator="between">
      <formula>#REF!</formula>
      <formula>#REF!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CCC7D-E70B-4A7D-8600-109DAD1D8D28}">
  <dimension ref="B1:M192"/>
  <sheetViews>
    <sheetView topLeftCell="A2" zoomScale="90" zoomScaleNormal="44" workbookViewId="0">
      <selection activeCell="F7" sqref="F7"/>
    </sheetView>
  </sheetViews>
  <sheetFormatPr baseColWidth="10" defaultRowHeight="14.4" x14ac:dyDescent="0.3"/>
  <cols>
    <col min="2" max="2" width="16.33203125" style="77" customWidth="1"/>
    <col min="4" max="4" width="19.44140625" bestFit="1" customWidth="1"/>
  </cols>
  <sheetData>
    <row r="1" spans="2:13" ht="15" thickBot="1" x14ac:dyDescent="0.35"/>
    <row r="2" spans="2:13" ht="27.6" x14ac:dyDescent="0.3">
      <c r="B2" s="78" t="s">
        <v>1</v>
      </c>
      <c r="D2" s="104" t="s">
        <v>6</v>
      </c>
      <c r="E2" s="104"/>
      <c r="G2" s="35" t="s">
        <v>45</v>
      </c>
      <c r="H2" s="35" t="s">
        <v>47</v>
      </c>
      <c r="I2" s="35" t="s">
        <v>46</v>
      </c>
    </row>
    <row r="3" spans="2:13" x14ac:dyDescent="0.3">
      <c r="B3" s="88">
        <v>1.1981241166645253E-2</v>
      </c>
      <c r="D3" s="105"/>
      <c r="E3" s="106"/>
      <c r="G3" s="50">
        <v>191</v>
      </c>
      <c r="H3" s="51">
        <v>0.1</v>
      </c>
      <c r="I3" s="50">
        <f>+G3*H3</f>
        <v>19.100000000000001</v>
      </c>
    </row>
    <row r="4" spans="2:13" x14ac:dyDescent="0.3">
      <c r="B4" s="88">
        <v>0.10936370673270902</v>
      </c>
      <c r="D4" s="4" t="s">
        <v>8</v>
      </c>
      <c r="E4" s="7">
        <f>+AVERAGE(B22:B173)</f>
        <v>2.3948396650267401</v>
      </c>
      <c r="F4" s="10"/>
    </row>
    <row r="5" spans="2:13" x14ac:dyDescent="0.3">
      <c r="B5" s="88">
        <v>0.16317982432031311</v>
      </c>
      <c r="D5" s="4" t="s">
        <v>7</v>
      </c>
      <c r="E5" s="7">
        <f>STDEV(B22:B173)</f>
        <v>1.2415112997006239</v>
      </c>
      <c r="F5" s="10"/>
    </row>
    <row r="6" spans="2:13" x14ac:dyDescent="0.3">
      <c r="B6" s="88">
        <v>0.17338444706832909</v>
      </c>
      <c r="D6" s="38" t="s">
        <v>10</v>
      </c>
      <c r="E6" s="39">
        <f>+E4-E5</f>
        <v>1.1533283653261162</v>
      </c>
      <c r="K6" s="56"/>
    </row>
    <row r="7" spans="2:13" x14ac:dyDescent="0.3">
      <c r="B7" s="88">
        <v>0.19913419913419914</v>
      </c>
      <c r="D7" s="4" t="s">
        <v>11</v>
      </c>
      <c r="E7" s="7">
        <f>+E5+E4</f>
        <v>3.636350964727364</v>
      </c>
      <c r="J7" s="10"/>
      <c r="K7" s="56"/>
      <c r="M7" s="10"/>
    </row>
    <row r="8" spans="2:13" x14ac:dyDescent="0.3">
      <c r="B8" s="88">
        <v>0.22000345852253653</v>
      </c>
      <c r="D8" s="105" t="s">
        <v>29</v>
      </c>
      <c r="E8" s="106"/>
      <c r="J8" s="10"/>
      <c r="K8" s="56"/>
      <c r="M8" s="10"/>
    </row>
    <row r="9" spans="2:13" x14ac:dyDescent="0.3">
      <c r="B9" s="88">
        <v>0.29257995659435371</v>
      </c>
      <c r="D9" s="8" t="s">
        <v>9</v>
      </c>
      <c r="E9" s="9">
        <v>1.1499999999999999</v>
      </c>
      <c r="J9" s="10"/>
      <c r="K9" s="56"/>
      <c r="M9" s="10"/>
    </row>
    <row r="10" spans="2:13" x14ac:dyDescent="0.3">
      <c r="B10" s="88">
        <v>0.29268992338584798</v>
      </c>
      <c r="J10" s="10"/>
      <c r="K10" s="56"/>
      <c r="M10" s="10"/>
    </row>
    <row r="11" spans="2:13" x14ac:dyDescent="0.3">
      <c r="B11" s="88">
        <v>0.70575034534131031</v>
      </c>
      <c r="J11" s="10"/>
      <c r="K11" s="56"/>
      <c r="M11" s="10"/>
    </row>
    <row r="12" spans="2:13" x14ac:dyDescent="0.3">
      <c r="B12" s="88">
        <v>0.74610411471660676</v>
      </c>
      <c r="J12" s="10"/>
      <c r="K12" s="56"/>
      <c r="M12" s="10"/>
    </row>
    <row r="13" spans="2:13" x14ac:dyDescent="0.3">
      <c r="B13" s="88">
        <v>0.75336909991152246</v>
      </c>
      <c r="J13" s="10"/>
      <c r="K13" s="56"/>
      <c r="M13" s="10"/>
    </row>
    <row r="14" spans="2:13" x14ac:dyDescent="0.3">
      <c r="B14" s="88">
        <v>0.75551315562552801</v>
      </c>
      <c r="J14" s="10"/>
      <c r="K14" s="56"/>
      <c r="M14" s="10"/>
    </row>
    <row r="15" spans="2:13" x14ac:dyDescent="0.3">
      <c r="B15" s="88">
        <v>0.7561797369561345</v>
      </c>
      <c r="J15" s="10"/>
      <c r="K15" s="56"/>
      <c r="M15" s="10"/>
    </row>
    <row r="16" spans="2:13" x14ac:dyDescent="0.3">
      <c r="B16" s="88">
        <v>0.75713505027027017</v>
      </c>
      <c r="J16" s="10"/>
      <c r="K16" s="56"/>
      <c r="M16" s="10"/>
    </row>
    <row r="17" spans="2:13" x14ac:dyDescent="0.3">
      <c r="B17" s="88">
        <v>0.765713775050618</v>
      </c>
      <c r="J17" s="10"/>
      <c r="K17" s="56"/>
      <c r="M17" s="10"/>
    </row>
    <row r="18" spans="2:13" x14ac:dyDescent="0.3">
      <c r="B18" s="88">
        <v>0.78733269888837143</v>
      </c>
      <c r="J18" s="10"/>
      <c r="K18" s="56"/>
      <c r="M18" s="10"/>
    </row>
    <row r="19" spans="2:13" x14ac:dyDescent="0.3">
      <c r="B19" s="88">
        <v>0.80322344567533499</v>
      </c>
      <c r="J19" s="10"/>
      <c r="K19" s="56"/>
      <c r="M19" s="10"/>
    </row>
    <row r="20" spans="2:13" x14ac:dyDescent="0.3">
      <c r="B20" s="88">
        <v>0.84571257702187852</v>
      </c>
      <c r="J20" s="10"/>
      <c r="K20" s="56"/>
      <c r="M20" s="10"/>
    </row>
    <row r="21" spans="2:13" x14ac:dyDescent="0.3">
      <c r="B21" s="88">
        <v>0.8589641312324886</v>
      </c>
      <c r="J21" s="10"/>
      <c r="M21" s="10"/>
    </row>
    <row r="22" spans="2:13" x14ac:dyDescent="0.3">
      <c r="B22" s="88">
        <v>0.86027500537451473</v>
      </c>
      <c r="J22" s="10"/>
      <c r="M22" s="10"/>
    </row>
    <row r="23" spans="2:13" x14ac:dyDescent="0.3">
      <c r="B23" s="88">
        <v>0.89188940097639069</v>
      </c>
      <c r="J23" s="10"/>
      <c r="M23" s="10"/>
    </row>
    <row r="24" spans="2:13" x14ac:dyDescent="0.3">
      <c r="B24" s="88">
        <v>0.93241547478925479</v>
      </c>
      <c r="J24" s="10"/>
      <c r="M24" s="10"/>
    </row>
    <row r="25" spans="2:13" x14ac:dyDescent="0.3">
      <c r="B25" s="88">
        <v>0.9502725742436644</v>
      </c>
      <c r="J25" s="10"/>
      <c r="M25" s="10"/>
    </row>
    <row r="26" spans="2:13" x14ac:dyDescent="0.3">
      <c r="B26" s="88">
        <v>0.95570475799308752</v>
      </c>
      <c r="J26" s="10"/>
      <c r="M26" s="10"/>
    </row>
    <row r="27" spans="2:13" x14ac:dyDescent="0.3">
      <c r="B27" s="88">
        <v>0.97218349908768054</v>
      </c>
      <c r="J27" s="10"/>
      <c r="M27" s="10"/>
    </row>
    <row r="28" spans="2:13" x14ac:dyDescent="0.3">
      <c r="B28" s="88">
        <v>1.0621299539646114</v>
      </c>
      <c r="J28" s="10"/>
      <c r="M28" s="10"/>
    </row>
    <row r="29" spans="2:13" x14ac:dyDescent="0.3">
      <c r="B29" s="88">
        <v>1.0705071395014216</v>
      </c>
      <c r="J29" s="10"/>
      <c r="M29" s="10"/>
    </row>
    <row r="30" spans="2:13" x14ac:dyDescent="0.3">
      <c r="B30" s="88">
        <v>1.08653430633597</v>
      </c>
      <c r="J30" s="10"/>
      <c r="M30" s="10"/>
    </row>
    <row r="31" spans="2:13" x14ac:dyDescent="0.3">
      <c r="B31" s="88">
        <v>1.1279026964704737</v>
      </c>
      <c r="J31" s="10"/>
      <c r="M31" s="10"/>
    </row>
    <row r="32" spans="2:13" x14ac:dyDescent="0.3">
      <c r="B32" s="88">
        <v>1.1292210905979265</v>
      </c>
      <c r="J32" s="10"/>
      <c r="M32" s="10"/>
    </row>
    <row r="33" spans="2:13" x14ac:dyDescent="0.3">
      <c r="B33" s="88">
        <v>1.1320728345477948</v>
      </c>
      <c r="J33" s="10"/>
      <c r="M33" s="10"/>
    </row>
    <row r="34" spans="2:13" x14ac:dyDescent="0.3">
      <c r="B34" s="88">
        <v>1.132352009567132</v>
      </c>
      <c r="J34" s="10"/>
      <c r="M34" s="10"/>
    </row>
    <row r="35" spans="2:13" x14ac:dyDescent="0.3">
      <c r="B35" s="88">
        <v>1.1385876914355606</v>
      </c>
      <c r="J35" s="10"/>
      <c r="M35" s="10"/>
    </row>
    <row r="36" spans="2:13" x14ac:dyDescent="0.3">
      <c r="B36" s="88">
        <v>1.1614647572271233</v>
      </c>
      <c r="J36" s="10"/>
      <c r="M36" s="10"/>
    </row>
    <row r="37" spans="2:13" x14ac:dyDescent="0.3">
      <c r="B37" s="88">
        <v>1.1681481211245301</v>
      </c>
      <c r="J37" s="10"/>
      <c r="M37" s="10"/>
    </row>
    <row r="38" spans="2:13" x14ac:dyDescent="0.3">
      <c r="B38" s="88">
        <v>1.1719705157881553</v>
      </c>
      <c r="J38" s="10"/>
      <c r="M38" s="10"/>
    </row>
    <row r="39" spans="2:13" x14ac:dyDescent="0.3">
      <c r="B39" s="88">
        <v>1.1771529777037302</v>
      </c>
      <c r="J39" s="10"/>
      <c r="M39" s="10"/>
    </row>
    <row r="40" spans="2:13" x14ac:dyDescent="0.3">
      <c r="B40" s="88">
        <v>1.1960883343636406</v>
      </c>
      <c r="J40" s="10"/>
      <c r="M40" s="10"/>
    </row>
    <row r="41" spans="2:13" x14ac:dyDescent="0.3">
      <c r="B41" s="88">
        <v>1.2047614928816683</v>
      </c>
      <c r="J41" s="10"/>
      <c r="M41" s="10"/>
    </row>
    <row r="42" spans="2:13" x14ac:dyDescent="0.3">
      <c r="B42" s="88">
        <v>1.2263550255095013</v>
      </c>
      <c r="J42" s="10"/>
      <c r="M42" s="10"/>
    </row>
    <row r="43" spans="2:13" x14ac:dyDescent="0.3">
      <c r="B43" s="88">
        <v>1.2373357376450005</v>
      </c>
      <c r="J43" s="10"/>
      <c r="M43" s="10"/>
    </row>
    <row r="44" spans="2:13" x14ac:dyDescent="0.3">
      <c r="B44" s="88">
        <v>1.2471255441844906</v>
      </c>
      <c r="J44" s="10"/>
      <c r="M44" s="10"/>
    </row>
    <row r="45" spans="2:13" x14ac:dyDescent="0.3">
      <c r="B45" s="88">
        <v>1.2642678354715673</v>
      </c>
      <c r="J45" s="10"/>
      <c r="M45" s="10"/>
    </row>
    <row r="46" spans="2:13" x14ac:dyDescent="0.3">
      <c r="B46" s="88">
        <v>1.2674205851846334</v>
      </c>
      <c r="J46" s="10"/>
      <c r="M46" s="10"/>
    </row>
    <row r="47" spans="2:13" x14ac:dyDescent="0.3">
      <c r="B47" s="88">
        <v>1.2727510643264266</v>
      </c>
      <c r="J47" s="10"/>
      <c r="M47" s="10"/>
    </row>
    <row r="48" spans="2:13" x14ac:dyDescent="0.3">
      <c r="B48" s="88">
        <v>1.3039117277906649</v>
      </c>
      <c r="J48" s="10"/>
      <c r="M48" s="10"/>
    </row>
    <row r="49" spans="2:13" x14ac:dyDescent="0.3">
      <c r="B49" s="88">
        <v>1.3285176468486655</v>
      </c>
      <c r="J49" s="10"/>
      <c r="M49" s="10"/>
    </row>
    <row r="50" spans="2:13" x14ac:dyDescent="0.3">
      <c r="B50" s="88">
        <v>1.3368814508759506</v>
      </c>
      <c r="J50" s="10"/>
      <c r="M50" s="10"/>
    </row>
    <row r="51" spans="2:13" x14ac:dyDescent="0.3">
      <c r="B51" s="88">
        <v>1.3410552523267625</v>
      </c>
      <c r="J51" s="10"/>
      <c r="M51" s="10"/>
    </row>
    <row r="52" spans="2:13" x14ac:dyDescent="0.3">
      <c r="B52" s="88">
        <v>1.3451525792731633</v>
      </c>
      <c r="J52" s="10"/>
      <c r="M52" s="10"/>
    </row>
    <row r="53" spans="2:13" x14ac:dyDescent="0.3">
      <c r="B53" s="88">
        <v>1.361282597748501</v>
      </c>
      <c r="J53" s="10"/>
      <c r="M53" s="10"/>
    </row>
    <row r="54" spans="2:13" x14ac:dyDescent="0.3">
      <c r="B54" s="88">
        <v>1.3831871330982599</v>
      </c>
      <c r="J54" s="10"/>
      <c r="M54" s="10"/>
    </row>
    <row r="55" spans="2:13" x14ac:dyDescent="0.3">
      <c r="B55" s="88">
        <v>1.3958627339426495</v>
      </c>
      <c r="J55" s="10"/>
      <c r="M55" s="10"/>
    </row>
    <row r="56" spans="2:13" x14ac:dyDescent="0.3">
      <c r="B56" s="88">
        <v>1.4104871439635345</v>
      </c>
      <c r="J56" s="10"/>
      <c r="M56" s="10"/>
    </row>
    <row r="57" spans="2:13" x14ac:dyDescent="0.3">
      <c r="B57" s="88">
        <v>1.4270396581104503</v>
      </c>
      <c r="J57" s="10"/>
      <c r="M57" s="10"/>
    </row>
    <row r="58" spans="2:13" x14ac:dyDescent="0.3">
      <c r="B58" s="88">
        <v>1.4337512918754323</v>
      </c>
      <c r="J58" s="10"/>
      <c r="M58" s="10"/>
    </row>
    <row r="59" spans="2:13" x14ac:dyDescent="0.3">
      <c r="B59" s="88">
        <v>1.4459314378404873</v>
      </c>
    </row>
    <row r="60" spans="2:13" x14ac:dyDescent="0.3">
      <c r="B60" s="88">
        <v>1.4459314378404873</v>
      </c>
    </row>
    <row r="61" spans="2:13" x14ac:dyDescent="0.3">
      <c r="B61" s="88">
        <v>1.4711639084113997</v>
      </c>
    </row>
    <row r="62" spans="2:13" x14ac:dyDescent="0.3">
      <c r="B62" s="88">
        <v>1.4791004167619384</v>
      </c>
    </row>
    <row r="63" spans="2:13" x14ac:dyDescent="0.3">
      <c r="B63" s="88">
        <v>1.4927552351695355</v>
      </c>
    </row>
    <row r="64" spans="2:13" x14ac:dyDescent="0.3">
      <c r="B64" s="88">
        <v>1.5112887806647843</v>
      </c>
    </row>
    <row r="65" spans="2:2" x14ac:dyDescent="0.3">
      <c r="B65" s="88">
        <v>1.5503264058082926</v>
      </c>
    </row>
    <row r="66" spans="2:2" x14ac:dyDescent="0.3">
      <c r="B66" s="88">
        <v>1.5591387710199591</v>
      </c>
    </row>
    <row r="67" spans="2:2" x14ac:dyDescent="0.3">
      <c r="B67" s="88">
        <v>1.5626537974980088</v>
      </c>
    </row>
    <row r="68" spans="2:2" x14ac:dyDescent="0.3">
      <c r="B68" s="88">
        <v>1.5677934332397663</v>
      </c>
    </row>
    <row r="69" spans="2:2" x14ac:dyDescent="0.3">
      <c r="B69" s="88">
        <v>1.5974204595764971</v>
      </c>
    </row>
    <row r="70" spans="2:2" x14ac:dyDescent="0.3">
      <c r="B70" s="88">
        <v>1.6341448739508746</v>
      </c>
    </row>
    <row r="71" spans="2:2" x14ac:dyDescent="0.3">
      <c r="B71" s="88">
        <v>1.6442972360754478</v>
      </c>
    </row>
    <row r="72" spans="2:2" x14ac:dyDescent="0.3">
      <c r="B72" s="88">
        <v>1.6526215022077413</v>
      </c>
    </row>
    <row r="73" spans="2:2" x14ac:dyDescent="0.3">
      <c r="B73" s="88">
        <v>1.6603691196090291</v>
      </c>
    </row>
    <row r="74" spans="2:2" x14ac:dyDescent="0.3">
      <c r="B74" s="88">
        <v>1.7497303352569389</v>
      </c>
    </row>
    <row r="75" spans="2:2" x14ac:dyDescent="0.3">
      <c r="B75" s="88">
        <v>1.7580801728363296</v>
      </c>
    </row>
    <row r="76" spans="2:2" x14ac:dyDescent="0.3">
      <c r="B76" s="88">
        <v>1.7599039476331562</v>
      </c>
    </row>
    <row r="77" spans="2:2" x14ac:dyDescent="0.3">
      <c r="B77" s="88">
        <v>1.762597249926636</v>
      </c>
    </row>
    <row r="78" spans="2:2" x14ac:dyDescent="0.3">
      <c r="B78" s="88">
        <v>1.7643766188098924</v>
      </c>
    </row>
    <row r="79" spans="2:2" x14ac:dyDescent="0.3">
      <c r="B79" s="88">
        <v>1.7697760806656873</v>
      </c>
    </row>
    <row r="80" spans="2:2" x14ac:dyDescent="0.3">
      <c r="B80" s="88">
        <v>1.8154318426974256</v>
      </c>
    </row>
    <row r="81" spans="2:2" x14ac:dyDescent="0.3">
      <c r="B81" s="88">
        <v>1.8173963006142757</v>
      </c>
    </row>
    <row r="82" spans="2:2" x14ac:dyDescent="0.3">
      <c r="B82" s="88">
        <v>1.818189833876612</v>
      </c>
    </row>
    <row r="83" spans="2:2" x14ac:dyDescent="0.3">
      <c r="B83" s="88">
        <v>1.8409914174479278</v>
      </c>
    </row>
    <row r="84" spans="2:2" x14ac:dyDescent="0.3">
      <c r="B84" s="88">
        <v>1.86185546418086</v>
      </c>
    </row>
    <row r="85" spans="2:2" x14ac:dyDescent="0.3">
      <c r="B85" s="88">
        <v>1.8787573594869589</v>
      </c>
    </row>
    <row r="86" spans="2:2" x14ac:dyDescent="0.3">
      <c r="B86" s="88">
        <v>1.9022659680707141</v>
      </c>
    </row>
    <row r="87" spans="2:2" x14ac:dyDescent="0.3">
      <c r="B87" s="88">
        <v>1.902605620202146</v>
      </c>
    </row>
    <row r="88" spans="2:2" x14ac:dyDescent="0.3">
      <c r="B88" s="88">
        <v>1.9069544919971158</v>
      </c>
    </row>
    <row r="89" spans="2:2" x14ac:dyDescent="0.3">
      <c r="B89" s="88">
        <v>1.9354189922771348</v>
      </c>
    </row>
    <row r="90" spans="2:2" x14ac:dyDescent="0.3">
      <c r="B90" s="88">
        <v>1.9375030613780699</v>
      </c>
    </row>
    <row r="91" spans="2:2" x14ac:dyDescent="0.3">
      <c r="B91" s="88">
        <v>1.9744868933525885</v>
      </c>
    </row>
    <row r="92" spans="2:2" x14ac:dyDescent="0.3">
      <c r="B92" s="88">
        <v>1.9858735628647868</v>
      </c>
    </row>
    <row r="93" spans="2:2" x14ac:dyDescent="0.3">
      <c r="B93" s="88">
        <v>1.9896591474007543</v>
      </c>
    </row>
    <row r="94" spans="2:2" x14ac:dyDescent="0.3">
      <c r="B94" s="88">
        <v>1.9913611406157914</v>
      </c>
    </row>
    <row r="95" spans="2:2" x14ac:dyDescent="0.3">
      <c r="B95" s="88">
        <v>1.9978836695036255</v>
      </c>
    </row>
    <row r="96" spans="2:2" x14ac:dyDescent="0.3">
      <c r="B96" s="88">
        <v>2.0024892623688468</v>
      </c>
    </row>
    <row r="97" spans="2:2" x14ac:dyDescent="0.3">
      <c r="B97" s="88">
        <v>2.0157642167801875</v>
      </c>
    </row>
    <row r="98" spans="2:2" x14ac:dyDescent="0.3">
      <c r="B98" s="88">
        <v>2.0308018429993679</v>
      </c>
    </row>
    <row r="99" spans="2:2" x14ac:dyDescent="0.3">
      <c r="B99" s="88">
        <v>2.0319054020068221</v>
      </c>
    </row>
    <row r="100" spans="2:2" x14ac:dyDescent="0.3">
      <c r="B100" s="88">
        <v>2.0328465610983315</v>
      </c>
    </row>
    <row r="101" spans="2:2" x14ac:dyDescent="0.3">
      <c r="B101" s="88">
        <v>2.0361399190396754</v>
      </c>
    </row>
    <row r="102" spans="2:2" x14ac:dyDescent="0.3">
      <c r="B102" s="88">
        <v>2.0898565532326083</v>
      </c>
    </row>
    <row r="103" spans="2:2" x14ac:dyDescent="0.3">
      <c r="B103" s="88">
        <v>2.0939344046982447</v>
      </c>
    </row>
    <row r="104" spans="2:2" x14ac:dyDescent="0.3">
      <c r="B104" s="88">
        <v>2.104889026850846</v>
      </c>
    </row>
    <row r="105" spans="2:2" x14ac:dyDescent="0.3">
      <c r="B105" s="88">
        <v>2.1297983431894449</v>
      </c>
    </row>
    <row r="106" spans="2:2" x14ac:dyDescent="0.3">
      <c r="B106" s="88">
        <v>2.1377428588884335</v>
      </c>
    </row>
    <row r="107" spans="2:2" x14ac:dyDescent="0.3">
      <c r="B107" s="88">
        <v>2.1462444302991726</v>
      </c>
    </row>
    <row r="108" spans="2:2" x14ac:dyDescent="0.3">
      <c r="B108" s="88">
        <v>2.1755883918258925</v>
      </c>
    </row>
    <row r="109" spans="2:2" x14ac:dyDescent="0.3">
      <c r="B109" s="88">
        <v>2.1865665795301021</v>
      </c>
    </row>
    <row r="110" spans="2:2" x14ac:dyDescent="0.3">
      <c r="B110" s="88">
        <v>2.2295620825343883</v>
      </c>
    </row>
    <row r="111" spans="2:2" x14ac:dyDescent="0.3">
      <c r="B111" s="88">
        <v>2.2389963166648816</v>
      </c>
    </row>
    <row r="112" spans="2:2" x14ac:dyDescent="0.3">
      <c r="B112" s="88">
        <v>2.2815301242223822</v>
      </c>
    </row>
    <row r="113" spans="2:2" x14ac:dyDescent="0.3">
      <c r="B113" s="88">
        <v>2.287971253488795</v>
      </c>
    </row>
    <row r="114" spans="2:2" x14ac:dyDescent="0.3">
      <c r="B114" s="88">
        <v>2.2930277656935742</v>
      </c>
    </row>
    <row r="115" spans="2:2" x14ac:dyDescent="0.3">
      <c r="B115" s="88">
        <v>2.3509754335260116</v>
      </c>
    </row>
    <row r="116" spans="2:2" x14ac:dyDescent="0.3">
      <c r="B116" s="88">
        <v>2.3636750036609953</v>
      </c>
    </row>
    <row r="117" spans="2:2" x14ac:dyDescent="0.3">
      <c r="B117" s="88">
        <v>2.3648775613884441</v>
      </c>
    </row>
    <row r="118" spans="2:2" x14ac:dyDescent="0.3">
      <c r="B118" s="88">
        <v>2.376362961773387</v>
      </c>
    </row>
    <row r="119" spans="2:2" x14ac:dyDescent="0.3">
      <c r="B119" s="88">
        <v>2.4053428262510455</v>
      </c>
    </row>
    <row r="120" spans="2:2" x14ac:dyDescent="0.3">
      <c r="B120" s="88">
        <v>2.4292727530287426</v>
      </c>
    </row>
    <row r="121" spans="2:2" x14ac:dyDescent="0.3">
      <c r="B121" s="88">
        <v>2.4529077678518605</v>
      </c>
    </row>
    <row r="122" spans="2:2" x14ac:dyDescent="0.3">
      <c r="B122" s="88">
        <v>2.4860744155787673</v>
      </c>
    </row>
    <row r="123" spans="2:2" x14ac:dyDescent="0.3">
      <c r="B123" s="88">
        <v>2.4900081263087279</v>
      </c>
    </row>
    <row r="124" spans="2:2" x14ac:dyDescent="0.3">
      <c r="B124" s="88">
        <v>2.5711002890669539</v>
      </c>
    </row>
    <row r="125" spans="2:2" x14ac:dyDescent="0.3">
      <c r="B125" s="88">
        <v>2.5825230404403015</v>
      </c>
    </row>
    <row r="126" spans="2:2" x14ac:dyDescent="0.3">
      <c r="B126" s="88">
        <v>2.5998007480056784</v>
      </c>
    </row>
    <row r="127" spans="2:2" x14ac:dyDescent="0.3">
      <c r="B127" s="88">
        <v>2.6082930167468077</v>
      </c>
    </row>
    <row r="128" spans="2:2" x14ac:dyDescent="0.3">
      <c r="B128" s="88">
        <v>2.6453973293231408</v>
      </c>
    </row>
    <row r="129" spans="2:2" x14ac:dyDescent="0.3">
      <c r="B129" s="88">
        <v>2.6670599954112686</v>
      </c>
    </row>
    <row r="130" spans="2:2" x14ac:dyDescent="0.3">
      <c r="B130" s="88">
        <v>2.7061097769835065</v>
      </c>
    </row>
    <row r="131" spans="2:2" x14ac:dyDescent="0.3">
      <c r="B131" s="88">
        <v>2.750180731976668</v>
      </c>
    </row>
    <row r="132" spans="2:2" x14ac:dyDescent="0.3">
      <c r="B132" s="88">
        <v>2.8162164365222893</v>
      </c>
    </row>
    <row r="133" spans="2:2" x14ac:dyDescent="0.3">
      <c r="B133" s="88">
        <v>2.8188250523992204</v>
      </c>
    </row>
    <row r="134" spans="2:2" x14ac:dyDescent="0.3">
      <c r="B134" s="88">
        <v>2.9336709590793992</v>
      </c>
    </row>
    <row r="135" spans="2:2" x14ac:dyDescent="0.3">
      <c r="B135" s="88">
        <v>2.9609920857530354</v>
      </c>
    </row>
    <row r="136" spans="2:2" x14ac:dyDescent="0.3">
      <c r="B136" s="88">
        <v>2.9994983459547608</v>
      </c>
    </row>
    <row r="137" spans="2:2" x14ac:dyDescent="0.3">
      <c r="B137" s="88">
        <v>3.0029411958996897</v>
      </c>
    </row>
    <row r="138" spans="2:2" x14ac:dyDescent="0.3">
      <c r="B138" s="88">
        <v>3.068023780763987</v>
      </c>
    </row>
    <row r="139" spans="2:2" x14ac:dyDescent="0.3">
      <c r="B139" s="88">
        <v>3.1081250601284798</v>
      </c>
    </row>
    <row r="140" spans="2:2" x14ac:dyDescent="0.3">
      <c r="B140" s="88">
        <v>3.1493263179865845</v>
      </c>
    </row>
    <row r="141" spans="2:2" x14ac:dyDescent="0.3">
      <c r="B141" s="88">
        <v>3.2794803426561523</v>
      </c>
    </row>
    <row r="142" spans="2:2" x14ac:dyDescent="0.3">
      <c r="B142" s="88">
        <v>3.3235866337105646</v>
      </c>
    </row>
    <row r="143" spans="2:2" x14ac:dyDescent="0.3">
      <c r="B143" s="88">
        <v>3.3516992476971277</v>
      </c>
    </row>
    <row r="144" spans="2:2" x14ac:dyDescent="0.3">
      <c r="B144" s="88">
        <v>3.4509645170476171</v>
      </c>
    </row>
    <row r="145" spans="2:2" x14ac:dyDescent="0.3">
      <c r="B145" s="88">
        <v>3.4949306054664331</v>
      </c>
    </row>
    <row r="146" spans="2:2" x14ac:dyDescent="0.3">
      <c r="B146" s="88">
        <v>3.5860796883666337</v>
      </c>
    </row>
    <row r="147" spans="2:2" x14ac:dyDescent="0.3">
      <c r="B147" s="88">
        <v>3.6055407735971445</v>
      </c>
    </row>
    <row r="148" spans="2:2" x14ac:dyDescent="0.3">
      <c r="B148" s="88">
        <v>3.7252775378315257</v>
      </c>
    </row>
    <row r="149" spans="2:2" x14ac:dyDescent="0.3">
      <c r="B149" s="88">
        <v>3.7484862947139628</v>
      </c>
    </row>
    <row r="150" spans="2:2" x14ac:dyDescent="0.3">
      <c r="B150" s="88">
        <v>3.7571130012625065</v>
      </c>
    </row>
    <row r="151" spans="2:2" x14ac:dyDescent="0.3">
      <c r="B151" s="88">
        <v>3.8038396096681715</v>
      </c>
    </row>
    <row r="152" spans="2:2" x14ac:dyDescent="0.3">
      <c r="B152" s="88">
        <v>3.8385834203141043</v>
      </c>
    </row>
    <row r="153" spans="2:2" x14ac:dyDescent="0.3">
      <c r="B153" s="88">
        <v>3.8569273565737148</v>
      </c>
    </row>
    <row r="154" spans="2:2" x14ac:dyDescent="0.3">
      <c r="B154" s="88">
        <v>3.8865140777954466</v>
      </c>
    </row>
    <row r="155" spans="2:2" x14ac:dyDescent="0.3">
      <c r="B155" s="88">
        <v>3.9898310476644938</v>
      </c>
    </row>
    <row r="156" spans="2:2" x14ac:dyDescent="0.3">
      <c r="B156" s="88">
        <v>4.0182000095424124</v>
      </c>
    </row>
    <row r="157" spans="2:2" x14ac:dyDescent="0.3">
      <c r="B157" s="88">
        <v>4.3865423154000309</v>
      </c>
    </row>
    <row r="158" spans="2:2" x14ac:dyDescent="0.3">
      <c r="B158" s="88">
        <v>4.3966045566822549</v>
      </c>
    </row>
    <row r="159" spans="2:2" x14ac:dyDescent="0.3">
      <c r="B159" s="88">
        <v>4.509986757654965</v>
      </c>
    </row>
    <row r="160" spans="2:2" x14ac:dyDescent="0.3">
      <c r="B160" s="88">
        <v>4.6375215345358134</v>
      </c>
    </row>
    <row r="161" spans="2:2" x14ac:dyDescent="0.3">
      <c r="B161" s="88">
        <v>4.6445481711287382</v>
      </c>
    </row>
    <row r="162" spans="2:2" x14ac:dyDescent="0.3">
      <c r="B162" s="88">
        <v>4.7105733076682164</v>
      </c>
    </row>
    <row r="163" spans="2:2" x14ac:dyDescent="0.3">
      <c r="B163" s="88">
        <v>4.7326420242993104</v>
      </c>
    </row>
    <row r="164" spans="2:2" x14ac:dyDescent="0.3">
      <c r="B164" s="88">
        <v>4.8094798390998434</v>
      </c>
    </row>
    <row r="165" spans="2:2" x14ac:dyDescent="0.3">
      <c r="B165" s="88">
        <v>4.8130319551360863</v>
      </c>
    </row>
    <row r="166" spans="2:2" x14ac:dyDescent="0.3">
      <c r="B166" s="88">
        <v>5.0314386589185434</v>
      </c>
    </row>
    <row r="167" spans="2:2" x14ac:dyDescent="0.3">
      <c r="B167" s="88">
        <v>5.0468788491698113</v>
      </c>
    </row>
    <row r="168" spans="2:2" x14ac:dyDescent="0.3">
      <c r="B168" s="88">
        <v>5.3031685291039627</v>
      </c>
    </row>
    <row r="169" spans="2:2" x14ac:dyDescent="0.3">
      <c r="B169" s="88">
        <v>5.5414894194176121</v>
      </c>
    </row>
    <row r="170" spans="2:2" x14ac:dyDescent="0.3">
      <c r="B170" s="88">
        <v>5.8830893463811567</v>
      </c>
    </row>
    <row r="171" spans="2:2" x14ac:dyDescent="0.3">
      <c r="B171" s="88">
        <v>6.0253255282524334</v>
      </c>
    </row>
    <row r="172" spans="2:2" x14ac:dyDescent="0.3">
      <c r="B172" s="88">
        <v>6.0296963847227154</v>
      </c>
    </row>
    <row r="173" spans="2:2" x14ac:dyDescent="0.3">
      <c r="B173" s="89">
        <v>6.0432657664436471</v>
      </c>
    </row>
    <row r="174" spans="2:2" x14ac:dyDescent="0.3">
      <c r="B174" s="88">
        <v>6.3562932200841855</v>
      </c>
    </row>
    <row r="175" spans="2:2" x14ac:dyDescent="0.3">
      <c r="B175" s="88">
        <v>7.4438534936459719</v>
      </c>
    </row>
    <row r="176" spans="2:2" x14ac:dyDescent="0.3">
      <c r="B176" s="88">
        <v>7.802400647217131</v>
      </c>
    </row>
    <row r="177" spans="2:2" x14ac:dyDescent="0.3">
      <c r="B177" s="88">
        <v>8.1948438419957537</v>
      </c>
    </row>
    <row r="178" spans="2:2" x14ac:dyDescent="0.3">
      <c r="B178" s="88">
        <v>8.9052673115456553</v>
      </c>
    </row>
    <row r="179" spans="2:2" x14ac:dyDescent="0.3">
      <c r="B179" s="88">
        <v>9.2195973186670361</v>
      </c>
    </row>
    <row r="180" spans="2:2" x14ac:dyDescent="0.3">
      <c r="B180" s="88">
        <v>10.297626270286667</v>
      </c>
    </row>
    <row r="181" spans="2:2" x14ac:dyDescent="0.3">
      <c r="B181" s="88">
        <v>13.395779886923126</v>
      </c>
    </row>
    <row r="182" spans="2:2" x14ac:dyDescent="0.3">
      <c r="B182" s="88">
        <v>16.223842076314469</v>
      </c>
    </row>
    <row r="183" spans="2:2" x14ac:dyDescent="0.3">
      <c r="B183" s="88">
        <v>17.051940362775177</v>
      </c>
    </row>
    <row r="184" spans="2:2" x14ac:dyDescent="0.3">
      <c r="B184" s="88">
        <v>19.022244498857866</v>
      </c>
    </row>
    <row r="185" spans="2:2" x14ac:dyDescent="0.3">
      <c r="B185" s="88">
        <v>21.386820002584312</v>
      </c>
    </row>
    <row r="186" spans="2:2" x14ac:dyDescent="0.3">
      <c r="B186" s="88">
        <v>27.739489281559852</v>
      </c>
    </row>
    <row r="187" spans="2:2" x14ac:dyDescent="0.3">
      <c r="B187" s="88">
        <v>48.946858376784114</v>
      </c>
    </row>
    <row r="188" spans="2:2" x14ac:dyDescent="0.3">
      <c r="B188" s="88">
        <v>66.313438438438439</v>
      </c>
    </row>
    <row r="189" spans="2:2" x14ac:dyDescent="0.3">
      <c r="B189" s="88">
        <v>104.68439058309328</v>
      </c>
    </row>
    <row r="190" spans="2:2" x14ac:dyDescent="0.3">
      <c r="B190" s="88">
        <v>131.26951033647271</v>
      </c>
    </row>
    <row r="191" spans="2:2" x14ac:dyDescent="0.3">
      <c r="B191" s="88">
        <v>171.83950889899748</v>
      </c>
    </row>
    <row r="192" spans="2:2" x14ac:dyDescent="0.3">
      <c r="B192" s="88">
        <v>15737.444852941177</v>
      </c>
    </row>
  </sheetData>
  <sortState xmlns:xlrd2="http://schemas.microsoft.com/office/spreadsheetml/2017/richdata2" ref="B3:B192">
    <sortCondition ref="B3:B192"/>
  </sortState>
  <mergeCells count="3">
    <mergeCell ref="D2:E2"/>
    <mergeCell ref="D8:E8"/>
    <mergeCell ref="D3:E3"/>
  </mergeCells>
  <conditionalFormatting sqref="K6:K20">
    <cfRule type="cellIs" dxfId="8" priority="1" operator="between">
      <formula>#REF!</formula>
      <formula>#REF!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8239D-BB15-4550-A0E8-80CF01B0C784}">
  <dimension ref="A1:G192"/>
  <sheetViews>
    <sheetView view="pageBreakPreview" zoomScaleNormal="100" zoomScaleSheetLayoutView="100" workbookViewId="0">
      <selection activeCell="E6" sqref="E6"/>
    </sheetView>
  </sheetViews>
  <sheetFormatPr baseColWidth="10" defaultRowHeight="14.4" x14ac:dyDescent="0.3"/>
  <cols>
    <col min="1" max="1" width="11.44140625" style="3" customWidth="1"/>
    <col min="2" max="2" width="18.44140625" customWidth="1"/>
    <col min="4" max="4" width="19.44140625" bestFit="1" customWidth="1"/>
    <col min="7" max="7" width="15.5546875" bestFit="1" customWidth="1"/>
  </cols>
  <sheetData>
    <row r="1" spans="2:7" ht="15" thickBot="1" x14ac:dyDescent="0.35"/>
    <row r="2" spans="2:7" x14ac:dyDescent="0.3">
      <c r="B2" s="1" t="s">
        <v>2</v>
      </c>
      <c r="D2" s="104" t="s">
        <v>2</v>
      </c>
      <c r="E2" s="104"/>
    </row>
    <row r="3" spans="2:7" x14ac:dyDescent="0.3">
      <c r="B3" s="67">
        <v>6.2513243844399021E-5</v>
      </c>
      <c r="D3" s="10"/>
      <c r="E3" s="10"/>
    </row>
    <row r="4" spans="2:7" x14ac:dyDescent="0.3">
      <c r="B4" s="67">
        <v>8.037204952379561E-5</v>
      </c>
      <c r="D4" s="12" t="s">
        <v>8</v>
      </c>
      <c r="E4" s="53">
        <f>+AVERAGE(B23:B173)</f>
        <v>0.48207850458135171</v>
      </c>
    </row>
    <row r="5" spans="2:7" x14ac:dyDescent="0.3">
      <c r="B5" s="67">
        <v>1.7482466792202014E-2</v>
      </c>
      <c r="D5" s="12" t="s">
        <v>7</v>
      </c>
      <c r="E5" s="53">
        <f>+STDEV(B23:B173)</f>
        <v>0.19860405733771716</v>
      </c>
      <c r="F5" s="11"/>
    </row>
    <row r="6" spans="2:7" x14ac:dyDescent="0.3">
      <c r="B6" s="67">
        <v>2.3358360792629315E-2</v>
      </c>
      <c r="D6" s="12" t="s">
        <v>10</v>
      </c>
      <c r="E6" s="54">
        <f>+E4-E5</f>
        <v>0.28347444724363458</v>
      </c>
    </row>
    <row r="7" spans="2:7" x14ac:dyDescent="0.3">
      <c r="B7" s="67">
        <v>2.6825804218169148E-2</v>
      </c>
      <c r="D7" s="40" t="s">
        <v>11</v>
      </c>
      <c r="E7" s="55">
        <f>+E5+E4</f>
        <v>0.68068256191906884</v>
      </c>
      <c r="G7" s="10"/>
    </row>
    <row r="8" spans="2:7" x14ac:dyDescent="0.3">
      <c r="B8" s="67">
        <v>4.6007810201974843E-2</v>
      </c>
      <c r="D8" s="107"/>
      <c r="E8" s="107"/>
      <c r="G8" s="10"/>
    </row>
    <row r="9" spans="2:7" x14ac:dyDescent="0.3">
      <c r="B9" s="67">
        <v>4.7009003756525482E-2</v>
      </c>
      <c r="D9" s="13" t="s">
        <v>2</v>
      </c>
      <c r="E9" s="14" t="s">
        <v>268</v>
      </c>
      <c r="G9" s="10"/>
    </row>
    <row r="10" spans="2:7" x14ac:dyDescent="0.3">
      <c r="B10" s="67">
        <v>5.3066341116248431E-2</v>
      </c>
      <c r="G10" s="10"/>
    </row>
    <row r="11" spans="2:7" ht="14.4" customHeight="1" x14ac:dyDescent="0.3">
      <c r="B11" s="67">
        <v>5.3776533711018884E-2</v>
      </c>
      <c r="D11" s="108"/>
      <c r="E11" s="108"/>
      <c r="G11" s="10"/>
    </row>
    <row r="12" spans="2:7" x14ac:dyDescent="0.3">
      <c r="B12" s="67">
        <v>5.9418979834048716E-2</v>
      </c>
      <c r="D12" s="108"/>
      <c r="E12" s="108"/>
      <c r="G12" s="10"/>
    </row>
    <row r="13" spans="2:7" x14ac:dyDescent="0.3">
      <c r="B13" s="67">
        <v>6.2934087119850074E-2</v>
      </c>
      <c r="D13" s="108"/>
      <c r="E13" s="108"/>
      <c r="G13" s="10"/>
    </row>
    <row r="14" spans="2:7" x14ac:dyDescent="0.3">
      <c r="B14" s="67">
        <v>7.2016962967627288E-2</v>
      </c>
      <c r="D14" s="108"/>
      <c r="E14" s="108"/>
      <c r="G14" s="10"/>
    </row>
    <row r="15" spans="2:7" x14ac:dyDescent="0.3">
      <c r="B15" s="67">
        <v>8.3643455462177607E-2</v>
      </c>
      <c r="D15" s="108"/>
      <c r="E15" s="108"/>
      <c r="G15" s="10"/>
    </row>
    <row r="16" spans="2:7" x14ac:dyDescent="0.3">
      <c r="B16" s="67">
        <v>8.5728624576838858E-2</v>
      </c>
      <c r="D16" s="108"/>
      <c r="E16" s="108"/>
      <c r="G16" s="10"/>
    </row>
    <row r="17" spans="2:7" x14ac:dyDescent="0.3">
      <c r="B17" s="67">
        <v>9.8467641733656644E-2</v>
      </c>
      <c r="G17" s="10"/>
    </row>
    <row r="18" spans="2:7" x14ac:dyDescent="0.3">
      <c r="B18" s="67">
        <v>0.1038142727308627</v>
      </c>
      <c r="G18" s="10"/>
    </row>
    <row r="19" spans="2:7" x14ac:dyDescent="0.3">
      <c r="B19" s="67">
        <v>0.12644001168598754</v>
      </c>
      <c r="G19" s="10"/>
    </row>
    <row r="20" spans="2:7" x14ac:dyDescent="0.3">
      <c r="B20" s="67">
        <v>0.12693005244840938</v>
      </c>
      <c r="G20" s="10"/>
    </row>
    <row r="21" spans="2:7" x14ac:dyDescent="0.3">
      <c r="B21" s="67">
        <v>0.12953041028737783</v>
      </c>
      <c r="G21" s="10"/>
    </row>
    <row r="22" spans="2:7" x14ac:dyDescent="0.3">
      <c r="B22" s="90">
        <v>0.1306091811653928</v>
      </c>
      <c r="G22" s="10"/>
    </row>
    <row r="23" spans="2:7" x14ac:dyDescent="0.3">
      <c r="B23" s="67">
        <v>0.13318496379313391</v>
      </c>
      <c r="G23" s="10"/>
    </row>
    <row r="24" spans="2:7" x14ac:dyDescent="0.3">
      <c r="B24" s="67">
        <v>0.14619435836477604</v>
      </c>
      <c r="G24" s="10"/>
    </row>
    <row r="25" spans="2:7" x14ac:dyDescent="0.3">
      <c r="B25" s="67">
        <v>0.1645321398986386</v>
      </c>
      <c r="G25" s="10"/>
    </row>
    <row r="26" spans="2:7" x14ac:dyDescent="0.3">
      <c r="B26" s="67">
        <v>0.16777319873931776</v>
      </c>
      <c r="G26" s="10"/>
    </row>
    <row r="27" spans="2:7" x14ac:dyDescent="0.3">
      <c r="B27" s="67">
        <v>0.17259261427232944</v>
      </c>
      <c r="G27" s="10"/>
    </row>
    <row r="28" spans="2:7" x14ac:dyDescent="0.3">
      <c r="B28" s="67">
        <v>0.17716572985911141</v>
      </c>
      <c r="G28" s="10"/>
    </row>
    <row r="29" spans="2:7" x14ac:dyDescent="0.3">
      <c r="B29" s="67">
        <v>0.18135296482745328</v>
      </c>
      <c r="G29" s="10"/>
    </row>
    <row r="30" spans="2:7" x14ac:dyDescent="0.3">
      <c r="B30" s="67">
        <v>0.1953494689246498</v>
      </c>
      <c r="G30" s="10"/>
    </row>
    <row r="31" spans="2:7" x14ac:dyDescent="0.3">
      <c r="B31" s="67">
        <v>0.19670330915174078</v>
      </c>
      <c r="G31" s="10"/>
    </row>
    <row r="32" spans="2:7" x14ac:dyDescent="0.3">
      <c r="B32" s="67">
        <v>0.19859433404591678</v>
      </c>
      <c r="G32" s="10"/>
    </row>
    <row r="33" spans="2:7" x14ac:dyDescent="0.3">
      <c r="B33" s="67">
        <v>0.19927649760971108</v>
      </c>
      <c r="G33" s="10"/>
    </row>
    <row r="34" spans="2:7" x14ac:dyDescent="0.3">
      <c r="B34" s="67">
        <v>0.20886901288862619</v>
      </c>
      <c r="G34" s="10"/>
    </row>
    <row r="35" spans="2:7" x14ac:dyDescent="0.3">
      <c r="B35" s="67">
        <v>0.21271400150691186</v>
      </c>
      <c r="G35" s="10"/>
    </row>
    <row r="36" spans="2:7" x14ac:dyDescent="0.3">
      <c r="B36" s="67">
        <v>0.22111162747587723</v>
      </c>
      <c r="G36" s="10"/>
    </row>
    <row r="37" spans="2:7" x14ac:dyDescent="0.3">
      <c r="B37" s="67">
        <v>0.22642755641660209</v>
      </c>
      <c r="G37" s="10"/>
    </row>
    <row r="38" spans="2:7" x14ac:dyDescent="0.3">
      <c r="B38" s="67">
        <v>0.24550241892152688</v>
      </c>
      <c r="G38" s="10"/>
    </row>
    <row r="39" spans="2:7" x14ac:dyDescent="0.3">
      <c r="B39" s="67">
        <v>0.24683434357221296</v>
      </c>
      <c r="G39" s="10"/>
    </row>
    <row r="40" spans="2:7" x14ac:dyDescent="0.3">
      <c r="B40" s="67">
        <v>0.24781926499343793</v>
      </c>
      <c r="G40" s="10"/>
    </row>
    <row r="41" spans="2:7" x14ac:dyDescent="0.3">
      <c r="B41" s="67">
        <v>0.24982041217721779</v>
      </c>
      <c r="G41" s="10"/>
    </row>
    <row r="42" spans="2:7" x14ac:dyDescent="0.3">
      <c r="B42" s="67">
        <v>0.25008154420427503</v>
      </c>
      <c r="G42" s="10"/>
    </row>
    <row r="43" spans="2:7" x14ac:dyDescent="0.3">
      <c r="B43" s="67">
        <v>0.25122727882997997</v>
      </c>
      <c r="G43" s="10"/>
    </row>
    <row r="44" spans="2:7" x14ac:dyDescent="0.3">
      <c r="B44" s="67">
        <v>0.25153285590524982</v>
      </c>
      <c r="G44" s="10"/>
    </row>
    <row r="45" spans="2:7" x14ac:dyDescent="0.3">
      <c r="B45" s="67">
        <v>0.25221213423950783</v>
      </c>
      <c r="G45" s="10"/>
    </row>
    <row r="46" spans="2:7" x14ac:dyDescent="0.3">
      <c r="B46" s="67">
        <v>0.25510085010815325</v>
      </c>
      <c r="G46" s="10"/>
    </row>
    <row r="47" spans="2:7" x14ac:dyDescent="0.3">
      <c r="B47" s="67">
        <v>0.27006709768585974</v>
      </c>
      <c r="G47" s="10"/>
    </row>
    <row r="48" spans="2:7" x14ac:dyDescent="0.3">
      <c r="B48" s="67">
        <v>0.27490516289950012</v>
      </c>
      <c r="G48" s="10"/>
    </row>
    <row r="49" spans="2:7" x14ac:dyDescent="0.3">
      <c r="B49" s="67">
        <v>0.27929177258198473</v>
      </c>
      <c r="G49" s="10"/>
    </row>
    <row r="50" spans="2:7" x14ac:dyDescent="0.3">
      <c r="B50" s="67">
        <v>0.29695597211235486</v>
      </c>
      <c r="G50" s="10"/>
    </row>
    <row r="51" spans="2:7" x14ac:dyDescent="0.3">
      <c r="B51" s="67">
        <v>0.30293083030370987</v>
      </c>
      <c r="G51" s="10"/>
    </row>
    <row r="52" spans="2:7" x14ac:dyDescent="0.3">
      <c r="B52" s="67">
        <v>0.30729485937283124</v>
      </c>
      <c r="G52" s="10"/>
    </row>
    <row r="53" spans="2:7" x14ac:dyDescent="0.3">
      <c r="B53" s="67">
        <v>0.30853792723550555</v>
      </c>
      <c r="G53" s="10"/>
    </row>
    <row r="54" spans="2:7" x14ac:dyDescent="0.3">
      <c r="B54" s="67">
        <v>0.31197342798559352</v>
      </c>
      <c r="G54" s="10"/>
    </row>
    <row r="55" spans="2:7" x14ac:dyDescent="0.3">
      <c r="B55" s="67">
        <v>0.31441796287273088</v>
      </c>
      <c r="G55" s="10"/>
    </row>
    <row r="56" spans="2:7" x14ac:dyDescent="0.3">
      <c r="B56" s="67">
        <v>0.31467968636225674</v>
      </c>
      <c r="G56" s="10"/>
    </row>
    <row r="57" spans="2:7" x14ac:dyDescent="0.3">
      <c r="B57" s="67">
        <v>0.31678836990725645</v>
      </c>
      <c r="G57" s="68"/>
    </row>
    <row r="58" spans="2:7" x14ac:dyDescent="0.3">
      <c r="B58" s="67">
        <v>0.31752822636662059</v>
      </c>
      <c r="G58" s="10"/>
    </row>
    <row r="59" spans="2:7" x14ac:dyDescent="0.3">
      <c r="B59" s="67">
        <v>0.32713367473481897</v>
      </c>
      <c r="G59" s="10"/>
    </row>
    <row r="60" spans="2:7" x14ac:dyDescent="0.3">
      <c r="B60" s="67">
        <v>0.33347697455440606</v>
      </c>
    </row>
    <row r="61" spans="2:7" x14ac:dyDescent="0.3">
      <c r="B61" s="67">
        <v>0.33646900428907373</v>
      </c>
    </row>
    <row r="62" spans="2:7" x14ac:dyDescent="0.3">
      <c r="B62" s="67">
        <v>0.34092992335126093</v>
      </c>
    </row>
    <row r="63" spans="2:7" x14ac:dyDescent="0.3">
      <c r="B63" s="67">
        <v>0.3444755845021289</v>
      </c>
    </row>
    <row r="64" spans="2:7" x14ac:dyDescent="0.3">
      <c r="B64" s="67">
        <v>0.3468479741595995</v>
      </c>
    </row>
    <row r="65" spans="2:2" x14ac:dyDescent="0.3">
      <c r="B65" s="67">
        <v>0.34740944594362211</v>
      </c>
    </row>
    <row r="66" spans="2:2" x14ac:dyDescent="0.3">
      <c r="B66" s="67">
        <v>0.34755763897477254</v>
      </c>
    </row>
    <row r="67" spans="2:2" x14ac:dyDescent="0.3">
      <c r="B67" s="67">
        <v>0.35652811385590383</v>
      </c>
    </row>
    <row r="68" spans="2:2" x14ac:dyDescent="0.3">
      <c r="B68" s="67">
        <v>0.35818507818665779</v>
      </c>
    </row>
    <row r="69" spans="2:2" x14ac:dyDescent="0.3">
      <c r="B69" s="67">
        <v>0.3637097453734926</v>
      </c>
    </row>
    <row r="70" spans="2:2" x14ac:dyDescent="0.3">
      <c r="B70" s="67">
        <v>0.3650788489633307</v>
      </c>
    </row>
    <row r="71" spans="2:2" x14ac:dyDescent="0.3">
      <c r="B71" s="67">
        <v>0.36731605953154078</v>
      </c>
    </row>
    <row r="72" spans="2:2" x14ac:dyDescent="0.3">
      <c r="B72" s="67">
        <v>0.36878329505270618</v>
      </c>
    </row>
    <row r="73" spans="2:2" x14ac:dyDescent="0.3">
      <c r="B73" s="67">
        <v>0.36884811156910202</v>
      </c>
    </row>
    <row r="74" spans="2:2" x14ac:dyDescent="0.3">
      <c r="B74" s="67">
        <v>0.37403169990557722</v>
      </c>
    </row>
    <row r="75" spans="2:2" x14ac:dyDescent="0.3">
      <c r="B75" s="67">
        <v>0.37423033629852387</v>
      </c>
    </row>
    <row r="76" spans="2:2" x14ac:dyDescent="0.3">
      <c r="B76" s="67">
        <v>0.37702106402464408</v>
      </c>
    </row>
    <row r="77" spans="2:2" x14ac:dyDescent="0.3">
      <c r="B77" s="67">
        <v>0.38712273562416821</v>
      </c>
    </row>
    <row r="78" spans="2:2" x14ac:dyDescent="0.3">
      <c r="B78" s="67">
        <v>0.38891358980049451</v>
      </c>
    </row>
    <row r="79" spans="2:2" x14ac:dyDescent="0.3">
      <c r="B79" s="67">
        <v>0.40149465651505345</v>
      </c>
    </row>
    <row r="80" spans="2:2" x14ac:dyDescent="0.3">
      <c r="B80" s="67">
        <v>0.40670845932767363</v>
      </c>
    </row>
    <row r="81" spans="2:2" x14ac:dyDescent="0.3">
      <c r="B81" s="67">
        <v>0.41645389511975667</v>
      </c>
    </row>
    <row r="82" spans="2:2" x14ac:dyDescent="0.3">
      <c r="B82" s="67">
        <v>0.41689807819849856</v>
      </c>
    </row>
    <row r="83" spans="2:2" x14ac:dyDescent="0.3">
      <c r="B83" s="67">
        <v>0.41714934173519741</v>
      </c>
    </row>
    <row r="84" spans="2:2" x14ac:dyDescent="0.3">
      <c r="B84" s="67">
        <v>0.41810885711683649</v>
      </c>
    </row>
    <row r="85" spans="2:2" x14ac:dyDescent="0.3">
      <c r="B85" s="67">
        <v>0.42239017555473429</v>
      </c>
    </row>
    <row r="86" spans="2:2" x14ac:dyDescent="0.3">
      <c r="B86" s="67">
        <v>0.42259513431141987</v>
      </c>
    </row>
    <row r="87" spans="2:2" x14ac:dyDescent="0.3">
      <c r="B87" s="67">
        <v>0.42298622245472595</v>
      </c>
    </row>
    <row r="88" spans="2:2" x14ac:dyDescent="0.3">
      <c r="B88" s="67">
        <v>0.42472792439781054</v>
      </c>
    </row>
    <row r="89" spans="2:2" x14ac:dyDescent="0.3">
      <c r="B89" s="67">
        <v>0.43170403723826711</v>
      </c>
    </row>
    <row r="90" spans="2:2" x14ac:dyDescent="0.3">
      <c r="B90" s="67">
        <v>0.43756970072723728</v>
      </c>
    </row>
    <row r="91" spans="2:2" x14ac:dyDescent="0.3">
      <c r="B91" s="67">
        <v>0.43785795368105696</v>
      </c>
    </row>
    <row r="92" spans="2:2" x14ac:dyDescent="0.3">
      <c r="B92" s="67">
        <v>0.4422939175924519</v>
      </c>
    </row>
    <row r="93" spans="2:2" x14ac:dyDescent="0.3">
      <c r="B93" s="67">
        <v>0.44546824196594914</v>
      </c>
    </row>
    <row r="94" spans="2:2" x14ac:dyDescent="0.3">
      <c r="B94" s="67">
        <v>0.4488341606376115</v>
      </c>
    </row>
    <row r="95" spans="2:2" x14ac:dyDescent="0.3">
      <c r="B95" s="67">
        <v>0.45124867033684801</v>
      </c>
    </row>
    <row r="96" spans="2:2" x14ac:dyDescent="0.3">
      <c r="B96" s="67">
        <v>0.45228620562991079</v>
      </c>
    </row>
    <row r="97" spans="2:2" x14ac:dyDescent="0.3">
      <c r="B97" s="67">
        <v>0.45935486180332319</v>
      </c>
    </row>
    <row r="98" spans="2:2" x14ac:dyDescent="0.3">
      <c r="B98" s="67">
        <v>0.46014098379575452</v>
      </c>
    </row>
    <row r="99" spans="2:2" x14ac:dyDescent="0.3">
      <c r="B99" s="67">
        <v>0.4620705066692985</v>
      </c>
    </row>
    <row r="100" spans="2:2" x14ac:dyDescent="0.3">
      <c r="B100" s="67">
        <v>0.46330318241785762</v>
      </c>
    </row>
    <row r="101" spans="2:2" x14ac:dyDescent="0.3">
      <c r="B101" s="67">
        <v>0.46381281717263373</v>
      </c>
    </row>
    <row r="102" spans="2:2" x14ac:dyDescent="0.3">
      <c r="B102" s="67">
        <v>0.46968882183566346</v>
      </c>
    </row>
    <row r="103" spans="2:2" x14ac:dyDescent="0.3">
      <c r="B103" s="67">
        <v>0.47049696468523144</v>
      </c>
    </row>
    <row r="104" spans="2:2" x14ac:dyDescent="0.3">
      <c r="B104" s="67">
        <v>0.47214565520655544</v>
      </c>
    </row>
    <row r="105" spans="2:2" x14ac:dyDescent="0.3">
      <c r="B105" s="67">
        <v>0.47742679728022575</v>
      </c>
    </row>
    <row r="106" spans="2:2" x14ac:dyDescent="0.3">
      <c r="B106" s="67">
        <v>0.47791098715251501</v>
      </c>
    </row>
    <row r="107" spans="2:2" x14ac:dyDescent="0.3">
      <c r="B107" s="67">
        <v>0.48524242504126747</v>
      </c>
    </row>
    <row r="108" spans="2:2" x14ac:dyDescent="0.3">
      <c r="B108" s="67">
        <v>0.49070400974311379</v>
      </c>
    </row>
    <row r="109" spans="2:2" x14ac:dyDescent="0.3">
      <c r="B109" s="67">
        <v>0.49096508643056241</v>
      </c>
    </row>
    <row r="110" spans="2:2" x14ac:dyDescent="0.3">
      <c r="B110" s="67">
        <v>0.49215049652442805</v>
      </c>
    </row>
    <row r="111" spans="2:2" x14ac:dyDescent="0.3">
      <c r="B111" s="67">
        <v>0.49561909332121407</v>
      </c>
    </row>
    <row r="112" spans="2:2" x14ac:dyDescent="0.3">
      <c r="B112" s="67">
        <v>0.49985732490496887</v>
      </c>
    </row>
    <row r="113" spans="2:2" x14ac:dyDescent="0.3">
      <c r="B113" s="67">
        <v>0.50299932511995382</v>
      </c>
    </row>
    <row r="114" spans="2:2" x14ac:dyDescent="0.3">
      <c r="B114" s="67">
        <v>0.50596873555489297</v>
      </c>
    </row>
    <row r="115" spans="2:2" x14ac:dyDescent="0.3">
      <c r="B115" s="67">
        <v>0.50596873555489297</v>
      </c>
    </row>
    <row r="116" spans="2:2" x14ac:dyDescent="0.3">
      <c r="B116" s="67">
        <v>0.50672478984802016</v>
      </c>
    </row>
    <row r="117" spans="2:2" x14ac:dyDescent="0.3">
      <c r="B117" s="67">
        <v>0.50822054522167937</v>
      </c>
    </row>
    <row r="118" spans="2:2" x14ac:dyDescent="0.3">
      <c r="B118" s="67">
        <v>0.50890639932033965</v>
      </c>
    </row>
    <row r="119" spans="2:2" x14ac:dyDescent="0.3">
      <c r="B119" s="67">
        <v>0.50999944891685056</v>
      </c>
    </row>
    <row r="120" spans="2:2" x14ac:dyDescent="0.3">
      <c r="B120" s="67">
        <v>0.51364346544558048</v>
      </c>
    </row>
    <row r="121" spans="2:2" x14ac:dyDescent="0.3">
      <c r="B121" s="67">
        <v>0.52757042839396151</v>
      </c>
    </row>
    <row r="122" spans="2:2" x14ac:dyDescent="0.3">
      <c r="B122" s="67">
        <v>0.53506302674766215</v>
      </c>
    </row>
    <row r="123" spans="2:2" x14ac:dyDescent="0.3">
      <c r="B123" s="67">
        <v>0.53707573390215524</v>
      </c>
    </row>
    <row r="124" spans="2:2" x14ac:dyDescent="0.3">
      <c r="B124" s="67">
        <v>0.54232706630716665</v>
      </c>
    </row>
    <row r="125" spans="2:2" x14ac:dyDescent="0.3">
      <c r="B125" s="67">
        <v>0.54885008528910817</v>
      </c>
    </row>
    <row r="126" spans="2:2" x14ac:dyDescent="0.3">
      <c r="B126" s="67">
        <v>0.56401473820022119</v>
      </c>
    </row>
    <row r="127" spans="2:2" x14ac:dyDescent="0.3">
      <c r="B127" s="67">
        <v>0.56731575440674664</v>
      </c>
    </row>
    <row r="128" spans="2:2" x14ac:dyDescent="0.3">
      <c r="B128" s="67">
        <v>0.56997657521737399</v>
      </c>
    </row>
    <row r="129" spans="2:2" x14ac:dyDescent="0.3">
      <c r="B129" s="67">
        <v>0.57199805302856355</v>
      </c>
    </row>
    <row r="130" spans="2:2" x14ac:dyDescent="0.3">
      <c r="B130" s="67">
        <v>0.57988644672648582</v>
      </c>
    </row>
    <row r="131" spans="2:2" x14ac:dyDescent="0.3">
      <c r="B131" s="67">
        <v>0.5895630318245545</v>
      </c>
    </row>
    <row r="132" spans="2:2" x14ac:dyDescent="0.3">
      <c r="B132" s="67">
        <v>0.58967996903959086</v>
      </c>
    </row>
    <row r="133" spans="2:2" x14ac:dyDescent="0.3">
      <c r="B133" s="67">
        <v>0.59068681705672832</v>
      </c>
    </row>
    <row r="134" spans="2:2" x14ac:dyDescent="0.3">
      <c r="B134" s="67">
        <v>0.62526271181068993</v>
      </c>
    </row>
    <row r="135" spans="2:2" x14ac:dyDescent="0.3">
      <c r="B135" s="67">
        <v>0.62886707280185727</v>
      </c>
    </row>
    <row r="136" spans="2:2" x14ac:dyDescent="0.3">
      <c r="B136" s="67">
        <v>0.64548232766844627</v>
      </c>
    </row>
    <row r="137" spans="2:2" x14ac:dyDescent="0.3">
      <c r="B137" s="67">
        <v>0.64555434598300632</v>
      </c>
    </row>
    <row r="138" spans="2:2" x14ac:dyDescent="0.3">
      <c r="B138" s="67">
        <v>0.65027498538500794</v>
      </c>
    </row>
    <row r="139" spans="2:2" x14ac:dyDescent="0.3">
      <c r="B139" s="67">
        <v>0.65958519681202366</v>
      </c>
    </row>
    <row r="140" spans="2:2" x14ac:dyDescent="0.3">
      <c r="B140" s="67">
        <v>0.66511470852206833</v>
      </c>
    </row>
    <row r="141" spans="2:2" x14ac:dyDescent="0.3">
      <c r="B141" s="67">
        <v>0.67416609154001261</v>
      </c>
    </row>
    <row r="142" spans="2:2" x14ac:dyDescent="0.3">
      <c r="B142" s="67">
        <v>0.67608111779803104</v>
      </c>
    </row>
    <row r="143" spans="2:2" x14ac:dyDescent="0.3">
      <c r="B143" s="67">
        <v>0.67901070125234397</v>
      </c>
    </row>
    <row r="144" spans="2:2" x14ac:dyDescent="0.3">
      <c r="B144" s="67">
        <v>0.70233438301683238</v>
      </c>
    </row>
    <row r="145" spans="2:2" x14ac:dyDescent="0.3">
      <c r="B145" s="67">
        <v>0.70256850526052639</v>
      </c>
    </row>
    <row r="146" spans="2:2" x14ac:dyDescent="0.3">
      <c r="B146" s="67">
        <v>0.70325589239615915</v>
      </c>
    </row>
    <row r="147" spans="2:2" x14ac:dyDescent="0.3">
      <c r="B147" s="67">
        <v>0.70352941269105118</v>
      </c>
    </row>
    <row r="148" spans="2:2" x14ac:dyDescent="0.3">
      <c r="B148" s="67">
        <v>0.70747784951239845</v>
      </c>
    </row>
    <row r="149" spans="2:2" x14ac:dyDescent="0.3">
      <c r="B149" s="67">
        <v>0.72168176938950368</v>
      </c>
    </row>
    <row r="150" spans="2:2" x14ac:dyDescent="0.3">
      <c r="B150" s="67">
        <v>0.72697911927985837</v>
      </c>
    </row>
    <row r="151" spans="2:2" x14ac:dyDescent="0.3">
      <c r="B151" s="67">
        <v>0.72852357412967828</v>
      </c>
    </row>
    <row r="152" spans="2:2" x14ac:dyDescent="0.3">
      <c r="B152" s="67">
        <v>0.73080384208508287</v>
      </c>
    </row>
    <row r="153" spans="2:2" x14ac:dyDescent="0.3">
      <c r="B153" s="67">
        <v>0.74709471247281001</v>
      </c>
    </row>
    <row r="154" spans="2:2" x14ac:dyDescent="0.3">
      <c r="B154" s="67">
        <v>0.75166142742130215</v>
      </c>
    </row>
    <row r="155" spans="2:2" x14ac:dyDescent="0.3">
      <c r="B155" s="67">
        <v>0.76399398323764534</v>
      </c>
    </row>
    <row r="156" spans="2:2" x14ac:dyDescent="0.3">
      <c r="B156" s="67">
        <v>0.76493902175510164</v>
      </c>
    </row>
    <row r="157" spans="2:2" x14ac:dyDescent="0.3">
      <c r="B157" s="67">
        <v>0.77845194118786787</v>
      </c>
    </row>
    <row r="158" spans="2:2" x14ac:dyDescent="0.3">
      <c r="B158" s="67">
        <v>0.77911655258802803</v>
      </c>
    </row>
    <row r="159" spans="2:2" x14ac:dyDescent="0.3">
      <c r="B159" s="67">
        <v>0.79404796319391413</v>
      </c>
    </row>
    <row r="160" spans="2:2" x14ac:dyDescent="0.3">
      <c r="B160" s="67">
        <v>0.80777962960788297</v>
      </c>
    </row>
    <row r="161" spans="1:2" x14ac:dyDescent="0.3">
      <c r="B161" s="67">
        <v>0.81368052839938632</v>
      </c>
    </row>
    <row r="162" spans="1:2" x14ac:dyDescent="0.3">
      <c r="B162" s="67">
        <v>0.81526934420996688</v>
      </c>
    </row>
    <row r="163" spans="1:2" x14ac:dyDescent="0.3">
      <c r="B163" s="67">
        <v>0.82280029437899582</v>
      </c>
    </row>
    <row r="164" spans="1:2" x14ac:dyDescent="0.3">
      <c r="B164" s="67">
        <v>0.82389926953483894</v>
      </c>
    </row>
    <row r="165" spans="1:2" x14ac:dyDescent="0.3">
      <c r="B165" s="67">
        <v>0.82836491838112436</v>
      </c>
    </row>
    <row r="166" spans="1:2" x14ac:dyDescent="0.3">
      <c r="B166" s="67">
        <v>0.82945680484617657</v>
      </c>
    </row>
    <row r="167" spans="1:2" x14ac:dyDescent="0.3">
      <c r="B167" s="67">
        <v>0.82988594121292014</v>
      </c>
    </row>
    <row r="168" spans="1:2" x14ac:dyDescent="0.3">
      <c r="B168" s="67">
        <v>0.85707974676652132</v>
      </c>
    </row>
    <row r="169" spans="1:2" x14ac:dyDescent="0.3">
      <c r="B169" s="67">
        <v>0.87107650556109584</v>
      </c>
    </row>
    <row r="170" spans="1:2" x14ac:dyDescent="0.3">
      <c r="B170" s="67">
        <v>0.88739409852093099</v>
      </c>
    </row>
    <row r="171" spans="1:2" x14ac:dyDescent="0.3">
      <c r="B171" s="67">
        <v>0.88892658718471151</v>
      </c>
    </row>
    <row r="172" spans="1:2" x14ac:dyDescent="0.3">
      <c r="B172" s="67">
        <v>0.89666837583279169</v>
      </c>
    </row>
    <row r="173" spans="1:2" s="92" customFormat="1" x14ac:dyDescent="0.3">
      <c r="A173" s="91"/>
      <c r="B173" s="90">
        <v>0.90019504539890449</v>
      </c>
    </row>
    <row r="174" spans="1:2" x14ac:dyDescent="0.3">
      <c r="B174" s="67">
        <v>0.90651311243890986</v>
      </c>
    </row>
    <row r="175" spans="1:2" x14ac:dyDescent="0.3">
      <c r="B175" s="67">
        <v>0.919951665728304</v>
      </c>
    </row>
    <row r="176" spans="1:2" x14ac:dyDescent="0.3">
      <c r="B176" s="67">
        <v>0.94883432826129799</v>
      </c>
    </row>
    <row r="177" spans="2:2" x14ac:dyDescent="0.3">
      <c r="B177" s="67">
        <v>0.94957598388172237</v>
      </c>
    </row>
    <row r="178" spans="2:2" x14ac:dyDescent="0.3">
      <c r="B178" s="67">
        <v>0.95232879963670181</v>
      </c>
    </row>
    <row r="179" spans="2:2" x14ac:dyDescent="0.3">
      <c r="B179" s="67">
        <v>0.9929343706766649</v>
      </c>
    </row>
    <row r="180" spans="2:2" x14ac:dyDescent="0.3">
      <c r="B180" s="67">
        <v>1.0452336969081073</v>
      </c>
    </row>
    <row r="181" spans="2:2" x14ac:dyDescent="0.3">
      <c r="B181" s="67">
        <v>1.0882863262907296</v>
      </c>
    </row>
    <row r="182" spans="2:2" x14ac:dyDescent="0.3">
      <c r="B182" s="67">
        <v>1.1267076165299932</v>
      </c>
    </row>
    <row r="183" spans="2:2" x14ac:dyDescent="0.3">
      <c r="B183" s="67">
        <v>1.1392488606288138</v>
      </c>
    </row>
    <row r="184" spans="2:2" x14ac:dyDescent="0.3">
      <c r="B184" s="67">
        <v>1.1738266642624728</v>
      </c>
    </row>
    <row r="185" spans="2:2" x14ac:dyDescent="0.3">
      <c r="B185" s="67">
        <v>1.1935192432292159</v>
      </c>
    </row>
    <row r="186" spans="2:2" x14ac:dyDescent="0.3">
      <c r="B186" s="67">
        <v>1.6113542100899469</v>
      </c>
    </row>
    <row r="187" spans="2:2" x14ac:dyDescent="0.3">
      <c r="B187" s="67">
        <v>1.8968967386882316</v>
      </c>
    </row>
    <row r="188" spans="2:2" x14ac:dyDescent="0.3">
      <c r="B188" s="67">
        <v>3.2262385795138506</v>
      </c>
    </row>
    <row r="189" spans="2:2" x14ac:dyDescent="0.3">
      <c r="B189" s="67">
        <v>4.4667245724089861</v>
      </c>
    </row>
    <row r="190" spans="2:2" x14ac:dyDescent="0.3">
      <c r="B190" s="67">
        <v>6.128208583170518</v>
      </c>
    </row>
    <row r="191" spans="2:2" x14ac:dyDescent="0.3">
      <c r="B191" s="67">
        <v>12.064698323667509</v>
      </c>
    </row>
    <row r="192" spans="2:2" x14ac:dyDescent="0.3">
      <c r="B192" s="67">
        <v>512.07682242990654</v>
      </c>
    </row>
  </sheetData>
  <sortState xmlns:xlrd2="http://schemas.microsoft.com/office/spreadsheetml/2017/richdata2" ref="B3:B192">
    <sortCondition ref="B3:B192"/>
  </sortState>
  <mergeCells count="3">
    <mergeCell ref="D2:E2"/>
    <mergeCell ref="D8:E8"/>
    <mergeCell ref="D11:E16"/>
  </mergeCells>
  <conditionalFormatting sqref="B3:B192">
    <cfRule type="cellIs" dxfId="7" priority="1" operator="between">
      <formula>#REF!</formula>
      <formula>#REF!</formula>
    </cfRule>
  </conditionalFormatting>
  <pageMargins left="0.7" right="0.7" top="0.75" bottom="0.75" header="0.3" footer="0.3"/>
  <pageSetup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05216-5F74-4135-AF3C-E4F16162CF8A}">
  <dimension ref="A1:H192"/>
  <sheetViews>
    <sheetView topLeftCell="A4" zoomScale="77" workbookViewId="0">
      <selection activeCell="D10" sqref="D10:E10"/>
    </sheetView>
  </sheetViews>
  <sheetFormatPr baseColWidth="10" defaultRowHeight="14.4" x14ac:dyDescent="0.3"/>
  <cols>
    <col min="1" max="1" width="11.44140625" style="3" customWidth="1"/>
    <col min="2" max="2" width="26" style="79" customWidth="1"/>
    <col min="4" max="4" width="22.6640625" customWidth="1"/>
  </cols>
  <sheetData>
    <row r="1" spans="2:8" ht="15" thickBot="1" x14ac:dyDescent="0.35"/>
    <row r="2" spans="2:8" ht="26.25" customHeight="1" x14ac:dyDescent="0.3">
      <c r="B2" s="78" t="s">
        <v>3</v>
      </c>
      <c r="D2" s="104" t="s">
        <v>3</v>
      </c>
      <c r="E2" s="104"/>
    </row>
    <row r="3" spans="2:8" ht="15" customHeight="1" x14ac:dyDescent="0.3">
      <c r="B3" s="67">
        <v>-191.49167180752622</v>
      </c>
      <c r="D3" s="109"/>
      <c r="E3" s="109"/>
    </row>
    <row r="4" spans="2:8" x14ac:dyDescent="0.3">
      <c r="B4" s="67">
        <v>-89.837847388222585</v>
      </c>
      <c r="D4" s="4" t="s">
        <v>8</v>
      </c>
      <c r="E4" s="6">
        <f>+AVERAGE(B15:B116)</f>
        <v>2.9415936011396187</v>
      </c>
    </row>
    <row r="5" spans="2:8" x14ac:dyDescent="0.3">
      <c r="B5" s="67">
        <v>-42.479578781615984</v>
      </c>
      <c r="D5" s="4" t="s">
        <v>7</v>
      </c>
      <c r="E5" s="6">
        <f>+STDEV(B15:B116)</f>
        <v>3.1809326682565833</v>
      </c>
      <c r="F5" s="10"/>
    </row>
    <row r="6" spans="2:8" x14ac:dyDescent="0.3">
      <c r="B6" s="67">
        <v>-16.85157845138998</v>
      </c>
      <c r="D6" s="38" t="s">
        <v>10</v>
      </c>
      <c r="E6" s="41">
        <f>+E4-E5</f>
        <v>-0.23933906711696462</v>
      </c>
    </row>
    <row r="7" spans="2:8" x14ac:dyDescent="0.3">
      <c r="B7" s="67">
        <v>-4.3247372525717678</v>
      </c>
      <c r="D7" s="4" t="s">
        <v>11</v>
      </c>
      <c r="E7" s="6">
        <f>+E4+E5</f>
        <v>6.1225262693962019</v>
      </c>
    </row>
    <row r="8" spans="2:8" x14ac:dyDescent="0.3">
      <c r="B8" s="67">
        <v>-3.8499065034727282</v>
      </c>
      <c r="D8" s="109"/>
      <c r="E8" s="109"/>
    </row>
    <row r="9" spans="2:8" x14ac:dyDescent="0.3">
      <c r="B9" s="67">
        <v>-3.5850033034316824</v>
      </c>
      <c r="D9" s="8" t="s">
        <v>3</v>
      </c>
      <c r="E9" s="5" t="s">
        <v>269</v>
      </c>
    </row>
    <row r="10" spans="2:8" x14ac:dyDescent="0.3">
      <c r="B10" s="67">
        <v>-2.9745002027450451</v>
      </c>
      <c r="D10" s="110" t="s">
        <v>30</v>
      </c>
      <c r="E10" s="110"/>
    </row>
    <row r="11" spans="2:8" x14ac:dyDescent="0.3">
      <c r="B11" s="67">
        <v>-2.5954942528735634</v>
      </c>
    </row>
    <row r="12" spans="2:8" x14ac:dyDescent="0.3">
      <c r="B12" s="67">
        <v>-2.3263748443337486</v>
      </c>
    </row>
    <row r="13" spans="2:8" x14ac:dyDescent="0.3">
      <c r="B13" s="67">
        <v>-1.6432378566661485</v>
      </c>
    </row>
    <row r="14" spans="2:8" x14ac:dyDescent="0.3">
      <c r="B14" s="90">
        <v>-1.3902674362064227</v>
      </c>
      <c r="H14" s="10"/>
    </row>
    <row r="15" spans="2:8" x14ac:dyDescent="0.3">
      <c r="B15" s="67">
        <v>-1.0345028845180662</v>
      </c>
      <c r="H15" s="10"/>
    </row>
    <row r="16" spans="2:8" x14ac:dyDescent="0.3">
      <c r="B16" s="67">
        <v>-0.9444784566461798</v>
      </c>
      <c r="H16" s="10"/>
    </row>
    <row r="17" spans="2:8" x14ac:dyDescent="0.3">
      <c r="B17" s="67">
        <v>-0.88627114263309836</v>
      </c>
      <c r="H17" s="10"/>
    </row>
    <row r="18" spans="2:8" x14ac:dyDescent="0.3">
      <c r="B18" s="67">
        <v>-0.86144395571060217</v>
      </c>
      <c r="H18" s="10"/>
    </row>
    <row r="19" spans="2:8" x14ac:dyDescent="0.3">
      <c r="B19" s="67">
        <v>-0.84328915311059982</v>
      </c>
      <c r="H19" s="10"/>
    </row>
    <row r="20" spans="2:8" x14ac:dyDescent="0.3">
      <c r="B20" s="67">
        <v>-0.77639219803739445</v>
      </c>
      <c r="H20" s="10"/>
    </row>
    <row r="21" spans="2:8" x14ac:dyDescent="0.3">
      <c r="B21" s="67">
        <v>-0.36219571572179404</v>
      </c>
      <c r="H21" s="10"/>
    </row>
    <row r="22" spans="2:8" x14ac:dyDescent="0.3">
      <c r="B22" s="67">
        <v>-1.2364437936803014E-2</v>
      </c>
      <c r="H22" s="10"/>
    </row>
    <row r="23" spans="2:8" x14ac:dyDescent="0.3">
      <c r="B23" s="67">
        <v>2.1714155231591491E-2</v>
      </c>
      <c r="H23" s="10"/>
    </row>
    <row r="24" spans="2:8" x14ac:dyDescent="0.3">
      <c r="B24" s="67">
        <v>3.0279730783260499E-2</v>
      </c>
      <c r="H24" s="10"/>
    </row>
    <row r="25" spans="2:8" x14ac:dyDescent="0.3">
      <c r="B25" s="67">
        <v>0.10659478977279951</v>
      </c>
      <c r="H25" s="10"/>
    </row>
    <row r="26" spans="2:8" x14ac:dyDescent="0.3">
      <c r="B26" s="67">
        <v>0.11582643851024174</v>
      </c>
      <c r="H26" s="10"/>
    </row>
    <row r="27" spans="2:8" x14ac:dyDescent="0.3">
      <c r="B27" s="67">
        <v>0.1484402281457339</v>
      </c>
      <c r="H27" s="10"/>
    </row>
    <row r="28" spans="2:8" x14ac:dyDescent="0.3">
      <c r="B28" s="67">
        <v>0.15703341588030043</v>
      </c>
      <c r="H28" s="10"/>
    </row>
    <row r="29" spans="2:8" x14ac:dyDescent="0.3">
      <c r="B29" s="67">
        <v>0.16772595928638115</v>
      </c>
      <c r="H29" s="10"/>
    </row>
    <row r="30" spans="2:8" x14ac:dyDescent="0.3">
      <c r="B30" s="67">
        <v>0.24206750666789295</v>
      </c>
      <c r="H30" s="10"/>
    </row>
    <row r="31" spans="2:8" x14ac:dyDescent="0.3">
      <c r="B31" s="67">
        <v>0.26102154550090961</v>
      </c>
      <c r="H31" s="10"/>
    </row>
    <row r="32" spans="2:8" x14ac:dyDescent="0.3">
      <c r="B32" s="67">
        <v>0.26177780316558341</v>
      </c>
      <c r="H32" s="10"/>
    </row>
    <row r="33" spans="2:8" x14ac:dyDescent="0.3">
      <c r="B33" s="67">
        <v>0.32353199912029912</v>
      </c>
      <c r="H33" s="10"/>
    </row>
    <row r="34" spans="2:8" x14ac:dyDescent="0.3">
      <c r="B34" s="67">
        <v>0.34510178117048346</v>
      </c>
      <c r="H34" s="10"/>
    </row>
    <row r="35" spans="2:8" x14ac:dyDescent="0.3">
      <c r="B35" s="67">
        <v>0.4522317625092902</v>
      </c>
      <c r="H35" s="10"/>
    </row>
    <row r="36" spans="2:8" x14ac:dyDescent="0.3">
      <c r="B36" s="67">
        <v>0.47563844322679699</v>
      </c>
      <c r="H36" s="10"/>
    </row>
    <row r="37" spans="2:8" x14ac:dyDescent="0.3">
      <c r="B37" s="67">
        <v>0.55108728124656048</v>
      </c>
      <c r="H37" s="10"/>
    </row>
    <row r="38" spans="2:8" x14ac:dyDescent="0.3">
      <c r="B38" s="67">
        <v>0.56627241756122648</v>
      </c>
      <c r="H38" s="10"/>
    </row>
    <row r="39" spans="2:8" x14ac:dyDescent="0.3">
      <c r="B39" s="67">
        <v>0.59670800598665907</v>
      </c>
      <c r="H39" s="10"/>
    </row>
    <row r="40" spans="2:8" x14ac:dyDescent="0.3">
      <c r="B40" s="67">
        <v>0.60338480136271222</v>
      </c>
      <c r="H40" s="10"/>
    </row>
    <row r="41" spans="2:8" x14ac:dyDescent="0.3">
      <c r="B41" s="67">
        <v>0.65806613500829947</v>
      </c>
      <c r="H41" s="10"/>
    </row>
    <row r="42" spans="2:8" x14ac:dyDescent="0.3">
      <c r="B42" s="67">
        <v>0.65923382376015349</v>
      </c>
      <c r="H42" s="10"/>
    </row>
    <row r="43" spans="2:8" x14ac:dyDescent="0.3">
      <c r="B43" s="67">
        <v>0.76783340717766946</v>
      </c>
      <c r="H43" s="10"/>
    </row>
    <row r="44" spans="2:8" x14ac:dyDescent="0.3">
      <c r="B44" s="67">
        <v>0.85633616896450571</v>
      </c>
      <c r="H44" s="10"/>
    </row>
    <row r="45" spans="2:8" x14ac:dyDescent="0.3">
      <c r="B45" s="67">
        <v>0.90546106133700899</v>
      </c>
      <c r="H45" s="10"/>
    </row>
    <row r="46" spans="2:8" x14ac:dyDescent="0.3">
      <c r="B46" s="67">
        <v>0.98549468766483306</v>
      </c>
      <c r="H46" s="10"/>
    </row>
    <row r="47" spans="2:8" x14ac:dyDescent="0.3">
      <c r="B47" s="67">
        <v>1.15841675812029</v>
      </c>
      <c r="H47" s="10"/>
    </row>
    <row r="48" spans="2:8" x14ac:dyDescent="0.3">
      <c r="B48" s="67">
        <v>1.1710690828606694</v>
      </c>
      <c r="H48" s="10"/>
    </row>
    <row r="49" spans="2:8" x14ac:dyDescent="0.3">
      <c r="B49" s="67">
        <v>1.2376739679953814</v>
      </c>
      <c r="H49" s="10"/>
    </row>
    <row r="50" spans="2:8" x14ac:dyDescent="0.3">
      <c r="B50" s="67">
        <v>1.2783912096429815</v>
      </c>
      <c r="H50" s="10"/>
    </row>
    <row r="51" spans="2:8" x14ac:dyDescent="0.3">
      <c r="B51" s="67">
        <v>1.2907493513499628</v>
      </c>
      <c r="H51" s="10"/>
    </row>
    <row r="52" spans="2:8" x14ac:dyDescent="0.3">
      <c r="B52" s="67">
        <v>1.2946617243323688</v>
      </c>
      <c r="H52" s="10"/>
    </row>
    <row r="53" spans="2:8" x14ac:dyDescent="0.3">
      <c r="B53" s="67">
        <v>1.3170128727111403</v>
      </c>
      <c r="H53" s="10"/>
    </row>
    <row r="54" spans="2:8" x14ac:dyDescent="0.3">
      <c r="B54" s="67">
        <v>1.3248445123148922</v>
      </c>
      <c r="H54" s="10"/>
    </row>
    <row r="55" spans="2:8" x14ac:dyDescent="0.3">
      <c r="B55" s="67">
        <v>1.3594228315172685</v>
      </c>
      <c r="H55" s="10"/>
    </row>
    <row r="56" spans="2:8" x14ac:dyDescent="0.3">
      <c r="B56" s="67">
        <v>1.396240699725074</v>
      </c>
      <c r="H56" s="10"/>
    </row>
    <row r="57" spans="2:8" x14ac:dyDescent="0.3">
      <c r="B57" s="67">
        <v>1.6054047384532908</v>
      </c>
      <c r="H57" s="10"/>
    </row>
    <row r="58" spans="2:8" x14ac:dyDescent="0.3">
      <c r="B58" s="67">
        <v>1.8151596264857586</v>
      </c>
      <c r="H58" s="10"/>
    </row>
    <row r="59" spans="2:8" x14ac:dyDescent="0.3">
      <c r="B59" s="67">
        <v>1.8571320225251702</v>
      </c>
    </row>
    <row r="60" spans="2:8" x14ac:dyDescent="0.3">
      <c r="B60" s="67">
        <v>1.8818888721900484</v>
      </c>
    </row>
    <row r="61" spans="2:8" x14ac:dyDescent="0.3">
      <c r="B61" s="67">
        <v>1.9019018664761205</v>
      </c>
    </row>
    <row r="62" spans="2:8" x14ac:dyDescent="0.3">
      <c r="B62" s="67">
        <v>2.0371349311235729</v>
      </c>
    </row>
    <row r="63" spans="2:8" x14ac:dyDescent="0.3">
      <c r="B63" s="67">
        <v>2.0566017675989605</v>
      </c>
    </row>
    <row r="64" spans="2:8" x14ac:dyDescent="0.3">
      <c r="B64" s="67">
        <v>2.0756473067566561</v>
      </c>
    </row>
    <row r="65" spans="2:2" x14ac:dyDescent="0.3">
      <c r="B65" s="67">
        <v>2.080422252809063</v>
      </c>
    </row>
    <row r="66" spans="2:2" x14ac:dyDescent="0.3">
      <c r="B66" s="67">
        <v>2.1670361917182914</v>
      </c>
    </row>
    <row r="67" spans="2:2" x14ac:dyDescent="0.3">
      <c r="B67" s="67">
        <v>2.1911204702992015</v>
      </c>
    </row>
    <row r="68" spans="2:2" x14ac:dyDescent="0.3">
      <c r="B68" s="67">
        <v>2.2035247380550884</v>
      </c>
    </row>
    <row r="69" spans="2:2" x14ac:dyDescent="0.3">
      <c r="B69" s="67">
        <v>2.2313519542687179</v>
      </c>
    </row>
    <row r="70" spans="2:2" x14ac:dyDescent="0.3">
      <c r="B70" s="67">
        <v>2.2474836982980042</v>
      </c>
    </row>
    <row r="71" spans="2:2" x14ac:dyDescent="0.3">
      <c r="B71" s="67">
        <v>2.3651822192798293</v>
      </c>
    </row>
    <row r="72" spans="2:2" x14ac:dyDescent="0.3">
      <c r="B72" s="67">
        <v>2.5217068207956119</v>
      </c>
    </row>
    <row r="73" spans="2:2" x14ac:dyDescent="0.3">
      <c r="B73" s="67">
        <v>2.5996193656093487</v>
      </c>
    </row>
    <row r="74" spans="2:2" x14ac:dyDescent="0.3">
      <c r="B74" s="67">
        <v>2.6305924337420401</v>
      </c>
    </row>
    <row r="75" spans="2:2" x14ac:dyDescent="0.3">
      <c r="B75" s="67">
        <v>2.8018614637295984</v>
      </c>
    </row>
    <row r="76" spans="2:2" x14ac:dyDescent="0.3">
      <c r="B76" s="67">
        <v>2.8335636832665991</v>
      </c>
    </row>
    <row r="77" spans="2:2" x14ac:dyDescent="0.3">
      <c r="B77" s="67">
        <v>2.8540236608532865</v>
      </c>
    </row>
    <row r="78" spans="2:2" x14ac:dyDescent="0.3">
      <c r="B78" s="67">
        <v>2.9396232134113642</v>
      </c>
    </row>
    <row r="79" spans="2:2" x14ac:dyDescent="0.3">
      <c r="B79" s="67">
        <v>2.9490811425562438</v>
      </c>
    </row>
    <row r="80" spans="2:2" x14ac:dyDescent="0.3">
      <c r="B80" s="67">
        <v>3.0355920072060489</v>
      </c>
    </row>
    <row r="81" spans="2:2" x14ac:dyDescent="0.3">
      <c r="B81" s="67">
        <v>3.0601664622850731</v>
      </c>
    </row>
    <row r="82" spans="2:2" x14ac:dyDescent="0.3">
      <c r="B82" s="67">
        <v>3.0606464600678591</v>
      </c>
    </row>
    <row r="83" spans="2:2" x14ac:dyDescent="0.3">
      <c r="B83" s="67">
        <v>3.22293389055943</v>
      </c>
    </row>
    <row r="84" spans="2:2" x14ac:dyDescent="0.3">
      <c r="B84" s="67">
        <v>3.3537487402787551</v>
      </c>
    </row>
    <row r="85" spans="2:2" x14ac:dyDescent="0.3">
      <c r="B85" s="67">
        <v>3.5955811719500481</v>
      </c>
    </row>
    <row r="86" spans="2:2" x14ac:dyDescent="0.3">
      <c r="B86" s="67">
        <v>3.6419699470164164</v>
      </c>
    </row>
    <row r="87" spans="2:2" x14ac:dyDescent="0.3">
      <c r="B87" s="67">
        <v>3.7198178628122651</v>
      </c>
    </row>
    <row r="88" spans="2:2" x14ac:dyDescent="0.3">
      <c r="B88" s="67">
        <v>3.7633568688800931</v>
      </c>
    </row>
    <row r="89" spans="2:2" x14ac:dyDescent="0.3">
      <c r="B89" s="67">
        <v>3.894445243124288</v>
      </c>
    </row>
    <row r="90" spans="2:2" x14ac:dyDescent="0.3">
      <c r="B90" s="67">
        <v>4.1055794333014966</v>
      </c>
    </row>
    <row r="91" spans="2:2" x14ac:dyDescent="0.3">
      <c r="B91" s="67">
        <v>4.2244891760757488</v>
      </c>
    </row>
    <row r="92" spans="2:2" x14ac:dyDescent="0.3">
      <c r="B92" s="67">
        <v>4.4120935047011125</v>
      </c>
    </row>
    <row r="93" spans="2:2" x14ac:dyDescent="0.3">
      <c r="B93" s="67">
        <v>4.4275339181320499</v>
      </c>
    </row>
    <row r="94" spans="2:2" x14ac:dyDescent="0.3">
      <c r="B94" s="67">
        <v>4.5334487258491318</v>
      </c>
    </row>
    <row r="95" spans="2:2" x14ac:dyDescent="0.3">
      <c r="B95" s="67">
        <v>4.7222348448947633</v>
      </c>
    </row>
    <row r="96" spans="2:2" x14ac:dyDescent="0.3">
      <c r="B96" s="67">
        <v>4.7280475199257355</v>
      </c>
    </row>
    <row r="97" spans="2:2" x14ac:dyDescent="0.3">
      <c r="B97" s="67">
        <v>4.8759347365287597</v>
      </c>
    </row>
    <row r="98" spans="2:2" x14ac:dyDescent="0.3">
      <c r="B98" s="67">
        <v>5.4636109209277741</v>
      </c>
    </row>
    <row r="99" spans="2:2" x14ac:dyDescent="0.3">
      <c r="B99" s="67">
        <v>5.5150489819117992</v>
      </c>
    </row>
    <row r="100" spans="2:2" x14ac:dyDescent="0.3">
      <c r="B100" s="67">
        <v>5.6452965295874522</v>
      </c>
    </row>
    <row r="101" spans="2:2" x14ac:dyDescent="0.3">
      <c r="B101" s="67">
        <v>6.2382857623437626</v>
      </c>
    </row>
    <row r="102" spans="2:2" x14ac:dyDescent="0.3">
      <c r="B102" s="67">
        <v>6.5136919655268279</v>
      </c>
    </row>
    <row r="103" spans="2:2" x14ac:dyDescent="0.3">
      <c r="B103" s="67">
        <v>6.6843375219041699</v>
      </c>
    </row>
    <row r="104" spans="2:2" x14ac:dyDescent="0.3">
      <c r="B104" s="67">
        <v>7.0351884433743868</v>
      </c>
    </row>
    <row r="105" spans="2:2" x14ac:dyDescent="0.3">
      <c r="B105" s="67">
        <v>7.1879416519827792</v>
      </c>
    </row>
    <row r="106" spans="2:2" x14ac:dyDescent="0.3">
      <c r="B106" s="67">
        <v>7.8300278575185818</v>
      </c>
    </row>
    <row r="107" spans="2:2" x14ac:dyDescent="0.3">
      <c r="B107" s="67">
        <v>8.0108977864951694</v>
      </c>
    </row>
    <row r="108" spans="2:2" x14ac:dyDescent="0.3">
      <c r="B108" s="67">
        <v>8.1727697704727298</v>
      </c>
    </row>
    <row r="109" spans="2:2" x14ac:dyDescent="0.3">
      <c r="B109" s="67">
        <v>8.236804081414224</v>
      </c>
    </row>
    <row r="110" spans="2:2" x14ac:dyDescent="0.3">
      <c r="B110" s="67">
        <v>8.6215648230056061</v>
      </c>
    </row>
    <row r="111" spans="2:2" x14ac:dyDescent="0.3">
      <c r="B111" s="67">
        <v>8.6910911859139688</v>
      </c>
    </row>
    <row r="112" spans="2:2" x14ac:dyDescent="0.3">
      <c r="B112" s="67">
        <v>9.2781759600210414</v>
      </c>
    </row>
    <row r="113" spans="2:2" x14ac:dyDescent="0.3">
      <c r="B113" s="67">
        <v>9.78033049266514</v>
      </c>
    </row>
    <row r="114" spans="2:2" x14ac:dyDescent="0.3">
      <c r="B114" s="67">
        <v>10.804835413080895</v>
      </c>
    </row>
    <row r="115" spans="2:2" x14ac:dyDescent="0.3">
      <c r="B115" s="67">
        <v>14.560013055652583</v>
      </c>
    </row>
    <row r="116" spans="2:2" x14ac:dyDescent="0.3">
      <c r="B116" s="67">
        <v>15.18154174325459</v>
      </c>
    </row>
    <row r="117" spans="2:2" x14ac:dyDescent="0.3">
      <c r="B117" s="90">
        <v>19.023432075908353</v>
      </c>
    </row>
    <row r="118" spans="2:2" x14ac:dyDescent="0.3">
      <c r="B118" s="67">
        <v>20.181682482140953</v>
      </c>
    </row>
    <row r="119" spans="2:2" x14ac:dyDescent="0.3">
      <c r="B119" s="67">
        <v>22.438351653918239</v>
      </c>
    </row>
    <row r="120" spans="2:2" x14ac:dyDescent="0.3">
      <c r="B120" s="67">
        <v>22.960199203187251</v>
      </c>
    </row>
    <row r="121" spans="2:2" x14ac:dyDescent="0.3">
      <c r="B121" s="67">
        <v>26.152843759123119</v>
      </c>
    </row>
    <row r="122" spans="2:2" x14ac:dyDescent="0.3">
      <c r="B122" s="67">
        <v>27.327425072510472</v>
      </c>
    </row>
    <row r="123" spans="2:2" x14ac:dyDescent="0.3">
      <c r="B123" s="67">
        <v>73.065910837817057</v>
      </c>
    </row>
    <row r="124" spans="2:2" x14ac:dyDescent="0.3">
      <c r="B124" s="67">
        <v>83.319897632757517</v>
      </c>
    </row>
    <row r="125" spans="2:2" x14ac:dyDescent="0.3">
      <c r="B125" s="67">
        <v>189.42299057027392</v>
      </c>
    </row>
    <row r="126" spans="2:2" x14ac:dyDescent="0.3">
      <c r="B126" s="67">
        <v>398.4234234234234</v>
      </c>
    </row>
    <row r="127" spans="2:2" x14ac:dyDescent="0.3">
      <c r="B127" s="67">
        <v>682.27443022166722</v>
      </c>
    </row>
    <row r="128" spans="2:2" x14ac:dyDescent="0.3">
      <c r="B128" s="67">
        <v>743.36283185840705</v>
      </c>
    </row>
    <row r="129" spans="2:2" x14ac:dyDescent="0.3">
      <c r="B129" s="67">
        <v>1502.1941176470589</v>
      </c>
    </row>
    <row r="130" spans="2:2" x14ac:dyDescent="0.3">
      <c r="B130" s="67">
        <v>2437.2077464788731</v>
      </c>
    </row>
    <row r="131" spans="2:2" x14ac:dyDescent="0.3">
      <c r="B131" s="67" t="e">
        <v>#DIV/0!</v>
      </c>
    </row>
    <row r="132" spans="2:2" x14ac:dyDescent="0.3">
      <c r="B132" s="67" t="e">
        <v>#DIV/0!</v>
      </c>
    </row>
    <row r="133" spans="2:2" x14ac:dyDescent="0.3">
      <c r="B133" s="67" t="e">
        <v>#DIV/0!</v>
      </c>
    </row>
    <row r="134" spans="2:2" x14ac:dyDescent="0.3">
      <c r="B134" s="67" t="e">
        <v>#DIV/0!</v>
      </c>
    </row>
    <row r="135" spans="2:2" x14ac:dyDescent="0.3">
      <c r="B135" s="67" t="e">
        <v>#DIV/0!</v>
      </c>
    </row>
    <row r="136" spans="2:2" x14ac:dyDescent="0.3">
      <c r="B136" s="67" t="e">
        <v>#DIV/0!</v>
      </c>
    </row>
    <row r="137" spans="2:2" x14ac:dyDescent="0.3">
      <c r="B137" s="67" t="e">
        <v>#DIV/0!</v>
      </c>
    </row>
    <row r="138" spans="2:2" x14ac:dyDescent="0.3">
      <c r="B138" s="67" t="e">
        <v>#DIV/0!</v>
      </c>
    </row>
    <row r="139" spans="2:2" x14ac:dyDescent="0.3">
      <c r="B139" s="67" t="e">
        <v>#DIV/0!</v>
      </c>
    </row>
    <row r="140" spans="2:2" x14ac:dyDescent="0.3">
      <c r="B140" s="67" t="e">
        <v>#DIV/0!</v>
      </c>
    </row>
    <row r="141" spans="2:2" x14ac:dyDescent="0.3">
      <c r="B141" s="67" t="e">
        <v>#DIV/0!</v>
      </c>
    </row>
    <row r="142" spans="2:2" x14ac:dyDescent="0.3">
      <c r="B142" s="67" t="e">
        <v>#DIV/0!</v>
      </c>
    </row>
    <row r="143" spans="2:2" x14ac:dyDescent="0.3">
      <c r="B143" s="67" t="e">
        <v>#DIV/0!</v>
      </c>
    </row>
    <row r="144" spans="2:2" x14ac:dyDescent="0.3">
      <c r="B144" s="67" t="e">
        <v>#DIV/0!</v>
      </c>
    </row>
    <row r="145" spans="2:2" x14ac:dyDescent="0.3">
      <c r="B145" s="67" t="e">
        <v>#DIV/0!</v>
      </c>
    </row>
    <row r="146" spans="2:2" x14ac:dyDescent="0.3">
      <c r="B146" s="67" t="e">
        <v>#DIV/0!</v>
      </c>
    </row>
    <row r="147" spans="2:2" x14ac:dyDescent="0.3">
      <c r="B147" s="67" t="e">
        <v>#DIV/0!</v>
      </c>
    </row>
    <row r="148" spans="2:2" x14ac:dyDescent="0.3">
      <c r="B148" s="67" t="e">
        <v>#DIV/0!</v>
      </c>
    </row>
    <row r="149" spans="2:2" x14ac:dyDescent="0.3">
      <c r="B149" s="67" t="e">
        <v>#DIV/0!</v>
      </c>
    </row>
    <row r="150" spans="2:2" x14ac:dyDescent="0.3">
      <c r="B150" s="67" t="e">
        <v>#DIV/0!</v>
      </c>
    </row>
    <row r="151" spans="2:2" x14ac:dyDescent="0.3">
      <c r="B151" s="67" t="e">
        <v>#DIV/0!</v>
      </c>
    </row>
    <row r="152" spans="2:2" x14ac:dyDescent="0.3">
      <c r="B152" s="67" t="e">
        <v>#DIV/0!</v>
      </c>
    </row>
    <row r="153" spans="2:2" x14ac:dyDescent="0.3">
      <c r="B153" s="67" t="e">
        <v>#DIV/0!</v>
      </c>
    </row>
    <row r="154" spans="2:2" x14ac:dyDescent="0.3">
      <c r="B154" s="67" t="e">
        <v>#DIV/0!</v>
      </c>
    </row>
    <row r="155" spans="2:2" x14ac:dyDescent="0.3">
      <c r="B155" s="67" t="e">
        <v>#DIV/0!</v>
      </c>
    </row>
    <row r="156" spans="2:2" x14ac:dyDescent="0.3">
      <c r="B156" s="67" t="e">
        <v>#DIV/0!</v>
      </c>
    </row>
    <row r="157" spans="2:2" x14ac:dyDescent="0.3">
      <c r="B157" s="67" t="e">
        <v>#DIV/0!</v>
      </c>
    </row>
    <row r="158" spans="2:2" x14ac:dyDescent="0.3">
      <c r="B158" s="67" t="e">
        <v>#DIV/0!</v>
      </c>
    </row>
    <row r="159" spans="2:2" x14ac:dyDescent="0.3">
      <c r="B159" s="67" t="e">
        <v>#DIV/0!</v>
      </c>
    </row>
    <row r="160" spans="2:2" x14ac:dyDescent="0.3">
      <c r="B160" s="67" t="e">
        <v>#DIV/0!</v>
      </c>
    </row>
    <row r="161" spans="2:2" x14ac:dyDescent="0.3">
      <c r="B161" s="67" t="e">
        <v>#DIV/0!</v>
      </c>
    </row>
    <row r="162" spans="2:2" x14ac:dyDescent="0.3">
      <c r="B162" s="67" t="e">
        <v>#DIV/0!</v>
      </c>
    </row>
    <row r="163" spans="2:2" x14ac:dyDescent="0.3">
      <c r="B163" s="67" t="e">
        <v>#DIV/0!</v>
      </c>
    </row>
    <row r="164" spans="2:2" x14ac:dyDescent="0.3">
      <c r="B164" s="67" t="e">
        <v>#DIV/0!</v>
      </c>
    </row>
    <row r="165" spans="2:2" x14ac:dyDescent="0.3">
      <c r="B165" s="67" t="e">
        <v>#DIV/0!</v>
      </c>
    </row>
    <row r="166" spans="2:2" x14ac:dyDescent="0.3">
      <c r="B166" s="67" t="e">
        <v>#DIV/0!</v>
      </c>
    </row>
    <row r="167" spans="2:2" x14ac:dyDescent="0.3">
      <c r="B167" s="67" t="e">
        <v>#DIV/0!</v>
      </c>
    </row>
    <row r="168" spans="2:2" x14ac:dyDescent="0.3">
      <c r="B168" s="67" t="e">
        <v>#DIV/0!</v>
      </c>
    </row>
    <row r="169" spans="2:2" x14ac:dyDescent="0.3">
      <c r="B169" s="67" t="e">
        <v>#DIV/0!</v>
      </c>
    </row>
    <row r="170" spans="2:2" x14ac:dyDescent="0.3">
      <c r="B170" s="67" t="e">
        <v>#DIV/0!</v>
      </c>
    </row>
    <row r="171" spans="2:2" x14ac:dyDescent="0.3">
      <c r="B171" s="67" t="e">
        <v>#DIV/0!</v>
      </c>
    </row>
    <row r="172" spans="2:2" x14ac:dyDescent="0.3">
      <c r="B172" s="67" t="e">
        <v>#DIV/0!</v>
      </c>
    </row>
    <row r="173" spans="2:2" x14ac:dyDescent="0.3">
      <c r="B173" s="67" t="e">
        <v>#DIV/0!</v>
      </c>
    </row>
    <row r="174" spans="2:2" x14ac:dyDescent="0.3">
      <c r="B174" s="67" t="e">
        <v>#DIV/0!</v>
      </c>
    </row>
    <row r="175" spans="2:2" x14ac:dyDescent="0.3">
      <c r="B175" s="67" t="e">
        <v>#DIV/0!</v>
      </c>
    </row>
    <row r="176" spans="2:2" x14ac:dyDescent="0.3">
      <c r="B176" s="67" t="e">
        <v>#DIV/0!</v>
      </c>
    </row>
    <row r="177" spans="2:2" x14ac:dyDescent="0.3">
      <c r="B177" s="67" t="e">
        <v>#DIV/0!</v>
      </c>
    </row>
    <row r="178" spans="2:2" x14ac:dyDescent="0.3">
      <c r="B178" s="67" t="e">
        <v>#DIV/0!</v>
      </c>
    </row>
    <row r="179" spans="2:2" x14ac:dyDescent="0.3">
      <c r="B179" s="67" t="e">
        <v>#DIV/0!</v>
      </c>
    </row>
    <row r="180" spans="2:2" x14ac:dyDescent="0.3">
      <c r="B180" s="67" t="e">
        <v>#DIV/0!</v>
      </c>
    </row>
    <row r="181" spans="2:2" x14ac:dyDescent="0.3">
      <c r="B181" s="67" t="e">
        <v>#DIV/0!</v>
      </c>
    </row>
    <row r="182" spans="2:2" x14ac:dyDescent="0.3">
      <c r="B182" s="67" t="e">
        <v>#DIV/0!</v>
      </c>
    </row>
    <row r="183" spans="2:2" x14ac:dyDescent="0.3">
      <c r="B183" s="67" t="e">
        <v>#DIV/0!</v>
      </c>
    </row>
    <row r="184" spans="2:2" x14ac:dyDescent="0.3">
      <c r="B184" s="67" t="e">
        <v>#DIV/0!</v>
      </c>
    </row>
    <row r="185" spans="2:2" x14ac:dyDescent="0.3">
      <c r="B185" s="67" t="e">
        <v>#DIV/0!</v>
      </c>
    </row>
    <row r="186" spans="2:2" x14ac:dyDescent="0.3">
      <c r="B186" s="67" t="e">
        <v>#DIV/0!</v>
      </c>
    </row>
    <row r="187" spans="2:2" x14ac:dyDescent="0.3">
      <c r="B187" s="67" t="e">
        <v>#DIV/0!</v>
      </c>
    </row>
    <row r="188" spans="2:2" x14ac:dyDescent="0.3">
      <c r="B188" s="67" t="e">
        <v>#DIV/0!</v>
      </c>
    </row>
    <row r="189" spans="2:2" x14ac:dyDescent="0.3">
      <c r="B189" s="67" t="e">
        <v>#DIV/0!</v>
      </c>
    </row>
    <row r="190" spans="2:2" x14ac:dyDescent="0.3">
      <c r="B190" s="67" t="e">
        <v>#DIV/0!</v>
      </c>
    </row>
    <row r="191" spans="2:2" x14ac:dyDescent="0.3">
      <c r="B191" s="67" t="e">
        <v>#DIV/0!</v>
      </c>
    </row>
    <row r="192" spans="2:2" x14ac:dyDescent="0.3">
      <c r="B192" s="67" t="e">
        <v>#DIV/0!</v>
      </c>
    </row>
  </sheetData>
  <sortState xmlns:xlrd2="http://schemas.microsoft.com/office/spreadsheetml/2017/richdata2" ref="B3:B192">
    <sortCondition ref="B3:B192"/>
  </sortState>
  <mergeCells count="4">
    <mergeCell ref="D2:E2"/>
    <mergeCell ref="D3:E3"/>
    <mergeCell ref="D8:E8"/>
    <mergeCell ref="D10:E10"/>
  </mergeCells>
  <conditionalFormatting sqref="B3:B192">
    <cfRule type="cellIs" dxfId="6" priority="1" operator="between">
      <formula>#REF!</formula>
      <formula>#REF!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45AD6-E5BC-427E-998A-88138215F1EE}">
  <dimension ref="A1:G323"/>
  <sheetViews>
    <sheetView zoomScale="68" workbookViewId="0">
      <selection activeCell="D10" sqref="D10"/>
    </sheetView>
  </sheetViews>
  <sheetFormatPr baseColWidth="10" defaultRowHeight="12.9" customHeight="1" x14ac:dyDescent="0.3"/>
  <cols>
    <col min="1" max="1" width="13.33203125" style="77" customWidth="1"/>
    <col min="3" max="3" width="26" customWidth="1"/>
  </cols>
  <sheetData>
    <row r="1" spans="1:7" ht="12.75" customHeight="1" thickBot="1" x14ac:dyDescent="0.35"/>
    <row r="2" spans="1:7" ht="24" customHeight="1" x14ac:dyDescent="0.3">
      <c r="A2" s="78" t="s">
        <v>4</v>
      </c>
      <c r="C2" s="111" t="s">
        <v>4</v>
      </c>
      <c r="D2" s="111"/>
    </row>
    <row r="3" spans="1:7" ht="27" customHeight="1" x14ac:dyDescent="0.3">
      <c r="A3" s="80">
        <v>-3.045965762808835</v>
      </c>
      <c r="B3" s="10"/>
      <c r="C3" s="112"/>
      <c r="D3" s="113"/>
      <c r="E3" s="10"/>
    </row>
    <row r="4" spans="1:7" ht="18" customHeight="1" x14ac:dyDescent="0.3">
      <c r="A4" s="81">
        <v>-1.133256497713103</v>
      </c>
      <c r="B4" s="10"/>
      <c r="C4" s="12" t="s">
        <v>8</v>
      </c>
      <c r="D4" s="12">
        <f>+AVERAGE(A23:A172)</f>
        <v>0.12605494880054938</v>
      </c>
      <c r="E4" s="10"/>
    </row>
    <row r="5" spans="1:7" ht="18" customHeight="1" x14ac:dyDescent="0.3">
      <c r="A5" s="80">
        <v>-0.99984440300593946</v>
      </c>
      <c r="B5" s="10"/>
      <c r="C5" s="12" t="s">
        <v>7</v>
      </c>
      <c r="D5" s="15">
        <f>+STDEV(A23:A172)</f>
        <v>0.10845240807816341</v>
      </c>
      <c r="E5" s="10"/>
    </row>
    <row r="6" spans="1:7" ht="18" customHeight="1" x14ac:dyDescent="0.3">
      <c r="A6" s="80">
        <v>-0.99129487423578944</v>
      </c>
      <c r="B6" s="10"/>
      <c r="C6" s="40" t="s">
        <v>10</v>
      </c>
      <c r="D6" s="40">
        <f>+D4-D5</f>
        <v>1.760254072238597E-2</v>
      </c>
      <c r="E6" s="10"/>
    </row>
    <row r="7" spans="1:7" ht="18" customHeight="1" x14ac:dyDescent="0.3">
      <c r="A7" s="80">
        <v>-0.93988053176371922</v>
      </c>
      <c r="B7" s="10"/>
      <c r="C7" s="12" t="s">
        <v>11</v>
      </c>
      <c r="D7" s="12">
        <f>+D5+D4</f>
        <v>0.23450735687871277</v>
      </c>
      <c r="E7" s="10"/>
    </row>
    <row r="8" spans="1:7" ht="18" customHeight="1" x14ac:dyDescent="0.3">
      <c r="A8" s="81">
        <v>-0.44779964944423206</v>
      </c>
      <c r="B8" s="10"/>
      <c r="C8" s="112"/>
      <c r="D8" s="113"/>
      <c r="E8" s="10"/>
    </row>
    <row r="9" spans="1:7" ht="36.75" customHeight="1" x14ac:dyDescent="0.3">
      <c r="A9" s="95">
        <v>-0.41312419703237285</v>
      </c>
      <c r="B9" s="10"/>
      <c r="C9" s="52" t="s">
        <v>13</v>
      </c>
      <c r="D9" s="16">
        <v>0.02</v>
      </c>
      <c r="E9" s="10"/>
    </row>
    <row r="10" spans="1:7" ht="12.9" customHeight="1" x14ac:dyDescent="0.3">
      <c r="A10" s="80">
        <v>-0.37899402845905678</v>
      </c>
      <c r="B10" s="10"/>
      <c r="C10" s="10"/>
      <c r="D10" s="10"/>
      <c r="E10" s="10"/>
    </row>
    <row r="11" spans="1:7" ht="12.9" customHeight="1" x14ac:dyDescent="0.3">
      <c r="A11" s="80">
        <v>-0.26751571434415</v>
      </c>
      <c r="B11" s="10"/>
      <c r="C11" s="10"/>
      <c r="D11" s="10"/>
      <c r="E11" s="10"/>
      <c r="G11" s="10"/>
    </row>
    <row r="12" spans="1:7" ht="12.9" customHeight="1" x14ac:dyDescent="0.3">
      <c r="A12" s="80">
        <v>-0.25962820516768337</v>
      </c>
      <c r="B12" s="10"/>
      <c r="C12" s="10"/>
      <c r="D12" s="10"/>
      <c r="E12" s="10"/>
      <c r="G12" s="10"/>
    </row>
    <row r="13" spans="1:7" ht="12.9" customHeight="1" x14ac:dyDescent="0.3">
      <c r="A13" s="93">
        <v>-0.2518471563167905</v>
      </c>
      <c r="B13" s="10"/>
      <c r="C13" s="10"/>
      <c r="D13" s="10"/>
      <c r="E13" s="10"/>
      <c r="G13" s="10"/>
    </row>
    <row r="14" spans="1:7" ht="12.9" customHeight="1" x14ac:dyDescent="0.3">
      <c r="A14" s="80">
        <v>-0.25093691173972632</v>
      </c>
      <c r="B14" s="10"/>
      <c r="C14" s="10"/>
      <c r="D14" s="10"/>
      <c r="E14" s="10"/>
      <c r="G14" s="10"/>
    </row>
    <row r="15" spans="1:7" ht="12.9" customHeight="1" x14ac:dyDescent="0.3">
      <c r="A15" s="80">
        <v>-0.22508160366092453</v>
      </c>
      <c r="B15" s="10"/>
      <c r="C15" s="10"/>
      <c r="D15" s="10"/>
      <c r="E15" s="10"/>
      <c r="G15" s="10"/>
    </row>
    <row r="16" spans="1:7" ht="12.9" customHeight="1" x14ac:dyDescent="0.3">
      <c r="A16" s="80">
        <v>-0.18432244245277701</v>
      </c>
      <c r="B16" s="10"/>
      <c r="C16" s="10"/>
      <c r="D16" s="10"/>
      <c r="E16" s="10"/>
      <c r="G16" s="10"/>
    </row>
    <row r="17" spans="1:7" ht="12.9" customHeight="1" x14ac:dyDescent="0.3">
      <c r="A17" s="80">
        <v>-0.17768847354723044</v>
      </c>
      <c r="B17" s="10"/>
      <c r="C17" s="10"/>
      <c r="D17" s="10"/>
      <c r="E17" s="10"/>
      <c r="G17" s="10"/>
    </row>
    <row r="18" spans="1:7" ht="12.9" customHeight="1" x14ac:dyDescent="0.3">
      <c r="A18" s="94">
        <v>-7.9761356812252771E-2</v>
      </c>
      <c r="B18" s="10"/>
      <c r="E18" s="10"/>
      <c r="G18" s="10"/>
    </row>
    <row r="19" spans="1:7" ht="12.9" customHeight="1" x14ac:dyDescent="0.3">
      <c r="A19" s="80">
        <v>-7.6072476305605388E-2</v>
      </c>
      <c r="B19" s="10"/>
      <c r="E19" s="10"/>
      <c r="G19" s="10"/>
    </row>
    <row r="20" spans="1:7" ht="12.9" customHeight="1" x14ac:dyDescent="0.3">
      <c r="A20" s="93">
        <v>-5.9944192018964837E-2</v>
      </c>
      <c r="B20" s="10"/>
      <c r="E20" s="10"/>
      <c r="G20" s="10"/>
    </row>
    <row r="21" spans="1:7" ht="12.9" customHeight="1" x14ac:dyDescent="0.3">
      <c r="A21" s="81">
        <v>-4.9464098790066011E-2</v>
      </c>
      <c r="B21" s="10"/>
      <c r="E21" s="10"/>
      <c r="G21" s="10"/>
    </row>
    <row r="22" spans="1:7" ht="12.9" customHeight="1" x14ac:dyDescent="0.3">
      <c r="A22" s="96">
        <v>-4.9257362607177196E-2</v>
      </c>
      <c r="G22" s="10"/>
    </row>
    <row r="23" spans="1:7" ht="12.9" customHeight="1" x14ac:dyDescent="0.3">
      <c r="A23" s="80">
        <v>-4.1929432815721611E-2</v>
      </c>
      <c r="G23" s="10"/>
    </row>
    <row r="24" spans="1:7" ht="12.9" customHeight="1" x14ac:dyDescent="0.3">
      <c r="A24" s="81">
        <v>-3.0053703128865426E-2</v>
      </c>
      <c r="G24" s="10"/>
    </row>
    <row r="25" spans="1:7" ht="12.9" customHeight="1" x14ac:dyDescent="0.3">
      <c r="A25" s="94">
        <v>-2.8627856862202757E-2</v>
      </c>
      <c r="G25" s="10"/>
    </row>
    <row r="26" spans="1:7" ht="12.9" customHeight="1" x14ac:dyDescent="0.3">
      <c r="A26" s="94">
        <v>-2.5166991464937692E-2</v>
      </c>
      <c r="G26" s="10"/>
    </row>
    <row r="27" spans="1:7" ht="12.9" customHeight="1" x14ac:dyDescent="0.3">
      <c r="A27" s="94">
        <v>-2.3654305712369584E-2</v>
      </c>
      <c r="G27" s="10"/>
    </row>
    <row r="28" spans="1:7" ht="12.9" customHeight="1" x14ac:dyDescent="0.3">
      <c r="A28" s="95">
        <v>-9.6448728169104079E-3</v>
      </c>
      <c r="G28" s="10"/>
    </row>
    <row r="29" spans="1:7" ht="12.9" customHeight="1" x14ac:dyDescent="0.3">
      <c r="A29" s="81">
        <v>-5.9547621262683072E-3</v>
      </c>
      <c r="G29" s="10"/>
    </row>
    <row r="30" spans="1:7" ht="12.9" customHeight="1" x14ac:dyDescent="0.3">
      <c r="A30" s="80">
        <v>-5.8623295961192168E-3</v>
      </c>
      <c r="G30" s="10"/>
    </row>
    <row r="31" spans="1:7" ht="12.9" customHeight="1" x14ac:dyDescent="0.3">
      <c r="A31" s="80">
        <v>-5.685353070986581E-3</v>
      </c>
      <c r="G31" s="10"/>
    </row>
    <row r="32" spans="1:7" ht="12.9" customHeight="1" x14ac:dyDescent="0.3">
      <c r="A32" s="93">
        <v>-2.578108268624884E-3</v>
      </c>
      <c r="G32" s="10"/>
    </row>
    <row r="33" spans="1:7" ht="12.9" customHeight="1" x14ac:dyDescent="0.3">
      <c r="A33" s="80">
        <v>-1.720718668922376E-3</v>
      </c>
      <c r="G33" s="10"/>
    </row>
    <row r="34" spans="1:7" ht="12.9" customHeight="1" x14ac:dyDescent="0.3">
      <c r="A34" s="94">
        <v>-6.9353156640643569E-4</v>
      </c>
      <c r="G34" s="10"/>
    </row>
    <row r="35" spans="1:7" ht="12.9" customHeight="1" x14ac:dyDescent="0.3">
      <c r="A35" s="80">
        <v>-2.1347279526706282E-4</v>
      </c>
      <c r="G35" s="10"/>
    </row>
    <row r="36" spans="1:7" ht="12.9" customHeight="1" x14ac:dyDescent="0.3">
      <c r="A36" s="80">
        <v>1.6872825242811095E-4</v>
      </c>
      <c r="G36" s="10"/>
    </row>
    <row r="37" spans="1:7" ht="12.9" customHeight="1" x14ac:dyDescent="0.3">
      <c r="A37" s="80">
        <v>9.4073705669273794E-4</v>
      </c>
      <c r="G37" s="10"/>
    </row>
    <row r="38" spans="1:7" ht="12.9" customHeight="1" x14ac:dyDescent="0.3">
      <c r="A38" s="80">
        <v>1.9719222122540608E-3</v>
      </c>
      <c r="G38" s="10"/>
    </row>
    <row r="39" spans="1:7" ht="12.9" customHeight="1" x14ac:dyDescent="0.3">
      <c r="A39" s="82">
        <v>2.4559991235270306E-3</v>
      </c>
      <c r="G39" s="10"/>
    </row>
    <row r="40" spans="1:7" ht="12.9" customHeight="1" x14ac:dyDescent="0.3">
      <c r="A40" s="93">
        <v>2.6348237491113542E-3</v>
      </c>
      <c r="G40" s="10"/>
    </row>
    <row r="41" spans="1:7" ht="12.9" customHeight="1" x14ac:dyDescent="0.3">
      <c r="A41" s="94">
        <v>4.0409379012885053E-3</v>
      </c>
      <c r="G41" s="10"/>
    </row>
    <row r="42" spans="1:7" ht="12.9" customHeight="1" x14ac:dyDescent="0.3">
      <c r="A42" s="81">
        <v>9.3400279822105203E-3</v>
      </c>
      <c r="G42" s="10"/>
    </row>
    <row r="43" spans="1:7" ht="12.9" customHeight="1" x14ac:dyDescent="0.3">
      <c r="A43" s="94">
        <v>1.0675379951817353E-2</v>
      </c>
      <c r="G43" s="10"/>
    </row>
    <row r="44" spans="1:7" ht="12.9" customHeight="1" x14ac:dyDescent="0.3">
      <c r="A44" s="80">
        <v>1.258941048191207E-2</v>
      </c>
      <c r="G44" s="10"/>
    </row>
    <row r="45" spans="1:7" ht="12.9" customHeight="1" x14ac:dyDescent="0.3">
      <c r="A45" s="94">
        <v>1.3319221997975972E-2</v>
      </c>
      <c r="G45" s="10"/>
    </row>
    <row r="46" spans="1:7" ht="12.9" customHeight="1" x14ac:dyDescent="0.3">
      <c r="A46" s="80">
        <v>1.3578089349746126E-2</v>
      </c>
      <c r="G46" s="10"/>
    </row>
    <row r="47" spans="1:7" ht="12.9" customHeight="1" x14ac:dyDescent="0.3">
      <c r="A47" s="94">
        <v>1.4475609784039285E-2</v>
      </c>
      <c r="G47" s="10"/>
    </row>
    <row r="48" spans="1:7" ht="12.9" customHeight="1" x14ac:dyDescent="0.3">
      <c r="A48" s="93">
        <v>1.7404960261352305E-2</v>
      </c>
      <c r="G48" s="10"/>
    </row>
    <row r="49" spans="1:7" ht="12.9" customHeight="1" x14ac:dyDescent="0.3">
      <c r="A49" s="80">
        <v>1.7604335621997085E-2</v>
      </c>
      <c r="G49" s="10"/>
    </row>
    <row r="50" spans="1:7" ht="12.9" customHeight="1" x14ac:dyDescent="0.3">
      <c r="A50" s="81">
        <v>1.7773777305238738E-2</v>
      </c>
      <c r="G50" s="10"/>
    </row>
    <row r="51" spans="1:7" ht="12.9" customHeight="1" x14ac:dyDescent="0.3">
      <c r="A51" s="80">
        <v>2.2516982935474664E-2</v>
      </c>
      <c r="G51" s="10"/>
    </row>
    <row r="52" spans="1:7" ht="12.9" customHeight="1" x14ac:dyDescent="0.3">
      <c r="A52" s="93">
        <v>2.5676834533222136E-2</v>
      </c>
      <c r="G52" s="10"/>
    </row>
    <row r="53" spans="1:7" ht="12.9" customHeight="1" x14ac:dyDescent="0.3">
      <c r="A53" s="80">
        <v>2.6490593952224015E-2</v>
      </c>
      <c r="G53" s="10"/>
    </row>
    <row r="54" spans="1:7" ht="12.9" customHeight="1" x14ac:dyDescent="0.3">
      <c r="A54" s="80">
        <v>2.7217301241244038E-2</v>
      </c>
      <c r="G54" s="10"/>
    </row>
    <row r="55" spans="1:7" ht="12.9" customHeight="1" x14ac:dyDescent="0.3">
      <c r="A55" s="80">
        <v>2.9079420900850323E-2</v>
      </c>
      <c r="G55" s="10"/>
    </row>
    <row r="56" spans="1:7" ht="12.9" customHeight="1" x14ac:dyDescent="0.3">
      <c r="A56" s="93">
        <v>2.993215509953788E-2</v>
      </c>
      <c r="G56" s="10"/>
    </row>
    <row r="57" spans="1:7" ht="12.9" customHeight="1" x14ac:dyDescent="0.3">
      <c r="A57" s="80">
        <v>3.4029575995712949E-2</v>
      </c>
      <c r="G57" s="10"/>
    </row>
    <row r="58" spans="1:7" ht="12.9" customHeight="1" x14ac:dyDescent="0.3">
      <c r="A58" s="94">
        <v>3.4463348958812437E-2</v>
      </c>
      <c r="G58" s="10"/>
    </row>
    <row r="59" spans="1:7" ht="12.9" customHeight="1" x14ac:dyDescent="0.3">
      <c r="A59" s="93">
        <v>3.5528137658166585E-2</v>
      </c>
      <c r="G59" s="10"/>
    </row>
    <row r="60" spans="1:7" ht="12.9" customHeight="1" x14ac:dyDescent="0.3">
      <c r="A60" s="80">
        <v>3.6759532607295795E-2</v>
      </c>
      <c r="G60" s="10"/>
    </row>
    <row r="61" spans="1:7" ht="12.9" customHeight="1" x14ac:dyDescent="0.3">
      <c r="A61" s="80">
        <v>4.1002693112998138E-2</v>
      </c>
      <c r="G61" s="10"/>
    </row>
    <row r="62" spans="1:7" ht="12.9" customHeight="1" x14ac:dyDescent="0.3">
      <c r="A62" s="93">
        <v>4.3527090492740672E-2</v>
      </c>
      <c r="G62" s="10"/>
    </row>
    <row r="63" spans="1:7" ht="12.9" customHeight="1" x14ac:dyDescent="0.3">
      <c r="A63" s="93">
        <v>4.6320797583727584E-2</v>
      </c>
      <c r="G63" s="10"/>
    </row>
    <row r="64" spans="1:7" ht="12.9" customHeight="1" x14ac:dyDescent="0.3">
      <c r="A64" s="93">
        <v>4.8251800743259569E-2</v>
      </c>
      <c r="G64" s="10"/>
    </row>
    <row r="65" spans="1:7" ht="12.9" customHeight="1" x14ac:dyDescent="0.3">
      <c r="A65" s="94">
        <v>4.8429607968313464E-2</v>
      </c>
      <c r="G65" s="10"/>
    </row>
    <row r="66" spans="1:7" ht="12.9" customHeight="1" x14ac:dyDescent="0.3">
      <c r="A66" s="80">
        <v>4.8880554644660866E-2</v>
      </c>
      <c r="G66" s="10"/>
    </row>
    <row r="67" spans="1:7" ht="12.9" customHeight="1" x14ac:dyDescent="0.3">
      <c r="A67" s="80">
        <v>4.9631406730712146E-2</v>
      </c>
      <c r="G67" s="10"/>
    </row>
    <row r="68" spans="1:7" ht="12.9" customHeight="1" x14ac:dyDescent="0.3">
      <c r="A68" s="93">
        <v>4.9838214095065447E-2</v>
      </c>
      <c r="G68" s="10"/>
    </row>
    <row r="69" spans="1:7" ht="12.9" customHeight="1" x14ac:dyDescent="0.3">
      <c r="A69" s="80">
        <v>5.3053802958566404E-2</v>
      </c>
      <c r="G69" s="10"/>
    </row>
    <row r="70" spans="1:7" ht="12.9" customHeight="1" x14ac:dyDescent="0.3">
      <c r="A70" s="80">
        <v>5.3187517923745035E-2</v>
      </c>
      <c r="G70" s="10"/>
    </row>
    <row r="71" spans="1:7" ht="12.9" customHeight="1" x14ac:dyDescent="0.3">
      <c r="A71" s="94">
        <v>5.7703175301201441E-2</v>
      </c>
      <c r="G71" s="10"/>
    </row>
    <row r="72" spans="1:7" ht="12.9" customHeight="1" x14ac:dyDescent="0.3">
      <c r="A72" s="81">
        <v>5.8405008542041906E-2</v>
      </c>
      <c r="G72" s="10"/>
    </row>
    <row r="73" spans="1:7" ht="12.9" customHeight="1" x14ac:dyDescent="0.3">
      <c r="A73" s="80">
        <v>5.9998044527264469E-2</v>
      </c>
      <c r="G73" s="10"/>
    </row>
    <row r="74" spans="1:7" ht="12.9" customHeight="1" x14ac:dyDescent="0.3">
      <c r="A74" s="80">
        <v>6.0933263505052598E-2</v>
      </c>
      <c r="G74" s="10"/>
    </row>
    <row r="75" spans="1:7" ht="12.9" customHeight="1" x14ac:dyDescent="0.3">
      <c r="A75" s="80">
        <v>6.163417746606481E-2</v>
      </c>
      <c r="G75" s="10"/>
    </row>
    <row r="76" spans="1:7" ht="12.9" customHeight="1" x14ac:dyDescent="0.3">
      <c r="A76" s="80">
        <v>6.2278331309252068E-2</v>
      </c>
      <c r="G76" s="10"/>
    </row>
    <row r="77" spans="1:7" ht="12.9" customHeight="1" x14ac:dyDescent="0.3">
      <c r="A77" s="80">
        <v>6.4052390358490266E-2</v>
      </c>
      <c r="G77" s="10"/>
    </row>
    <row r="78" spans="1:7" ht="12.9" customHeight="1" x14ac:dyDescent="0.3">
      <c r="A78" s="80">
        <v>6.5682419040514653E-2</v>
      </c>
      <c r="G78" s="10"/>
    </row>
    <row r="79" spans="1:7" ht="12.9" customHeight="1" x14ac:dyDescent="0.3">
      <c r="A79" s="94">
        <v>6.5690678677868611E-2</v>
      </c>
      <c r="G79" s="10"/>
    </row>
    <row r="80" spans="1:7" ht="12.9" customHeight="1" x14ac:dyDescent="0.3">
      <c r="A80" s="80">
        <v>6.7483475779407012E-2</v>
      </c>
      <c r="G80" s="10"/>
    </row>
    <row r="81" spans="1:7" ht="12.9" customHeight="1" x14ac:dyDescent="0.3">
      <c r="A81" s="94">
        <v>7.0373881500485833E-2</v>
      </c>
      <c r="G81" s="10"/>
    </row>
    <row r="82" spans="1:7" ht="12.9" customHeight="1" x14ac:dyDescent="0.3">
      <c r="A82" s="93">
        <v>7.4053109794009461E-2</v>
      </c>
      <c r="G82" s="10"/>
    </row>
    <row r="83" spans="1:7" ht="12.9" customHeight="1" x14ac:dyDescent="0.3">
      <c r="A83" s="80">
        <v>7.4467559308830339E-2</v>
      </c>
      <c r="G83" s="10"/>
    </row>
    <row r="84" spans="1:7" ht="12.9" customHeight="1" x14ac:dyDescent="0.3">
      <c r="A84" s="94">
        <v>7.4676584487716177E-2</v>
      </c>
      <c r="G84" s="10"/>
    </row>
    <row r="85" spans="1:7" ht="12.9" customHeight="1" x14ac:dyDescent="0.3">
      <c r="A85" s="94">
        <v>7.5471799145582066E-2</v>
      </c>
      <c r="G85" s="10"/>
    </row>
    <row r="86" spans="1:7" ht="12.9" customHeight="1" x14ac:dyDescent="0.3">
      <c r="A86" s="80">
        <v>7.8483929325156132E-2</v>
      </c>
      <c r="G86" s="10"/>
    </row>
    <row r="87" spans="1:7" ht="12.9" customHeight="1" x14ac:dyDescent="0.3">
      <c r="A87" s="80">
        <v>7.9612753894309413E-2</v>
      </c>
      <c r="G87" s="10"/>
    </row>
    <row r="88" spans="1:7" ht="12.9" customHeight="1" x14ac:dyDescent="0.3">
      <c r="A88" s="93">
        <v>8.4728688194867258E-2</v>
      </c>
      <c r="G88" s="10"/>
    </row>
    <row r="89" spans="1:7" ht="12.9" customHeight="1" x14ac:dyDescent="0.3">
      <c r="A89" s="94">
        <v>8.6533773031152769E-2</v>
      </c>
      <c r="G89" s="10"/>
    </row>
    <row r="90" spans="1:7" ht="12.9" customHeight="1" x14ac:dyDescent="0.3">
      <c r="A90" s="80">
        <v>8.7885925321126671E-2</v>
      </c>
      <c r="G90" s="10"/>
    </row>
    <row r="91" spans="1:7" ht="12.9" customHeight="1" x14ac:dyDescent="0.3">
      <c r="A91" s="81">
        <v>9.0181590561437472E-2</v>
      </c>
      <c r="G91" s="10"/>
    </row>
    <row r="92" spans="1:7" ht="12.9" customHeight="1" x14ac:dyDescent="0.3">
      <c r="A92" s="80">
        <v>9.2867130615322008E-2</v>
      </c>
      <c r="G92" s="10"/>
    </row>
    <row r="93" spans="1:7" ht="12.9" customHeight="1" x14ac:dyDescent="0.3">
      <c r="A93" s="80">
        <v>9.4717394352571732E-2</v>
      </c>
      <c r="G93" s="10"/>
    </row>
    <row r="94" spans="1:7" ht="12.9" customHeight="1" x14ac:dyDescent="0.3">
      <c r="A94" s="95">
        <v>9.8595355730655893E-2</v>
      </c>
      <c r="G94" s="10"/>
    </row>
    <row r="95" spans="1:7" ht="12.9" customHeight="1" x14ac:dyDescent="0.3">
      <c r="A95" s="80">
        <v>0.10283599301896761</v>
      </c>
      <c r="G95" s="10"/>
    </row>
    <row r="96" spans="1:7" ht="12.9" customHeight="1" x14ac:dyDescent="0.3">
      <c r="A96" s="93">
        <v>0.10332879637701051</v>
      </c>
      <c r="G96" s="10"/>
    </row>
    <row r="97" spans="1:7" ht="12.9" customHeight="1" x14ac:dyDescent="0.3">
      <c r="A97" s="81">
        <v>0.10476886347120627</v>
      </c>
      <c r="G97" s="10"/>
    </row>
    <row r="98" spans="1:7" ht="12.9" customHeight="1" x14ac:dyDescent="0.3">
      <c r="A98" s="95">
        <v>0.10582341304248906</v>
      </c>
      <c r="G98" s="10"/>
    </row>
    <row r="99" spans="1:7" ht="12.9" customHeight="1" x14ac:dyDescent="0.3">
      <c r="A99" s="80">
        <v>0.10632720534210746</v>
      </c>
      <c r="G99" s="10"/>
    </row>
    <row r="100" spans="1:7" ht="12.9" customHeight="1" x14ac:dyDescent="0.3">
      <c r="A100" s="94">
        <v>0.1075492035913405</v>
      </c>
      <c r="G100" s="10"/>
    </row>
    <row r="101" spans="1:7" ht="12.9" customHeight="1" x14ac:dyDescent="0.3">
      <c r="A101" s="94">
        <v>0.11134330111946614</v>
      </c>
      <c r="G101" s="10"/>
    </row>
    <row r="102" spans="1:7" ht="12.9" customHeight="1" x14ac:dyDescent="0.3">
      <c r="A102" s="93">
        <v>0.11181168746433863</v>
      </c>
      <c r="G102" s="10"/>
    </row>
    <row r="103" spans="1:7" ht="12.9" customHeight="1" x14ac:dyDescent="0.3">
      <c r="A103" s="94">
        <v>0.11198814194015592</v>
      </c>
      <c r="G103" s="10"/>
    </row>
    <row r="104" spans="1:7" ht="12.9" customHeight="1" x14ac:dyDescent="0.3">
      <c r="A104" s="80">
        <v>0.11368458091757809</v>
      </c>
      <c r="G104" s="10"/>
    </row>
    <row r="105" spans="1:7" ht="12.9" customHeight="1" x14ac:dyDescent="0.3">
      <c r="A105" s="94">
        <v>0.11372441088110484</v>
      </c>
      <c r="G105" s="10"/>
    </row>
    <row r="106" spans="1:7" ht="12.9" customHeight="1" x14ac:dyDescent="0.3">
      <c r="A106" s="94">
        <v>0.11390184142731799</v>
      </c>
      <c r="G106" s="10"/>
    </row>
    <row r="107" spans="1:7" ht="12.9" customHeight="1" x14ac:dyDescent="0.3">
      <c r="A107" s="80">
        <v>0.11599255643937864</v>
      </c>
      <c r="G107" s="10"/>
    </row>
    <row r="108" spans="1:7" ht="12.9" customHeight="1" x14ac:dyDescent="0.3">
      <c r="A108" s="80">
        <v>0.12051559487229042</v>
      </c>
      <c r="G108" s="10"/>
    </row>
    <row r="109" spans="1:7" ht="12.9" customHeight="1" x14ac:dyDescent="0.3">
      <c r="A109" s="80">
        <v>0.13347745053704135</v>
      </c>
      <c r="G109" s="10"/>
    </row>
    <row r="110" spans="1:7" ht="12.9" customHeight="1" x14ac:dyDescent="0.3">
      <c r="A110" s="80">
        <v>0.14089346535405292</v>
      </c>
      <c r="G110" s="10"/>
    </row>
    <row r="111" spans="1:7" ht="12.9" customHeight="1" x14ac:dyDescent="0.3">
      <c r="A111" s="83">
        <v>0.14379151166710927</v>
      </c>
      <c r="G111" s="10"/>
    </row>
    <row r="112" spans="1:7" ht="12.9" customHeight="1" x14ac:dyDescent="0.3">
      <c r="A112" s="83">
        <v>0.14494362975839561</v>
      </c>
      <c r="G112" s="10"/>
    </row>
    <row r="113" spans="1:7" ht="12.9" customHeight="1" x14ac:dyDescent="0.3">
      <c r="A113" s="83">
        <v>0.14779617991844748</v>
      </c>
      <c r="G113" s="10"/>
    </row>
    <row r="114" spans="1:7" ht="12.9" customHeight="1" x14ac:dyDescent="0.3">
      <c r="A114" s="84">
        <v>0.1483731115558394</v>
      </c>
      <c r="G114" s="10"/>
    </row>
    <row r="115" spans="1:7" ht="12.9" customHeight="1" x14ac:dyDescent="0.3">
      <c r="A115" s="83">
        <v>0.14872916496723496</v>
      </c>
      <c r="G115" s="10"/>
    </row>
    <row r="116" spans="1:7" ht="12.9" customHeight="1" x14ac:dyDescent="0.3">
      <c r="A116" s="83">
        <v>0.15287527975584944</v>
      </c>
      <c r="G116" s="10"/>
    </row>
    <row r="117" spans="1:7" ht="12.9" customHeight="1" x14ac:dyDescent="0.3">
      <c r="A117" s="84">
        <v>0.15357510870948393</v>
      </c>
      <c r="G117" s="10"/>
    </row>
    <row r="118" spans="1:7" ht="12.9" customHeight="1" x14ac:dyDescent="0.3">
      <c r="A118" s="83">
        <v>0.15724518468993887</v>
      </c>
      <c r="G118" s="10"/>
    </row>
    <row r="119" spans="1:7" ht="12.9" customHeight="1" x14ac:dyDescent="0.3">
      <c r="A119" s="85">
        <v>0.15864458525484945</v>
      </c>
    </row>
    <row r="120" spans="1:7" ht="12.9" customHeight="1" x14ac:dyDescent="0.3">
      <c r="A120" s="84">
        <v>0.15902022141264996</v>
      </c>
    </row>
    <row r="121" spans="1:7" ht="12.9" customHeight="1" x14ac:dyDescent="0.3">
      <c r="A121" s="83">
        <v>0.16147472457618486</v>
      </c>
    </row>
    <row r="122" spans="1:7" ht="12.9" customHeight="1" x14ac:dyDescent="0.3">
      <c r="A122" s="84">
        <v>0.16286242013004296</v>
      </c>
    </row>
    <row r="123" spans="1:7" ht="12.9" customHeight="1" x14ac:dyDescent="0.3">
      <c r="A123" s="83">
        <v>0.16495855942640797</v>
      </c>
    </row>
    <row r="124" spans="1:7" ht="12.9" customHeight="1" x14ac:dyDescent="0.3">
      <c r="A124" s="83">
        <v>0.16884310424862498</v>
      </c>
    </row>
    <row r="125" spans="1:7" ht="12.9" customHeight="1" x14ac:dyDescent="0.3">
      <c r="A125" s="83">
        <v>0.17329337338839312</v>
      </c>
    </row>
    <row r="126" spans="1:7" ht="12.9" customHeight="1" x14ac:dyDescent="0.3">
      <c r="A126" s="84">
        <v>0.17696991509683954</v>
      </c>
    </row>
    <row r="127" spans="1:7" ht="12.9" customHeight="1" x14ac:dyDescent="0.3">
      <c r="A127" s="83">
        <v>0.17991083958640153</v>
      </c>
    </row>
    <row r="128" spans="1:7" ht="12.9" customHeight="1" x14ac:dyDescent="0.3">
      <c r="A128" s="83">
        <v>0.18261999144797994</v>
      </c>
    </row>
    <row r="129" spans="1:1" ht="12.9" customHeight="1" x14ac:dyDescent="0.3">
      <c r="A129" s="83">
        <v>0.18332117272321341</v>
      </c>
    </row>
    <row r="130" spans="1:1" ht="12.9" customHeight="1" x14ac:dyDescent="0.3">
      <c r="A130" s="83">
        <v>0.18428678225614134</v>
      </c>
    </row>
    <row r="131" spans="1:1" ht="12.9" customHeight="1" x14ac:dyDescent="0.3">
      <c r="A131" s="84">
        <v>0.18448995736825913</v>
      </c>
    </row>
    <row r="132" spans="1:1" ht="12.9" customHeight="1" x14ac:dyDescent="0.3">
      <c r="A132" s="83">
        <v>0.18663004560238386</v>
      </c>
    </row>
    <row r="133" spans="1:1" ht="12.9" customHeight="1" x14ac:dyDescent="0.3">
      <c r="A133" s="83">
        <v>0.18961926132626397</v>
      </c>
    </row>
    <row r="134" spans="1:1" ht="12.9" customHeight="1" x14ac:dyDescent="0.3">
      <c r="A134" s="83">
        <v>0.18986252472974138</v>
      </c>
    </row>
    <row r="135" spans="1:1" ht="12.9" customHeight="1" x14ac:dyDescent="0.3">
      <c r="A135" s="83">
        <v>0.19005147634807543</v>
      </c>
    </row>
    <row r="136" spans="1:1" ht="12.9" customHeight="1" x14ac:dyDescent="0.3">
      <c r="A136" s="84">
        <v>0.19263913913186245</v>
      </c>
    </row>
    <row r="137" spans="1:1" ht="12.9" customHeight="1" x14ac:dyDescent="0.3">
      <c r="A137" s="84">
        <v>0.1944973980045325</v>
      </c>
    </row>
    <row r="138" spans="1:1" ht="12.9" customHeight="1" x14ac:dyDescent="0.3">
      <c r="A138" s="83">
        <v>0.20040559014880047</v>
      </c>
    </row>
    <row r="139" spans="1:1" ht="12.9" customHeight="1" x14ac:dyDescent="0.3">
      <c r="A139" s="83">
        <v>0.20701280649600898</v>
      </c>
    </row>
    <row r="140" spans="1:1" ht="12.9" customHeight="1" x14ac:dyDescent="0.3">
      <c r="A140" s="83">
        <v>0.20968156829604256</v>
      </c>
    </row>
    <row r="141" spans="1:1" ht="12.9" customHeight="1" x14ac:dyDescent="0.3">
      <c r="A141" s="85">
        <v>0.21187107050007198</v>
      </c>
    </row>
    <row r="142" spans="1:1" ht="12.9" customHeight="1" x14ac:dyDescent="0.3">
      <c r="A142" s="84">
        <v>0.2189371230655949</v>
      </c>
    </row>
    <row r="143" spans="1:1" ht="12.9" customHeight="1" x14ac:dyDescent="0.3">
      <c r="A143" s="83">
        <v>0.22647733668124162</v>
      </c>
    </row>
    <row r="144" spans="1:1" ht="12.9" customHeight="1" x14ac:dyDescent="0.3">
      <c r="A144" s="83">
        <v>0.22998565282610034</v>
      </c>
    </row>
    <row r="145" spans="1:1" ht="12.9" customHeight="1" x14ac:dyDescent="0.3">
      <c r="A145" s="84">
        <v>0.23103048074539309</v>
      </c>
    </row>
    <row r="146" spans="1:1" ht="12.9" customHeight="1" x14ac:dyDescent="0.3">
      <c r="A146" s="83">
        <v>0.2368832746395729</v>
      </c>
    </row>
    <row r="147" spans="1:1" ht="12.9" customHeight="1" x14ac:dyDescent="0.3">
      <c r="A147" s="84">
        <v>0.24002189357606041</v>
      </c>
    </row>
    <row r="148" spans="1:1" ht="12.9" customHeight="1" x14ac:dyDescent="0.3">
      <c r="A148" s="83">
        <v>0.24563363073729333</v>
      </c>
    </row>
    <row r="149" spans="1:1" ht="12.9" customHeight="1" x14ac:dyDescent="0.3">
      <c r="A149" s="83">
        <v>0.24652036618567966</v>
      </c>
    </row>
    <row r="150" spans="1:1" ht="12.9" customHeight="1" x14ac:dyDescent="0.3">
      <c r="A150" s="84">
        <v>0.24878068370339801</v>
      </c>
    </row>
    <row r="151" spans="1:1" ht="12.9" customHeight="1" x14ac:dyDescent="0.3">
      <c r="A151" s="85">
        <v>0.2488224708927127</v>
      </c>
    </row>
    <row r="152" spans="1:1" ht="12.9" customHeight="1" x14ac:dyDescent="0.3">
      <c r="A152" s="84">
        <v>0.25886694154295803</v>
      </c>
    </row>
    <row r="153" spans="1:1" ht="12.9" customHeight="1" x14ac:dyDescent="0.3">
      <c r="A153" s="83">
        <v>0.26137596164089516</v>
      </c>
    </row>
    <row r="154" spans="1:1" ht="12.9" customHeight="1" x14ac:dyDescent="0.3">
      <c r="A154" s="84">
        <v>0.26850139654071242</v>
      </c>
    </row>
    <row r="155" spans="1:1" ht="12.9" customHeight="1" x14ac:dyDescent="0.3">
      <c r="A155" s="85">
        <v>0.27820232355968455</v>
      </c>
    </row>
    <row r="156" spans="1:1" ht="12.9" customHeight="1" x14ac:dyDescent="0.3">
      <c r="A156" s="84">
        <v>0.28088009035714451</v>
      </c>
    </row>
    <row r="157" spans="1:1" ht="12.9" customHeight="1" x14ac:dyDescent="0.3">
      <c r="A157" s="85">
        <v>0.2923496726119329</v>
      </c>
    </row>
    <row r="158" spans="1:1" ht="12.9" customHeight="1" x14ac:dyDescent="0.3">
      <c r="A158" s="83">
        <v>0.29680941966673663</v>
      </c>
    </row>
    <row r="159" spans="1:1" ht="12.9" customHeight="1" x14ac:dyDescent="0.3">
      <c r="A159" s="83">
        <v>0.2996009702332334</v>
      </c>
    </row>
    <row r="160" spans="1:1" ht="12.9" customHeight="1" x14ac:dyDescent="0.3">
      <c r="A160" s="83">
        <v>0.29960685903986289</v>
      </c>
    </row>
    <row r="161" spans="1:1" ht="12.9" customHeight="1" x14ac:dyDescent="0.3">
      <c r="A161" s="83">
        <v>0.30000218185964356</v>
      </c>
    </row>
    <row r="162" spans="1:1" ht="12.9" customHeight="1" x14ac:dyDescent="0.3">
      <c r="A162" s="83">
        <v>0.31782351107955364</v>
      </c>
    </row>
    <row r="163" spans="1:1" ht="12.9" customHeight="1" x14ac:dyDescent="0.3">
      <c r="A163" s="83">
        <v>0.32006077033231023</v>
      </c>
    </row>
    <row r="164" spans="1:1" ht="12.9" customHeight="1" x14ac:dyDescent="0.3">
      <c r="A164" s="83">
        <v>0.32927120801645071</v>
      </c>
    </row>
    <row r="165" spans="1:1" ht="12.9" customHeight="1" x14ac:dyDescent="0.3">
      <c r="A165" s="83">
        <v>0.34206675326240904</v>
      </c>
    </row>
    <row r="166" spans="1:1" ht="12.9" customHeight="1" x14ac:dyDescent="0.3">
      <c r="A166" s="83">
        <v>0.34303261729072859</v>
      </c>
    </row>
    <row r="167" spans="1:1" ht="12.9" customHeight="1" x14ac:dyDescent="0.3">
      <c r="A167" s="83">
        <v>0.34962156629926605</v>
      </c>
    </row>
    <row r="168" spans="1:1" ht="12.9" customHeight="1" x14ac:dyDescent="0.3">
      <c r="A168" s="83">
        <v>0.36445673840953141</v>
      </c>
    </row>
    <row r="169" spans="1:1" ht="12.9" customHeight="1" x14ac:dyDescent="0.3">
      <c r="A169" s="83">
        <v>0.3808540222935225</v>
      </c>
    </row>
    <row r="170" spans="1:1" ht="12.9" customHeight="1" x14ac:dyDescent="0.3">
      <c r="A170" s="83">
        <v>0.38346064431411592</v>
      </c>
    </row>
    <row r="171" spans="1:1" ht="12.9" customHeight="1" x14ac:dyDescent="0.3">
      <c r="A171" s="85">
        <v>0.39170758047752335</v>
      </c>
    </row>
    <row r="172" spans="1:1" ht="12.9" customHeight="1" x14ac:dyDescent="0.3">
      <c r="A172" s="83">
        <v>0.4208196418385301</v>
      </c>
    </row>
    <row r="173" spans="1:1" ht="12.9" customHeight="1" x14ac:dyDescent="0.3">
      <c r="A173" s="97">
        <v>0.44777280896634064</v>
      </c>
    </row>
    <row r="174" spans="1:1" ht="12.9" customHeight="1" x14ac:dyDescent="0.3">
      <c r="A174" s="83">
        <v>0.45112357175289203</v>
      </c>
    </row>
    <row r="175" spans="1:1" ht="12.9" customHeight="1" x14ac:dyDescent="0.3">
      <c r="A175" s="85">
        <v>0.45453853201531297</v>
      </c>
    </row>
    <row r="176" spans="1:1" ht="12.9" customHeight="1" x14ac:dyDescent="0.3">
      <c r="A176" s="84">
        <v>0.46016919508209481</v>
      </c>
    </row>
    <row r="177" spans="1:1" ht="12.9" customHeight="1" x14ac:dyDescent="0.3">
      <c r="A177" s="83">
        <v>0.46996915132086375</v>
      </c>
    </row>
    <row r="178" spans="1:1" ht="12.9" customHeight="1" x14ac:dyDescent="0.3">
      <c r="A178" s="84">
        <v>0.50524196763134821</v>
      </c>
    </row>
    <row r="179" spans="1:1" ht="12.9" customHeight="1" x14ac:dyDescent="0.3">
      <c r="A179" s="84">
        <v>0.54393302671034804</v>
      </c>
    </row>
    <row r="180" spans="1:1" ht="12.9" customHeight="1" x14ac:dyDescent="0.3">
      <c r="A180" s="83">
        <v>0.54834144745737201</v>
      </c>
    </row>
    <row r="181" spans="1:1" ht="12.9" customHeight="1" x14ac:dyDescent="0.3">
      <c r="A181" s="94">
        <v>0.57655641641756494</v>
      </c>
    </row>
    <row r="182" spans="1:1" ht="12.9" customHeight="1" x14ac:dyDescent="0.3">
      <c r="A182" s="81">
        <v>0.58395166370238627</v>
      </c>
    </row>
    <row r="183" spans="1:1" ht="12.9" customHeight="1" x14ac:dyDescent="0.3">
      <c r="A183" s="80">
        <v>0.623656566495009</v>
      </c>
    </row>
    <row r="184" spans="1:1" ht="12.9" customHeight="1" x14ac:dyDescent="0.3">
      <c r="A184" s="94">
        <v>0.64966512803530518</v>
      </c>
    </row>
    <row r="185" spans="1:1" ht="12.9" customHeight="1" x14ac:dyDescent="0.3">
      <c r="A185" s="80">
        <v>0.66652403925292814</v>
      </c>
    </row>
    <row r="186" spans="1:1" ht="12.9" customHeight="1" x14ac:dyDescent="0.3">
      <c r="A186" s="95">
        <v>0.9822717625342775</v>
      </c>
    </row>
    <row r="187" spans="1:1" ht="12.9" customHeight="1" x14ac:dyDescent="0.3">
      <c r="A187" s="81">
        <v>1</v>
      </c>
    </row>
    <row r="188" spans="1:1" ht="12.9" customHeight="1" x14ac:dyDescent="0.3">
      <c r="A188" s="82">
        <v>1.166341454137426</v>
      </c>
    </row>
    <row r="189" spans="1:1" ht="12.9" customHeight="1" x14ac:dyDescent="0.3">
      <c r="A189" s="94">
        <v>1.1803171187626342</v>
      </c>
    </row>
    <row r="190" spans="1:1" ht="12.9" customHeight="1" x14ac:dyDescent="0.3">
      <c r="A190" s="80">
        <v>1.3233211133370584</v>
      </c>
    </row>
    <row r="191" spans="1:1" ht="12.9" customHeight="1" x14ac:dyDescent="0.3">
      <c r="A191" s="94">
        <v>4.1459431631182344</v>
      </c>
    </row>
    <row r="192" spans="1:1" ht="12.9" customHeight="1" x14ac:dyDescent="0.3">
      <c r="A192" s="80">
        <v>35.56104994876376</v>
      </c>
    </row>
    <row r="193" spans="1:1" ht="12.9" customHeight="1" x14ac:dyDescent="0.3">
      <c r="A193" s="81"/>
    </row>
    <row r="194" spans="1:1" ht="12.9" customHeight="1" x14ac:dyDescent="0.3">
      <c r="A194" s="80"/>
    </row>
    <row r="195" spans="1:1" ht="12.9" customHeight="1" x14ac:dyDescent="0.3">
      <c r="A195" s="82"/>
    </row>
    <row r="196" spans="1:1" ht="12.9" customHeight="1" x14ac:dyDescent="0.3">
      <c r="A196" s="81"/>
    </row>
    <row r="197" spans="1:1" ht="12.9" customHeight="1" x14ac:dyDescent="0.3">
      <c r="A197" s="81"/>
    </row>
    <row r="198" spans="1:1" ht="12.9" customHeight="1" x14ac:dyDescent="0.3">
      <c r="A198" s="80"/>
    </row>
    <row r="199" spans="1:1" ht="12.9" customHeight="1" x14ac:dyDescent="0.3">
      <c r="A199" s="81"/>
    </row>
    <row r="200" spans="1:1" ht="12.9" customHeight="1" x14ac:dyDescent="0.3">
      <c r="A200" s="80"/>
    </row>
    <row r="201" spans="1:1" ht="12.9" customHeight="1" x14ac:dyDescent="0.3">
      <c r="A201" s="80"/>
    </row>
    <row r="202" spans="1:1" ht="12.9" customHeight="1" x14ac:dyDescent="0.3">
      <c r="A202" s="80"/>
    </row>
    <row r="203" spans="1:1" ht="12.9" customHeight="1" x14ac:dyDescent="0.3">
      <c r="A203" s="81"/>
    </row>
    <row r="204" spans="1:1" ht="12.9" customHeight="1" x14ac:dyDescent="0.3">
      <c r="A204" s="82"/>
    </row>
    <row r="205" spans="1:1" ht="12.9" customHeight="1" x14ac:dyDescent="0.3">
      <c r="A205" s="80"/>
    </row>
    <row r="206" spans="1:1" ht="12.9" customHeight="1" x14ac:dyDescent="0.3">
      <c r="A206" s="80"/>
    </row>
    <row r="207" spans="1:1" ht="12.9" customHeight="1" x14ac:dyDescent="0.3">
      <c r="A207" s="80"/>
    </row>
    <row r="208" spans="1:1" ht="12.9" customHeight="1" x14ac:dyDescent="0.3">
      <c r="A208" s="81"/>
    </row>
    <row r="209" spans="1:1" ht="12.9" customHeight="1" x14ac:dyDescent="0.3">
      <c r="A209" s="80"/>
    </row>
    <row r="210" spans="1:1" ht="12.9" customHeight="1" x14ac:dyDescent="0.3">
      <c r="A210" s="80"/>
    </row>
    <row r="211" spans="1:1" ht="12.9" customHeight="1" x14ac:dyDescent="0.3">
      <c r="A211" s="81"/>
    </row>
    <row r="212" spans="1:1" ht="12.9" customHeight="1" x14ac:dyDescent="0.3">
      <c r="A212" s="81"/>
    </row>
    <row r="213" spans="1:1" ht="12.9" customHeight="1" x14ac:dyDescent="0.3">
      <c r="A213" s="82"/>
    </row>
    <row r="214" spans="1:1" ht="12.9" customHeight="1" x14ac:dyDescent="0.3">
      <c r="A214" s="80"/>
    </row>
    <row r="215" spans="1:1" ht="12.9" customHeight="1" x14ac:dyDescent="0.3">
      <c r="A215" s="81"/>
    </row>
    <row r="216" spans="1:1" ht="12.9" customHeight="1" x14ac:dyDescent="0.3">
      <c r="A216" s="80"/>
    </row>
    <row r="217" spans="1:1" ht="12.9" customHeight="1" x14ac:dyDescent="0.3">
      <c r="A217" s="80"/>
    </row>
    <row r="218" spans="1:1" ht="12.9" customHeight="1" x14ac:dyDescent="0.3">
      <c r="A218" s="80"/>
    </row>
    <row r="219" spans="1:1" ht="12.9" customHeight="1" x14ac:dyDescent="0.3">
      <c r="A219" s="80"/>
    </row>
    <row r="220" spans="1:1" ht="12.9" customHeight="1" x14ac:dyDescent="0.3">
      <c r="A220" s="80"/>
    </row>
    <row r="221" spans="1:1" ht="12.9" customHeight="1" x14ac:dyDescent="0.3">
      <c r="A221" s="80"/>
    </row>
    <row r="222" spans="1:1" ht="12.9" customHeight="1" x14ac:dyDescent="0.3">
      <c r="A222" s="80"/>
    </row>
    <row r="223" spans="1:1" ht="12.9" customHeight="1" x14ac:dyDescent="0.3">
      <c r="A223" s="80"/>
    </row>
    <row r="224" spans="1:1" ht="12.9" customHeight="1" x14ac:dyDescent="0.3">
      <c r="A224" s="82"/>
    </row>
    <row r="225" spans="1:1" ht="12.9" customHeight="1" x14ac:dyDescent="0.3">
      <c r="A225" s="80"/>
    </row>
    <row r="226" spans="1:1" ht="12.9" customHeight="1" x14ac:dyDescent="0.3">
      <c r="A226" s="82"/>
    </row>
    <row r="227" spans="1:1" ht="12.9" customHeight="1" x14ac:dyDescent="0.3">
      <c r="A227" s="80"/>
    </row>
    <row r="228" spans="1:1" ht="12.9" customHeight="1" x14ac:dyDescent="0.3">
      <c r="A228" s="80"/>
    </row>
    <row r="229" spans="1:1" ht="12.9" customHeight="1" x14ac:dyDescent="0.3">
      <c r="A229" s="80"/>
    </row>
    <row r="230" spans="1:1" ht="12.9" customHeight="1" x14ac:dyDescent="0.3">
      <c r="A230" s="80"/>
    </row>
    <row r="231" spans="1:1" ht="12.9" customHeight="1" x14ac:dyDescent="0.3">
      <c r="A231" s="80"/>
    </row>
    <row r="232" spans="1:1" ht="12.9" customHeight="1" x14ac:dyDescent="0.3">
      <c r="A232" s="82"/>
    </row>
    <row r="233" spans="1:1" ht="12.9" customHeight="1" x14ac:dyDescent="0.3">
      <c r="A233" s="80"/>
    </row>
    <row r="234" spans="1:1" ht="12.9" customHeight="1" x14ac:dyDescent="0.3">
      <c r="A234" s="80"/>
    </row>
    <row r="235" spans="1:1" ht="12.9" customHeight="1" x14ac:dyDescent="0.3">
      <c r="A235" s="80"/>
    </row>
    <row r="236" spans="1:1" ht="12.9" customHeight="1" x14ac:dyDescent="0.3">
      <c r="A236" s="80"/>
    </row>
    <row r="237" spans="1:1" ht="12.9" customHeight="1" x14ac:dyDescent="0.3">
      <c r="A237" s="82"/>
    </row>
    <row r="238" spans="1:1" ht="12.9" customHeight="1" x14ac:dyDescent="0.3">
      <c r="A238" s="81"/>
    </row>
    <row r="239" spans="1:1" ht="12.9" customHeight="1" x14ac:dyDescent="0.3">
      <c r="A239" s="80"/>
    </row>
    <row r="240" spans="1:1" ht="12.9" customHeight="1" x14ac:dyDescent="0.3">
      <c r="A240" s="80"/>
    </row>
    <row r="241" spans="1:1" ht="12.9" customHeight="1" x14ac:dyDescent="0.3">
      <c r="A241" s="80"/>
    </row>
    <row r="242" spans="1:1" ht="12.9" customHeight="1" x14ac:dyDescent="0.3">
      <c r="A242" s="81"/>
    </row>
    <row r="243" spans="1:1" ht="12.9" customHeight="1" x14ac:dyDescent="0.3">
      <c r="A243" s="80"/>
    </row>
    <row r="244" spans="1:1" ht="12.9" customHeight="1" x14ac:dyDescent="0.3">
      <c r="A244" s="80"/>
    </row>
    <row r="245" spans="1:1" ht="12.9" customHeight="1" x14ac:dyDescent="0.3">
      <c r="A245" s="81"/>
    </row>
    <row r="246" spans="1:1" ht="12.9" customHeight="1" x14ac:dyDescent="0.3">
      <c r="A246" s="81"/>
    </row>
    <row r="247" spans="1:1" ht="12.9" customHeight="1" x14ac:dyDescent="0.3">
      <c r="A247" s="80"/>
    </row>
    <row r="248" spans="1:1" ht="12.9" customHeight="1" x14ac:dyDescent="0.3">
      <c r="A248" s="80"/>
    </row>
    <row r="249" spans="1:1" ht="12.9" customHeight="1" x14ac:dyDescent="0.3">
      <c r="A249" s="80"/>
    </row>
    <row r="250" spans="1:1" ht="12.9" customHeight="1" x14ac:dyDescent="0.3">
      <c r="A250" s="82"/>
    </row>
    <row r="251" spans="1:1" ht="12.9" customHeight="1" x14ac:dyDescent="0.3">
      <c r="A251" s="80"/>
    </row>
    <row r="252" spans="1:1" ht="12.9" customHeight="1" x14ac:dyDescent="0.3">
      <c r="A252" s="80"/>
    </row>
    <row r="253" spans="1:1" ht="12.9" customHeight="1" x14ac:dyDescent="0.3">
      <c r="A253" s="82"/>
    </row>
    <row r="254" spans="1:1" ht="12.9" customHeight="1" x14ac:dyDescent="0.3">
      <c r="A254" s="80"/>
    </row>
    <row r="255" spans="1:1" ht="12.9" customHeight="1" x14ac:dyDescent="0.3">
      <c r="A255" s="80"/>
    </row>
    <row r="256" spans="1:1" ht="12.9" customHeight="1" x14ac:dyDescent="0.3">
      <c r="A256" s="80"/>
    </row>
    <row r="257" spans="1:1" ht="12.9" customHeight="1" x14ac:dyDescent="0.3">
      <c r="A257" s="80"/>
    </row>
    <row r="258" spans="1:1" ht="12.9" customHeight="1" x14ac:dyDescent="0.3">
      <c r="A258" s="81"/>
    </row>
    <row r="259" spans="1:1" ht="12.9" customHeight="1" x14ac:dyDescent="0.3">
      <c r="A259" s="80"/>
    </row>
    <row r="260" spans="1:1" ht="12.9" customHeight="1" x14ac:dyDescent="0.3">
      <c r="A260" s="81"/>
    </row>
    <row r="261" spans="1:1" ht="12.9" customHeight="1" x14ac:dyDescent="0.3">
      <c r="A261" s="80"/>
    </row>
    <row r="262" spans="1:1" ht="12.9" customHeight="1" x14ac:dyDescent="0.3">
      <c r="A262" s="82"/>
    </row>
    <row r="263" spans="1:1" ht="12.9" customHeight="1" x14ac:dyDescent="0.3">
      <c r="A263" s="80"/>
    </row>
    <row r="264" spans="1:1" ht="12.9" customHeight="1" x14ac:dyDescent="0.3">
      <c r="A264" s="80"/>
    </row>
    <row r="265" spans="1:1" ht="12.9" customHeight="1" x14ac:dyDescent="0.3">
      <c r="A265" s="80"/>
    </row>
    <row r="266" spans="1:1" ht="12.9" customHeight="1" x14ac:dyDescent="0.3">
      <c r="A266" s="80"/>
    </row>
    <row r="267" spans="1:1" ht="12.9" customHeight="1" x14ac:dyDescent="0.3">
      <c r="A267" s="80"/>
    </row>
    <row r="268" spans="1:1" ht="12.9" customHeight="1" x14ac:dyDescent="0.3">
      <c r="A268" s="82"/>
    </row>
    <row r="269" spans="1:1" ht="12.9" customHeight="1" x14ac:dyDescent="0.3">
      <c r="A269" s="82"/>
    </row>
    <row r="270" spans="1:1" ht="12.9" customHeight="1" x14ac:dyDescent="0.3">
      <c r="A270" s="82"/>
    </row>
    <row r="271" spans="1:1" ht="12.9" customHeight="1" x14ac:dyDescent="0.3">
      <c r="A271" s="81"/>
    </row>
    <row r="272" spans="1:1" ht="12.9" customHeight="1" x14ac:dyDescent="0.3">
      <c r="A272" s="80"/>
    </row>
    <row r="273" spans="1:1" ht="12.9" customHeight="1" x14ac:dyDescent="0.3">
      <c r="A273" s="80"/>
    </row>
    <row r="274" spans="1:1" ht="12.9" customHeight="1" x14ac:dyDescent="0.3">
      <c r="A274" s="81"/>
    </row>
    <row r="275" spans="1:1" ht="12.9" customHeight="1" x14ac:dyDescent="0.3">
      <c r="A275" s="81"/>
    </row>
    <row r="276" spans="1:1" ht="12.9" customHeight="1" x14ac:dyDescent="0.3">
      <c r="A276" s="80"/>
    </row>
    <row r="277" spans="1:1" ht="12.9" customHeight="1" x14ac:dyDescent="0.3">
      <c r="A277" s="82"/>
    </row>
    <row r="278" spans="1:1" ht="12.9" customHeight="1" x14ac:dyDescent="0.3">
      <c r="A278" s="80"/>
    </row>
    <row r="279" spans="1:1" ht="12.9" customHeight="1" x14ac:dyDescent="0.3">
      <c r="A279" s="80"/>
    </row>
    <row r="280" spans="1:1" ht="12.9" customHeight="1" x14ac:dyDescent="0.3">
      <c r="A280" s="80"/>
    </row>
    <row r="281" spans="1:1" ht="12.9" customHeight="1" x14ac:dyDescent="0.3">
      <c r="A281" s="80"/>
    </row>
    <row r="282" spans="1:1" ht="12.9" customHeight="1" x14ac:dyDescent="0.3">
      <c r="A282" s="80"/>
    </row>
    <row r="283" spans="1:1" ht="12.9" customHeight="1" x14ac:dyDescent="0.3">
      <c r="A283" s="80"/>
    </row>
    <row r="284" spans="1:1" ht="12.9" customHeight="1" x14ac:dyDescent="0.3">
      <c r="A284" s="80"/>
    </row>
    <row r="285" spans="1:1" ht="12.9" customHeight="1" x14ac:dyDescent="0.3">
      <c r="A285" s="80"/>
    </row>
    <row r="286" spans="1:1" ht="12.9" customHeight="1" x14ac:dyDescent="0.3">
      <c r="A286" s="80"/>
    </row>
    <row r="287" spans="1:1" ht="12.9" customHeight="1" x14ac:dyDescent="0.3">
      <c r="A287" s="82"/>
    </row>
    <row r="288" spans="1:1" ht="12.9" customHeight="1" x14ac:dyDescent="0.3">
      <c r="A288" s="81"/>
    </row>
    <row r="289" spans="1:1" ht="12.9" customHeight="1" x14ac:dyDescent="0.3">
      <c r="A289" s="80"/>
    </row>
    <row r="290" spans="1:1" ht="12.9" customHeight="1" x14ac:dyDescent="0.3">
      <c r="A290" s="81"/>
    </row>
    <row r="291" spans="1:1" ht="12.9" customHeight="1" x14ac:dyDescent="0.3">
      <c r="A291" s="80"/>
    </row>
    <row r="292" spans="1:1" ht="12.9" customHeight="1" x14ac:dyDescent="0.3">
      <c r="A292" s="80"/>
    </row>
    <row r="293" spans="1:1" ht="12.9" customHeight="1" x14ac:dyDescent="0.3">
      <c r="A293" s="82"/>
    </row>
    <row r="294" spans="1:1" ht="12.9" customHeight="1" x14ac:dyDescent="0.3">
      <c r="A294" s="80"/>
    </row>
    <row r="295" spans="1:1" ht="12.9" customHeight="1" x14ac:dyDescent="0.3">
      <c r="A295" s="80"/>
    </row>
    <row r="296" spans="1:1" ht="12.9" customHeight="1" x14ac:dyDescent="0.3">
      <c r="A296" s="80"/>
    </row>
    <row r="297" spans="1:1" ht="12.9" customHeight="1" x14ac:dyDescent="0.3">
      <c r="A297" s="80"/>
    </row>
    <row r="298" spans="1:1" ht="12.9" customHeight="1" x14ac:dyDescent="0.3">
      <c r="A298" s="81"/>
    </row>
    <row r="299" spans="1:1" ht="12.9" customHeight="1" x14ac:dyDescent="0.3">
      <c r="A299" s="80"/>
    </row>
    <row r="300" spans="1:1" ht="12.9" customHeight="1" x14ac:dyDescent="0.3">
      <c r="A300" s="80"/>
    </row>
    <row r="301" spans="1:1" ht="12.9" customHeight="1" x14ac:dyDescent="0.3">
      <c r="A301" s="80"/>
    </row>
    <row r="302" spans="1:1" ht="12.9" customHeight="1" x14ac:dyDescent="0.3">
      <c r="A302" s="80"/>
    </row>
    <row r="303" spans="1:1" ht="12.9" customHeight="1" x14ac:dyDescent="0.3">
      <c r="A303" s="80"/>
    </row>
    <row r="304" spans="1:1" ht="12.9" customHeight="1" x14ac:dyDescent="0.3">
      <c r="A304" s="81"/>
    </row>
    <row r="305" spans="1:1" ht="12.9" customHeight="1" x14ac:dyDescent="0.3">
      <c r="A305" s="80"/>
    </row>
    <row r="306" spans="1:1" ht="12.9" customHeight="1" x14ac:dyDescent="0.3">
      <c r="A306" s="81"/>
    </row>
    <row r="307" spans="1:1" ht="12.9" customHeight="1" x14ac:dyDescent="0.3">
      <c r="A307" s="80"/>
    </row>
    <row r="308" spans="1:1" ht="12.9" customHeight="1" x14ac:dyDescent="0.3">
      <c r="A308" s="80"/>
    </row>
    <row r="309" spans="1:1" ht="12.9" customHeight="1" x14ac:dyDescent="0.3">
      <c r="A309" s="82"/>
    </row>
    <row r="310" spans="1:1" ht="12.9" customHeight="1" x14ac:dyDescent="0.3">
      <c r="A310" s="81"/>
    </row>
    <row r="311" spans="1:1" ht="12.9" customHeight="1" x14ac:dyDescent="0.3">
      <c r="A311" s="80"/>
    </row>
    <row r="312" spans="1:1" ht="12.9" customHeight="1" x14ac:dyDescent="0.3">
      <c r="A312" s="80"/>
    </row>
    <row r="313" spans="1:1" ht="12.9" customHeight="1" x14ac:dyDescent="0.3">
      <c r="A313" s="80"/>
    </row>
    <row r="314" spans="1:1" ht="12.9" customHeight="1" x14ac:dyDescent="0.3">
      <c r="A314" s="82"/>
    </row>
    <row r="315" spans="1:1" ht="12.9" customHeight="1" x14ac:dyDescent="0.3">
      <c r="A315" s="80"/>
    </row>
    <row r="316" spans="1:1" ht="12.9" customHeight="1" x14ac:dyDescent="0.3">
      <c r="A316" s="82"/>
    </row>
    <row r="317" spans="1:1" ht="12.9" customHeight="1" x14ac:dyDescent="0.3">
      <c r="A317" s="82"/>
    </row>
    <row r="318" spans="1:1" ht="12.9" customHeight="1" x14ac:dyDescent="0.3">
      <c r="A318" s="80"/>
    </row>
    <row r="319" spans="1:1" ht="12.9" customHeight="1" x14ac:dyDescent="0.3">
      <c r="A319" s="80"/>
    </row>
    <row r="320" spans="1:1" ht="12.9" customHeight="1" x14ac:dyDescent="0.3">
      <c r="A320" s="80"/>
    </row>
    <row r="321" spans="1:1" ht="12.9" customHeight="1" x14ac:dyDescent="0.3">
      <c r="A321" s="80"/>
    </row>
    <row r="322" spans="1:1" ht="12.9" customHeight="1" x14ac:dyDescent="0.3">
      <c r="A322" s="80"/>
    </row>
    <row r="323" spans="1:1" ht="12.9" customHeight="1" x14ac:dyDescent="0.3">
      <c r="A323" s="80"/>
    </row>
  </sheetData>
  <sortState xmlns:xlrd2="http://schemas.microsoft.com/office/spreadsheetml/2017/richdata2" ref="A3:A192">
    <sortCondition ref="A3:A192"/>
  </sortState>
  <mergeCells count="3">
    <mergeCell ref="C2:D2"/>
    <mergeCell ref="C3:D3"/>
    <mergeCell ref="C8:D8"/>
  </mergeCells>
  <conditionalFormatting sqref="A111:A180">
    <cfRule type="cellIs" dxfId="5" priority="1" operator="between">
      <formula>#REF!</formula>
      <formula>#REF!</formula>
    </cfRule>
  </conditionalFormatting>
  <conditionalFormatting sqref="A181:A214">
    <cfRule type="top10" dxfId="4" priority="3" stopIfTrue="1" bottom="1" rank="21"/>
    <cfRule type="top10" dxfId="3" priority="4" stopIfTrue="1" rank="21"/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F1EF9-8E24-416B-85A3-04C731C2A1C8}">
  <dimension ref="B1:H323"/>
  <sheetViews>
    <sheetView topLeftCell="A3" zoomScale="80" zoomScaleNormal="80" workbookViewId="0">
      <selection activeCell="E10" sqref="E10"/>
    </sheetView>
  </sheetViews>
  <sheetFormatPr baseColWidth="10" defaultRowHeight="12.9" customHeight="1" x14ac:dyDescent="0.3"/>
  <cols>
    <col min="2" max="2" width="13" customWidth="1"/>
    <col min="4" max="4" width="24.33203125" customWidth="1"/>
  </cols>
  <sheetData>
    <row r="1" spans="2:8" ht="12.9" customHeight="1" thickBot="1" x14ac:dyDescent="0.35"/>
    <row r="2" spans="2:8" ht="27.75" customHeight="1" x14ac:dyDescent="0.3">
      <c r="B2" s="2" t="s">
        <v>5</v>
      </c>
      <c r="D2" s="104" t="s">
        <v>5</v>
      </c>
      <c r="E2" s="104"/>
    </row>
    <row r="3" spans="2:8" ht="30.75" customHeight="1" x14ac:dyDescent="0.3">
      <c r="B3" s="69">
        <v>-182.36448157380585</v>
      </c>
      <c r="C3" s="10"/>
      <c r="D3" s="112"/>
      <c r="E3" s="113"/>
      <c r="F3" s="10"/>
    </row>
    <row r="4" spans="2:8" ht="12.9" customHeight="1" x14ac:dyDescent="0.3">
      <c r="B4" s="69">
        <v>-1.0078037383177569</v>
      </c>
      <c r="C4" s="10"/>
      <c r="D4" s="12" t="s">
        <v>8</v>
      </c>
      <c r="E4" s="12">
        <f>+AVERAGE(B23:B172)</f>
        <v>5.3733552665661592E-2</v>
      </c>
      <c r="F4" s="10"/>
    </row>
    <row r="5" spans="2:8" ht="12.9" customHeight="1" x14ac:dyDescent="0.3">
      <c r="B5" s="100">
        <v>-0.57731786169603405</v>
      </c>
      <c r="C5" s="10"/>
      <c r="D5" s="12" t="s">
        <v>7</v>
      </c>
      <c r="E5" s="15">
        <f>+STDEV(B23:B172)</f>
        <v>4.7955742540671698E-2</v>
      </c>
      <c r="F5" s="10"/>
    </row>
    <row r="6" spans="2:8" ht="12.9" customHeight="1" x14ac:dyDescent="0.3">
      <c r="B6" s="99">
        <v>-0.20532300473436646</v>
      </c>
      <c r="C6" s="10"/>
      <c r="D6" s="40" t="s">
        <v>10</v>
      </c>
      <c r="E6" s="40">
        <f>+E4-E5</f>
        <v>5.7778101249898947E-3</v>
      </c>
      <c r="F6" s="10"/>
    </row>
    <row r="7" spans="2:8" ht="12.9" customHeight="1" x14ac:dyDescent="0.3">
      <c r="B7" s="98">
        <v>-0.20517058752640158</v>
      </c>
      <c r="C7" s="10"/>
      <c r="D7" s="12" t="s">
        <v>11</v>
      </c>
      <c r="E7" s="12">
        <f>+E4+E5</f>
        <v>0.1016892952063333</v>
      </c>
      <c r="F7" s="10"/>
    </row>
    <row r="8" spans="2:8" ht="12.9" customHeight="1" x14ac:dyDescent="0.3">
      <c r="B8" s="70">
        <v>-0.19651198390307129</v>
      </c>
      <c r="C8" s="10"/>
      <c r="D8" s="112"/>
      <c r="E8" s="113"/>
      <c r="F8" s="10"/>
    </row>
    <row r="9" spans="2:8" ht="12.9" customHeight="1" x14ac:dyDescent="0.3">
      <c r="B9" s="70">
        <v>-0.16029022894985934</v>
      </c>
      <c r="C9" s="10"/>
      <c r="D9" s="17" t="s">
        <v>12</v>
      </c>
      <c r="E9" s="17">
        <v>0.01</v>
      </c>
      <c r="F9" s="10"/>
    </row>
    <row r="10" spans="2:8" ht="12.9" customHeight="1" x14ac:dyDescent="0.3">
      <c r="B10" s="69">
        <v>-0.14778434571387949</v>
      </c>
      <c r="C10" s="10"/>
      <c r="D10" s="10"/>
      <c r="E10" s="10"/>
      <c r="F10" s="10"/>
    </row>
    <row r="11" spans="2:8" ht="12.9" customHeight="1" x14ac:dyDescent="0.3">
      <c r="B11" s="70">
        <v>-0.12691952568890677</v>
      </c>
      <c r="C11" s="10"/>
      <c r="D11" s="10"/>
      <c r="E11" s="10"/>
      <c r="F11" s="10"/>
    </row>
    <row r="12" spans="2:8" ht="12.9" customHeight="1" x14ac:dyDescent="0.3">
      <c r="B12" s="98">
        <v>-0.12368052681654594</v>
      </c>
      <c r="C12" s="10"/>
      <c r="D12" s="10"/>
      <c r="E12" s="10"/>
      <c r="F12" s="10"/>
      <c r="H12" s="10"/>
    </row>
    <row r="13" spans="2:8" ht="12.9" customHeight="1" x14ac:dyDescent="0.3">
      <c r="B13" s="69">
        <v>-0.12251880126302955</v>
      </c>
      <c r="C13" s="10"/>
      <c r="D13" s="10"/>
      <c r="E13" s="10"/>
      <c r="F13" s="10"/>
      <c r="H13" s="10"/>
    </row>
    <row r="14" spans="2:8" ht="12.9" customHeight="1" x14ac:dyDescent="0.3">
      <c r="B14" s="69">
        <v>-0.12225865467743492</v>
      </c>
      <c r="C14" s="10"/>
      <c r="D14" s="10"/>
      <c r="E14" s="10"/>
      <c r="F14" s="10"/>
      <c r="H14" s="10"/>
    </row>
    <row r="15" spans="2:8" ht="12.9" customHeight="1" x14ac:dyDescent="0.3">
      <c r="B15" s="69">
        <v>-0.1131046133056527</v>
      </c>
      <c r="C15" s="10"/>
      <c r="D15" s="10"/>
      <c r="E15" s="10"/>
      <c r="F15" s="10"/>
      <c r="H15" s="10"/>
    </row>
    <row r="16" spans="2:8" ht="12.9" customHeight="1" x14ac:dyDescent="0.3">
      <c r="B16" s="72">
        <v>-8.542263942247752E-2</v>
      </c>
      <c r="C16" s="10"/>
      <c r="F16" s="10"/>
      <c r="H16" s="10"/>
    </row>
    <row r="17" spans="2:8" ht="12.9" customHeight="1" x14ac:dyDescent="0.3">
      <c r="B17" s="69">
        <v>-8.0035878991503745E-2</v>
      </c>
      <c r="C17" s="10"/>
      <c r="F17" s="10"/>
      <c r="H17" s="10"/>
    </row>
    <row r="18" spans="2:8" ht="12.9" customHeight="1" x14ac:dyDescent="0.3">
      <c r="B18" s="98">
        <v>-7.5802954541157527E-2</v>
      </c>
      <c r="C18" s="10"/>
      <c r="F18" s="10"/>
      <c r="H18" s="10"/>
    </row>
    <row r="19" spans="2:8" ht="12.9" customHeight="1" x14ac:dyDescent="0.3">
      <c r="B19" s="71">
        <v>-7.4454500276766825E-2</v>
      </c>
      <c r="C19" s="10"/>
      <c r="F19" s="10"/>
      <c r="H19" s="10"/>
    </row>
    <row r="20" spans="2:8" ht="12.9" customHeight="1" x14ac:dyDescent="0.3">
      <c r="B20" s="98">
        <v>-5.7356547473433613E-2</v>
      </c>
      <c r="H20" s="10"/>
    </row>
    <row r="21" spans="2:8" ht="12.9" customHeight="1" x14ac:dyDescent="0.3">
      <c r="B21" s="69">
        <v>-4.8013287077897579E-2</v>
      </c>
      <c r="H21" s="10"/>
    </row>
    <row r="22" spans="2:8" ht="12.9" customHeight="1" x14ac:dyDescent="0.3">
      <c r="B22" s="102">
        <v>-4.5774372252941814E-2</v>
      </c>
      <c r="H22" s="10"/>
    </row>
    <row r="23" spans="2:8" ht="12.9" customHeight="1" x14ac:dyDescent="0.3">
      <c r="B23" s="98">
        <v>-4.4652377675880532E-2</v>
      </c>
      <c r="H23" s="10"/>
    </row>
    <row r="24" spans="2:8" ht="12.9" customHeight="1" x14ac:dyDescent="0.3">
      <c r="B24" s="70">
        <v>-3.9734346873851412E-2</v>
      </c>
      <c r="H24" s="10"/>
    </row>
    <row r="25" spans="2:8" ht="12.9" customHeight="1" x14ac:dyDescent="0.3">
      <c r="B25" s="70">
        <v>-3.8779631903327602E-2</v>
      </c>
      <c r="H25" s="10"/>
    </row>
    <row r="26" spans="2:8" ht="12.9" customHeight="1" x14ac:dyDescent="0.3">
      <c r="B26" s="72">
        <v>-3.3472175465118492E-2</v>
      </c>
      <c r="H26" s="10"/>
    </row>
    <row r="27" spans="2:8" ht="12.9" customHeight="1" x14ac:dyDescent="0.3">
      <c r="B27" s="70">
        <v>-2.3384299713226586E-2</v>
      </c>
      <c r="H27" s="10"/>
    </row>
    <row r="28" spans="2:8" ht="12.9" customHeight="1" x14ac:dyDescent="0.3">
      <c r="B28" s="98">
        <v>-2.2688857165854212E-2</v>
      </c>
      <c r="H28" s="10"/>
    </row>
    <row r="29" spans="2:8" ht="12.9" customHeight="1" x14ac:dyDescent="0.3">
      <c r="B29" s="69">
        <v>-2.1521665011576763E-2</v>
      </c>
      <c r="H29" s="10"/>
    </row>
    <row r="30" spans="2:8" ht="12.9" customHeight="1" x14ac:dyDescent="0.3">
      <c r="B30" s="98">
        <v>-2.0172068878161576E-2</v>
      </c>
      <c r="H30" s="10"/>
    </row>
    <row r="31" spans="2:8" ht="12.9" customHeight="1" x14ac:dyDescent="0.3">
      <c r="B31" s="98">
        <v>-1.5505974926109025E-2</v>
      </c>
      <c r="H31" s="10"/>
    </row>
    <row r="32" spans="2:8" ht="12.9" customHeight="1" x14ac:dyDescent="0.3">
      <c r="B32" s="98">
        <v>-9.5747134630427156E-3</v>
      </c>
      <c r="H32" s="10"/>
    </row>
    <row r="33" spans="2:8" ht="12.9" customHeight="1" x14ac:dyDescent="0.3">
      <c r="B33" s="98">
        <v>-9.0378815507910944E-3</v>
      </c>
      <c r="H33" s="10"/>
    </row>
    <row r="34" spans="2:8" ht="12.9" customHeight="1" x14ac:dyDescent="0.3">
      <c r="B34" s="70">
        <v>-6.6383655545997622E-3</v>
      </c>
      <c r="H34" s="10"/>
    </row>
    <row r="35" spans="2:8" ht="12.9" customHeight="1" x14ac:dyDescent="0.3">
      <c r="B35" s="69">
        <v>-5.081555441116662E-3</v>
      </c>
      <c r="H35" s="10"/>
    </row>
    <row r="36" spans="2:8" ht="12.9" customHeight="1" x14ac:dyDescent="0.3">
      <c r="B36" s="70">
        <v>-3.0150062853551225E-3</v>
      </c>
      <c r="H36" s="10"/>
    </row>
    <row r="37" spans="2:8" ht="12.9" customHeight="1" x14ac:dyDescent="0.3">
      <c r="B37" s="100">
        <v>-2.9581629459977717E-3</v>
      </c>
      <c r="H37" s="10"/>
    </row>
    <row r="38" spans="2:8" ht="12.9" customHeight="1" x14ac:dyDescent="0.3">
      <c r="B38" s="70">
        <v>-8.6060483816079831E-4</v>
      </c>
      <c r="H38" s="10"/>
    </row>
    <row r="39" spans="2:8" ht="12.9" customHeight="1" x14ac:dyDescent="0.3">
      <c r="B39" s="99">
        <v>-4.7331571819613606E-4</v>
      </c>
      <c r="H39" s="10"/>
    </row>
    <row r="40" spans="2:8" ht="12.9" customHeight="1" x14ac:dyDescent="0.3">
      <c r="B40" s="69">
        <v>-2.1345563802098962E-4</v>
      </c>
      <c r="H40" s="10"/>
    </row>
    <row r="41" spans="2:8" ht="12.9" customHeight="1" x14ac:dyDescent="0.3">
      <c r="B41" s="72">
        <v>1.071291362440619E-4</v>
      </c>
      <c r="H41" s="10"/>
    </row>
    <row r="42" spans="2:8" ht="12.9" customHeight="1" x14ac:dyDescent="0.3">
      <c r="B42" s="71">
        <v>8.9081558314158557E-4</v>
      </c>
      <c r="H42" s="10"/>
    </row>
    <row r="43" spans="2:8" ht="12.9" customHeight="1" x14ac:dyDescent="0.3">
      <c r="B43" s="100">
        <v>1.1980192328739942E-3</v>
      </c>
      <c r="H43" s="10"/>
    </row>
    <row r="44" spans="2:8" ht="12.9" customHeight="1" x14ac:dyDescent="0.3">
      <c r="B44" s="69">
        <v>1.9682516131728244E-3</v>
      </c>
      <c r="H44" s="10"/>
    </row>
    <row r="45" spans="2:8" ht="12.9" customHeight="1" x14ac:dyDescent="0.3">
      <c r="B45" s="98">
        <v>1.981863664219324E-3</v>
      </c>
      <c r="H45" s="10"/>
    </row>
    <row r="46" spans="2:8" ht="12.9" customHeight="1" x14ac:dyDescent="0.3">
      <c r="B46" s="70">
        <v>2.1954761143331289E-3</v>
      </c>
      <c r="H46" s="10"/>
    </row>
    <row r="47" spans="2:8" ht="12.9" customHeight="1" x14ac:dyDescent="0.3">
      <c r="B47" s="69">
        <v>6.6604971082458685E-3</v>
      </c>
      <c r="H47" s="10"/>
    </row>
    <row r="48" spans="2:8" ht="12.9" customHeight="1" x14ac:dyDescent="0.3">
      <c r="B48" s="69">
        <v>6.6817820071183413E-3</v>
      </c>
      <c r="H48" s="10"/>
    </row>
    <row r="49" spans="2:8" ht="12.9" customHeight="1" x14ac:dyDescent="0.3">
      <c r="B49" s="70">
        <v>7.3409279929403199E-3</v>
      </c>
      <c r="H49" s="10"/>
    </row>
    <row r="50" spans="2:8" ht="12.9" customHeight="1" x14ac:dyDescent="0.3">
      <c r="B50" s="69">
        <v>8.6012316572538182E-3</v>
      </c>
      <c r="H50" s="10"/>
    </row>
    <row r="51" spans="2:8" ht="12.9" customHeight="1" x14ac:dyDescent="0.3">
      <c r="B51" s="98">
        <v>9.6516032122404873E-3</v>
      </c>
      <c r="H51" s="10"/>
    </row>
    <row r="52" spans="2:8" ht="12.9" customHeight="1" x14ac:dyDescent="0.3">
      <c r="B52" s="101">
        <v>1.236001208059013E-2</v>
      </c>
      <c r="H52" s="10"/>
    </row>
    <row r="53" spans="2:8" ht="12.9" customHeight="1" x14ac:dyDescent="0.3">
      <c r="B53" s="69">
        <v>1.3256721177326434E-2</v>
      </c>
      <c r="H53" s="10"/>
    </row>
    <row r="54" spans="2:8" ht="12.9" customHeight="1" x14ac:dyDescent="0.3">
      <c r="B54" s="69">
        <v>1.3484637202873417E-2</v>
      </c>
      <c r="H54" s="10"/>
    </row>
    <row r="55" spans="2:8" ht="12.9" customHeight="1" x14ac:dyDescent="0.3">
      <c r="B55" s="100">
        <v>1.3809618676537357E-2</v>
      </c>
      <c r="H55" s="10"/>
    </row>
    <row r="56" spans="2:8" ht="12.9" customHeight="1" x14ac:dyDescent="0.3">
      <c r="B56" s="70">
        <v>1.4411643620315136E-2</v>
      </c>
      <c r="H56" s="10"/>
    </row>
    <row r="57" spans="2:8" ht="12.9" customHeight="1" x14ac:dyDescent="0.3">
      <c r="B57" s="100">
        <v>1.4507217185923248E-2</v>
      </c>
      <c r="H57" s="10"/>
    </row>
    <row r="58" spans="2:8" ht="12.9" customHeight="1" x14ac:dyDescent="0.3">
      <c r="B58" s="69">
        <v>1.6541944592966193E-2</v>
      </c>
      <c r="H58" s="10"/>
    </row>
    <row r="59" spans="2:8" ht="12.9" customHeight="1" x14ac:dyDescent="0.3">
      <c r="B59" s="98">
        <v>1.6544366554353908E-2</v>
      </c>
      <c r="H59" s="10"/>
    </row>
    <row r="60" spans="2:8" ht="12.9" customHeight="1" x14ac:dyDescent="0.3">
      <c r="B60" s="69">
        <v>1.6969182798864342E-2</v>
      </c>
      <c r="H60" s="10"/>
    </row>
    <row r="61" spans="2:8" ht="12.9" customHeight="1" x14ac:dyDescent="0.3">
      <c r="B61" s="69">
        <v>1.713208516121045E-2</v>
      </c>
      <c r="H61" s="10"/>
    </row>
    <row r="62" spans="2:8" ht="12.9" customHeight="1" x14ac:dyDescent="0.3">
      <c r="B62" s="100">
        <v>1.7408807031459621E-2</v>
      </c>
      <c r="H62" s="10"/>
    </row>
    <row r="63" spans="2:8" ht="12.9" customHeight="1" x14ac:dyDescent="0.3">
      <c r="B63" s="98">
        <v>1.9190808103885976E-2</v>
      </c>
      <c r="H63" s="10"/>
    </row>
    <row r="64" spans="2:8" ht="12.9" customHeight="1" x14ac:dyDescent="0.3">
      <c r="B64" s="69">
        <v>2.0366883069961272E-2</v>
      </c>
      <c r="H64" s="10"/>
    </row>
    <row r="65" spans="2:8" ht="12.9" customHeight="1" x14ac:dyDescent="0.3">
      <c r="B65" s="69">
        <v>2.1019783513571359E-2</v>
      </c>
      <c r="H65" s="10"/>
    </row>
    <row r="66" spans="2:8" ht="12.9" customHeight="1" x14ac:dyDescent="0.3">
      <c r="B66" s="69">
        <v>2.2463250821604056E-2</v>
      </c>
      <c r="H66" s="10"/>
    </row>
    <row r="67" spans="2:8" ht="12.9" customHeight="1" x14ac:dyDescent="0.3">
      <c r="B67" s="98">
        <v>2.2970615615014928E-2</v>
      </c>
      <c r="H67" s="10"/>
    </row>
    <row r="68" spans="2:8" ht="12.9" customHeight="1" x14ac:dyDescent="0.3">
      <c r="B68" s="99">
        <v>2.3529135367532865E-2</v>
      </c>
      <c r="H68" s="10"/>
    </row>
    <row r="69" spans="2:8" ht="12.9" customHeight="1" x14ac:dyDescent="0.3">
      <c r="B69" s="98">
        <v>2.3970384487582107E-2</v>
      </c>
      <c r="H69" s="10"/>
    </row>
    <row r="70" spans="2:8" ht="12.9" customHeight="1" x14ac:dyDescent="0.3">
      <c r="B70" s="98">
        <v>2.5191735018161934E-2</v>
      </c>
      <c r="H70" s="10"/>
    </row>
    <row r="71" spans="2:8" ht="12.9" customHeight="1" x14ac:dyDescent="0.3">
      <c r="B71" s="69">
        <v>2.6780992071666971E-2</v>
      </c>
      <c r="H71" s="10"/>
    </row>
    <row r="72" spans="2:8" ht="12.9" customHeight="1" x14ac:dyDescent="0.3">
      <c r="B72" s="100">
        <v>2.8525990238087096E-2</v>
      </c>
      <c r="H72" s="10"/>
    </row>
    <row r="73" spans="2:8" ht="12.9" customHeight="1" x14ac:dyDescent="0.3">
      <c r="B73" s="98">
        <v>2.8856881192240447E-2</v>
      </c>
      <c r="H73" s="10"/>
    </row>
    <row r="74" spans="2:8" ht="12.9" customHeight="1" x14ac:dyDescent="0.3">
      <c r="B74" s="99">
        <v>2.9930283943427352E-2</v>
      </c>
      <c r="H74" s="10"/>
    </row>
    <row r="75" spans="2:8" ht="12.9" customHeight="1" x14ac:dyDescent="0.3">
      <c r="B75" s="69">
        <v>3.0405985629861347E-2</v>
      </c>
      <c r="H75" s="10"/>
    </row>
    <row r="76" spans="2:8" ht="12.9" customHeight="1" x14ac:dyDescent="0.3">
      <c r="B76" s="70">
        <v>3.2368198310126862E-2</v>
      </c>
      <c r="H76" s="10"/>
    </row>
    <row r="77" spans="2:8" ht="12.9" customHeight="1" x14ac:dyDescent="0.3">
      <c r="B77" s="69">
        <v>3.5769763169154103E-2</v>
      </c>
      <c r="H77" s="10"/>
    </row>
    <row r="78" spans="2:8" ht="12.9" customHeight="1" x14ac:dyDescent="0.3">
      <c r="B78" s="98">
        <v>3.6475517475995194E-2</v>
      </c>
      <c r="H78" s="10"/>
    </row>
    <row r="79" spans="2:8" ht="12.9" customHeight="1" x14ac:dyDescent="0.3">
      <c r="B79" s="69">
        <v>3.677143739776919E-2</v>
      </c>
      <c r="H79" s="10"/>
    </row>
    <row r="80" spans="2:8" ht="12.9" customHeight="1" x14ac:dyDescent="0.3">
      <c r="B80" s="98">
        <v>3.7147159110010465E-2</v>
      </c>
      <c r="H80" s="10"/>
    </row>
    <row r="81" spans="2:8" ht="12.9" customHeight="1" x14ac:dyDescent="0.3">
      <c r="B81" s="98">
        <v>3.7842052844971857E-2</v>
      </c>
      <c r="H81" s="10"/>
    </row>
    <row r="82" spans="2:8" ht="12.9" customHeight="1" x14ac:dyDescent="0.3">
      <c r="B82" s="98">
        <v>3.8109006555023688E-2</v>
      </c>
      <c r="H82" s="10"/>
    </row>
    <row r="83" spans="2:8" ht="12.9" customHeight="1" x14ac:dyDescent="0.3">
      <c r="B83" s="69">
        <v>3.8436838021023649E-2</v>
      </c>
      <c r="H83" s="10"/>
    </row>
    <row r="84" spans="2:8" ht="12.9" customHeight="1" x14ac:dyDescent="0.3">
      <c r="B84" s="69">
        <v>3.8581041296150566E-2</v>
      </c>
      <c r="H84" s="10"/>
    </row>
    <row r="85" spans="2:8" ht="12.9" customHeight="1" x14ac:dyDescent="0.3">
      <c r="B85" s="72">
        <v>3.8971890439279774E-2</v>
      </c>
      <c r="H85" s="10"/>
    </row>
    <row r="86" spans="2:8" ht="12.9" customHeight="1" x14ac:dyDescent="0.3">
      <c r="B86" s="69">
        <v>4.0457449655446127E-2</v>
      </c>
      <c r="H86" s="10"/>
    </row>
    <row r="87" spans="2:8" ht="12.9" customHeight="1" x14ac:dyDescent="0.3">
      <c r="B87" s="69">
        <v>4.0864172187490277E-2</v>
      </c>
      <c r="H87" s="10"/>
    </row>
    <row r="88" spans="2:8" ht="12.9" customHeight="1" x14ac:dyDescent="0.3">
      <c r="B88" s="69">
        <v>4.2678412215583078E-2</v>
      </c>
      <c r="H88" s="10"/>
    </row>
    <row r="89" spans="2:8" ht="12.9" customHeight="1" x14ac:dyDescent="0.3">
      <c r="B89" s="99">
        <v>4.3188930822888973E-2</v>
      </c>
      <c r="H89" s="10"/>
    </row>
    <row r="90" spans="2:8" ht="12.9" customHeight="1" x14ac:dyDescent="0.3">
      <c r="B90" s="99">
        <v>4.3294760631330552E-2</v>
      </c>
      <c r="H90" s="10"/>
    </row>
    <row r="91" spans="2:8" ht="12.9" customHeight="1" x14ac:dyDescent="0.3">
      <c r="B91" s="69">
        <v>4.3506575176440819E-2</v>
      </c>
      <c r="H91" s="10"/>
    </row>
    <row r="92" spans="2:8" ht="12.9" customHeight="1" x14ac:dyDescent="0.3">
      <c r="B92" s="69">
        <v>4.4029078267705066E-2</v>
      </c>
      <c r="H92" s="10"/>
    </row>
    <row r="93" spans="2:8" ht="12.9" customHeight="1" x14ac:dyDescent="0.3">
      <c r="B93" s="98">
        <v>4.4036906111670326E-2</v>
      </c>
      <c r="H93" s="10"/>
    </row>
    <row r="94" spans="2:8" ht="12.9" customHeight="1" x14ac:dyDescent="0.3">
      <c r="B94" s="98">
        <v>4.454391515754557E-2</v>
      </c>
      <c r="H94" s="10"/>
    </row>
    <row r="95" spans="2:8" ht="12.9" customHeight="1" x14ac:dyDescent="0.3">
      <c r="B95" s="69">
        <v>4.4839931887742039E-2</v>
      </c>
      <c r="H95" s="10"/>
    </row>
    <row r="96" spans="2:8" ht="12.9" customHeight="1" x14ac:dyDescent="0.3">
      <c r="B96" s="98">
        <v>4.7386775129326632E-2</v>
      </c>
      <c r="H96" s="10"/>
    </row>
    <row r="97" spans="2:8" ht="12.9" customHeight="1" x14ac:dyDescent="0.3">
      <c r="B97" s="69">
        <v>4.7546060988816342E-2</v>
      </c>
      <c r="H97" s="10"/>
    </row>
    <row r="98" spans="2:8" ht="12.9" customHeight="1" x14ac:dyDescent="0.3">
      <c r="B98" s="100">
        <v>4.8966919172165814E-2</v>
      </c>
      <c r="H98" s="10"/>
    </row>
    <row r="99" spans="2:8" ht="12.9" customHeight="1" x14ac:dyDescent="0.3">
      <c r="B99" s="100">
        <v>4.9530087186557381E-2</v>
      </c>
      <c r="H99" s="10"/>
    </row>
    <row r="100" spans="2:8" ht="12.9" customHeight="1" x14ac:dyDescent="0.3">
      <c r="B100" s="69">
        <v>4.9938559374392406E-2</v>
      </c>
      <c r="H100" s="10"/>
    </row>
    <row r="101" spans="2:8" ht="12.9" customHeight="1" x14ac:dyDescent="0.3">
      <c r="B101" s="69">
        <v>5.1165671738701977E-2</v>
      </c>
      <c r="H101" s="10"/>
    </row>
    <row r="102" spans="2:8" ht="12.9" customHeight="1" x14ac:dyDescent="0.3">
      <c r="B102" s="69">
        <v>5.1945144690417756E-2</v>
      </c>
      <c r="H102" s="10"/>
    </row>
    <row r="103" spans="2:8" ht="12.9" customHeight="1" x14ac:dyDescent="0.3">
      <c r="B103" s="69">
        <v>5.3433192179049148E-2</v>
      </c>
      <c r="H103" s="10"/>
    </row>
    <row r="104" spans="2:8" ht="12.9" customHeight="1" x14ac:dyDescent="0.3">
      <c r="B104" s="69">
        <v>5.5049199826248771E-2</v>
      </c>
      <c r="H104" s="10"/>
    </row>
    <row r="105" spans="2:8" ht="12.9" customHeight="1" x14ac:dyDescent="0.3">
      <c r="B105" s="99">
        <v>5.5453015430497292E-2</v>
      </c>
      <c r="H105" s="10"/>
    </row>
    <row r="106" spans="2:8" ht="12.9" customHeight="1" x14ac:dyDescent="0.3">
      <c r="B106" s="98">
        <v>5.5553131382265253E-2</v>
      </c>
      <c r="H106" s="10"/>
    </row>
    <row r="107" spans="2:8" ht="12.9" customHeight="1" x14ac:dyDescent="0.3">
      <c r="B107" s="99">
        <v>5.589624800312E-2</v>
      </c>
      <c r="H107" s="10"/>
    </row>
    <row r="108" spans="2:8" ht="12.9" customHeight="1" x14ac:dyDescent="0.3">
      <c r="B108" s="71">
        <v>5.7340331998605845E-2</v>
      </c>
      <c r="H108" s="10"/>
    </row>
    <row r="109" spans="2:8" ht="12.9" customHeight="1" x14ac:dyDescent="0.3">
      <c r="B109" s="98">
        <v>5.80884666557583E-2</v>
      </c>
      <c r="H109" s="10"/>
    </row>
    <row r="110" spans="2:8" ht="12.9" customHeight="1" x14ac:dyDescent="0.3">
      <c r="B110" s="98">
        <v>5.8561267032198126E-2</v>
      </c>
      <c r="H110" s="10"/>
    </row>
    <row r="111" spans="2:8" ht="12.9" customHeight="1" x14ac:dyDescent="0.3">
      <c r="B111" s="74">
        <v>5.8613547081851541E-2</v>
      </c>
      <c r="H111" s="10"/>
    </row>
    <row r="112" spans="2:8" ht="12.9" customHeight="1" x14ac:dyDescent="0.3">
      <c r="B112" s="75">
        <v>5.8721337818084245E-2</v>
      </c>
      <c r="H112" s="10"/>
    </row>
    <row r="113" spans="2:8" ht="12.9" customHeight="1" x14ac:dyDescent="0.3">
      <c r="B113" s="73">
        <v>5.9135479613356627E-2</v>
      </c>
      <c r="H113" s="10"/>
    </row>
    <row r="114" spans="2:8" ht="12.9" customHeight="1" x14ac:dyDescent="0.3">
      <c r="B114" s="73">
        <v>5.99638651597258E-2</v>
      </c>
      <c r="H114" s="10"/>
    </row>
    <row r="115" spans="2:8" ht="12.9" customHeight="1" x14ac:dyDescent="0.3">
      <c r="B115" s="73">
        <v>6.2036155737700362E-2</v>
      </c>
      <c r="H115" s="10"/>
    </row>
    <row r="116" spans="2:8" ht="12.9" customHeight="1" x14ac:dyDescent="0.3">
      <c r="B116" s="74">
        <v>6.308303147280174E-2</v>
      </c>
      <c r="H116" s="10"/>
    </row>
    <row r="117" spans="2:8" ht="12.9" customHeight="1" x14ac:dyDescent="0.3">
      <c r="B117" s="73">
        <v>6.3084305938873819E-2</v>
      </c>
      <c r="H117" s="10"/>
    </row>
    <row r="118" spans="2:8" ht="12.9" customHeight="1" x14ac:dyDescent="0.3">
      <c r="B118" s="73">
        <v>6.4861504206589635E-2</v>
      </c>
      <c r="H118" s="10"/>
    </row>
    <row r="119" spans="2:8" ht="12.9" customHeight="1" x14ac:dyDescent="0.3">
      <c r="B119" s="74">
        <v>6.7362919831088802E-2</v>
      </c>
      <c r="H119" s="10"/>
    </row>
    <row r="120" spans="2:8" ht="12.9" customHeight="1" x14ac:dyDescent="0.3">
      <c r="B120" s="73">
        <v>6.9299451805136303E-2</v>
      </c>
    </row>
    <row r="121" spans="2:8" ht="12.9" customHeight="1" x14ac:dyDescent="0.3">
      <c r="B121" s="73">
        <v>6.9536374098086329E-2</v>
      </c>
    </row>
    <row r="122" spans="2:8" ht="12.9" customHeight="1" x14ac:dyDescent="0.3">
      <c r="B122" s="76">
        <v>7.0456546454829405E-2</v>
      </c>
    </row>
    <row r="123" spans="2:8" ht="12.9" customHeight="1" x14ac:dyDescent="0.3">
      <c r="B123" s="74">
        <v>7.2210519045481231E-2</v>
      </c>
    </row>
    <row r="124" spans="2:8" ht="12.9" customHeight="1" x14ac:dyDescent="0.3">
      <c r="B124" s="73">
        <v>7.3766238663955416E-2</v>
      </c>
    </row>
    <row r="125" spans="2:8" ht="12.9" customHeight="1" x14ac:dyDescent="0.3">
      <c r="B125" s="74">
        <v>7.3821021269205478E-2</v>
      </c>
    </row>
    <row r="126" spans="2:8" ht="12.9" customHeight="1" x14ac:dyDescent="0.3">
      <c r="B126" s="73">
        <v>7.444575354206949E-2</v>
      </c>
    </row>
    <row r="127" spans="2:8" ht="12.9" customHeight="1" x14ac:dyDescent="0.3">
      <c r="B127" s="76">
        <v>7.5545270266974773E-2</v>
      </c>
    </row>
    <row r="128" spans="2:8" ht="12.9" customHeight="1" x14ac:dyDescent="0.3">
      <c r="B128" s="73">
        <v>7.6941023372758849E-2</v>
      </c>
    </row>
    <row r="129" spans="2:2" ht="12.9" customHeight="1" x14ac:dyDescent="0.3">
      <c r="B129" s="73">
        <v>7.7858766989053849E-2</v>
      </c>
    </row>
    <row r="130" spans="2:2" ht="12.9" customHeight="1" x14ac:dyDescent="0.3">
      <c r="B130" s="74">
        <v>7.8826354125787382E-2</v>
      </c>
    </row>
    <row r="131" spans="2:2" ht="12.9" customHeight="1" x14ac:dyDescent="0.3">
      <c r="B131" s="74">
        <v>7.9321739413028516E-2</v>
      </c>
    </row>
    <row r="132" spans="2:2" ht="12.9" customHeight="1" x14ac:dyDescent="0.3">
      <c r="B132" s="73">
        <v>7.9825898023416678E-2</v>
      </c>
    </row>
    <row r="133" spans="2:2" ht="12.9" customHeight="1" x14ac:dyDescent="0.3">
      <c r="B133" s="73">
        <v>8.054409406651683E-2</v>
      </c>
    </row>
    <row r="134" spans="2:2" ht="12.9" customHeight="1" x14ac:dyDescent="0.3">
      <c r="B134" s="74">
        <v>8.4494782203320351E-2</v>
      </c>
    </row>
    <row r="135" spans="2:2" ht="12.9" customHeight="1" x14ac:dyDescent="0.3">
      <c r="B135" s="73">
        <v>8.5284034594236696E-2</v>
      </c>
    </row>
    <row r="136" spans="2:2" ht="12.9" customHeight="1" x14ac:dyDescent="0.3">
      <c r="B136" s="75">
        <v>8.6724002600404318E-2</v>
      </c>
    </row>
    <row r="137" spans="2:2" ht="12.9" customHeight="1" x14ac:dyDescent="0.3">
      <c r="B137" s="74">
        <v>8.8044836655219505E-2</v>
      </c>
    </row>
    <row r="138" spans="2:2" ht="12.9" customHeight="1" x14ac:dyDescent="0.3">
      <c r="B138" s="73">
        <v>9.0763604193903072E-2</v>
      </c>
    </row>
    <row r="139" spans="2:2" ht="12.9" customHeight="1" x14ac:dyDescent="0.3">
      <c r="B139" s="73">
        <v>9.1162728393839362E-2</v>
      </c>
    </row>
    <row r="140" spans="2:2" ht="12.9" customHeight="1" x14ac:dyDescent="0.3">
      <c r="B140" s="74">
        <v>9.1836032734223055E-2</v>
      </c>
    </row>
    <row r="141" spans="2:2" ht="12.9" customHeight="1" x14ac:dyDescent="0.3">
      <c r="B141" s="74">
        <v>9.1978452714567741E-2</v>
      </c>
    </row>
    <row r="142" spans="2:2" ht="12.9" customHeight="1" x14ac:dyDescent="0.3">
      <c r="B142" s="73">
        <v>9.3873284878714755E-2</v>
      </c>
    </row>
    <row r="143" spans="2:2" ht="12.9" customHeight="1" x14ac:dyDescent="0.3">
      <c r="B143" s="73">
        <v>9.6247907676726308E-2</v>
      </c>
    </row>
    <row r="144" spans="2:2" ht="12.9" customHeight="1" x14ac:dyDescent="0.3">
      <c r="B144" s="73">
        <v>9.7831691158077966E-2</v>
      </c>
    </row>
    <row r="145" spans="2:2" ht="12.9" customHeight="1" x14ac:dyDescent="0.3">
      <c r="B145" s="73">
        <v>9.920319661534846E-2</v>
      </c>
    </row>
    <row r="146" spans="2:2" ht="12.9" customHeight="1" x14ac:dyDescent="0.3">
      <c r="B146" s="74">
        <v>9.9500091266192414E-2</v>
      </c>
    </row>
    <row r="147" spans="2:2" ht="12.9" customHeight="1" x14ac:dyDescent="0.3">
      <c r="B147" s="73">
        <v>9.9843783574721442E-2</v>
      </c>
    </row>
    <row r="148" spans="2:2" ht="12.9" customHeight="1" x14ac:dyDescent="0.3">
      <c r="B148" s="73">
        <v>0.10380167863081678</v>
      </c>
    </row>
    <row r="149" spans="2:2" ht="12.9" customHeight="1" x14ac:dyDescent="0.3">
      <c r="B149" s="74">
        <v>0.10548310120046361</v>
      </c>
    </row>
    <row r="150" spans="2:2" ht="12.9" customHeight="1" x14ac:dyDescent="0.3">
      <c r="B150" s="73">
        <v>0.11223738423450537</v>
      </c>
    </row>
    <row r="151" spans="2:2" ht="12.9" customHeight="1" x14ac:dyDescent="0.3">
      <c r="B151" s="74">
        <v>0.11346719930285462</v>
      </c>
    </row>
    <row r="152" spans="2:2" ht="12.9" customHeight="1" x14ac:dyDescent="0.3">
      <c r="B152" s="73">
        <v>0.11530474154089085</v>
      </c>
    </row>
    <row r="153" spans="2:2" ht="12.9" customHeight="1" x14ac:dyDescent="0.3">
      <c r="B153" s="74">
        <v>0.1173753701850303</v>
      </c>
    </row>
    <row r="154" spans="2:2" ht="12.9" customHeight="1" x14ac:dyDescent="0.3">
      <c r="B154" s="73">
        <v>0.1216392802719285</v>
      </c>
    </row>
    <row r="155" spans="2:2" ht="12.9" customHeight="1" x14ac:dyDescent="0.3">
      <c r="B155" s="73">
        <v>0.12221304010734457</v>
      </c>
    </row>
    <row r="156" spans="2:2" ht="12.9" customHeight="1" x14ac:dyDescent="0.3">
      <c r="B156" s="73">
        <v>0.12390249020792468</v>
      </c>
    </row>
    <row r="157" spans="2:2" ht="12.9" customHeight="1" x14ac:dyDescent="0.3">
      <c r="B157" s="73">
        <v>0.12440153818226161</v>
      </c>
    </row>
    <row r="158" spans="2:2" ht="12.9" customHeight="1" x14ac:dyDescent="0.3">
      <c r="B158" s="73">
        <v>0.12830706743834649</v>
      </c>
    </row>
    <row r="159" spans="2:2" ht="12.9" customHeight="1" x14ac:dyDescent="0.3">
      <c r="B159" s="74">
        <v>0.13053820151997803</v>
      </c>
    </row>
    <row r="160" spans="2:2" ht="12.9" customHeight="1" x14ac:dyDescent="0.3">
      <c r="B160" s="73">
        <v>0.13428397632147493</v>
      </c>
    </row>
    <row r="161" spans="2:2" ht="12.9" customHeight="1" x14ac:dyDescent="0.3">
      <c r="B161" s="73">
        <v>0.13633307735405009</v>
      </c>
    </row>
    <row r="162" spans="2:2" ht="12.9" customHeight="1" x14ac:dyDescent="0.3">
      <c r="B162" s="73">
        <v>0.13780741959118847</v>
      </c>
    </row>
    <row r="163" spans="2:2" ht="12.9" customHeight="1" x14ac:dyDescent="0.3">
      <c r="B163" s="73">
        <v>0.13813105769392198</v>
      </c>
    </row>
    <row r="164" spans="2:2" ht="12.9" customHeight="1" x14ac:dyDescent="0.3">
      <c r="B164" s="73">
        <v>0.1394406049288095</v>
      </c>
    </row>
    <row r="165" spans="2:2" ht="12.9" customHeight="1" x14ac:dyDescent="0.3">
      <c r="B165" s="73">
        <v>0.14031163472501221</v>
      </c>
    </row>
    <row r="166" spans="2:2" ht="12.9" customHeight="1" x14ac:dyDescent="0.3">
      <c r="B166" s="73">
        <v>0.14355739383018168</v>
      </c>
    </row>
    <row r="167" spans="2:2" ht="12.9" customHeight="1" x14ac:dyDescent="0.3">
      <c r="B167" s="73">
        <v>0.14357399386795316</v>
      </c>
    </row>
    <row r="168" spans="2:2" ht="12.9" customHeight="1" x14ac:dyDescent="0.3">
      <c r="B168" s="73">
        <v>0.14993872738648537</v>
      </c>
    </row>
    <row r="169" spans="2:2" ht="12.9" customHeight="1" x14ac:dyDescent="0.3">
      <c r="B169" s="73">
        <v>0.15209235704140639</v>
      </c>
    </row>
    <row r="170" spans="2:2" ht="12.9" customHeight="1" x14ac:dyDescent="0.3">
      <c r="B170" s="75">
        <v>0.16063537526923055</v>
      </c>
    </row>
    <row r="171" spans="2:2" ht="12.9" customHeight="1" x14ac:dyDescent="0.3">
      <c r="B171" s="73">
        <v>0.16113315269247547</v>
      </c>
    </row>
    <row r="172" spans="2:2" ht="12.9" customHeight="1" x14ac:dyDescent="0.3">
      <c r="B172" s="75">
        <v>0.16116419811894983</v>
      </c>
    </row>
    <row r="173" spans="2:2" ht="12.9" customHeight="1" x14ac:dyDescent="0.3">
      <c r="B173" s="103">
        <v>0.16169003971923115</v>
      </c>
    </row>
    <row r="174" spans="2:2" ht="12.9" customHeight="1" x14ac:dyDescent="0.3">
      <c r="B174" s="73">
        <v>0.16788595155886546</v>
      </c>
    </row>
    <row r="175" spans="2:2" ht="12.9" customHeight="1" x14ac:dyDescent="0.3">
      <c r="B175" s="73">
        <v>0.16842161283185964</v>
      </c>
    </row>
    <row r="176" spans="2:2" ht="12.9" customHeight="1" x14ac:dyDescent="0.3">
      <c r="B176" s="74">
        <v>0.169304070241178</v>
      </c>
    </row>
    <row r="177" spans="2:2" ht="12.9" customHeight="1" x14ac:dyDescent="0.3">
      <c r="B177" s="73">
        <v>0.16946883766605314</v>
      </c>
    </row>
    <row r="178" spans="2:2" ht="12.9" customHeight="1" x14ac:dyDescent="0.3">
      <c r="B178" s="73">
        <v>0.17835227826137146</v>
      </c>
    </row>
    <row r="179" spans="2:2" ht="12.9" customHeight="1" x14ac:dyDescent="0.3">
      <c r="B179" s="73">
        <v>0.17994332636945778</v>
      </c>
    </row>
    <row r="180" spans="2:2" ht="12.9" customHeight="1" x14ac:dyDescent="0.3">
      <c r="B180" s="73">
        <v>0.18915162990905909</v>
      </c>
    </row>
    <row r="181" spans="2:2" ht="12.9" customHeight="1" x14ac:dyDescent="0.3">
      <c r="B181" s="98">
        <v>0.20493204685120969</v>
      </c>
    </row>
    <row r="182" spans="2:2" ht="12.9" customHeight="1" x14ac:dyDescent="0.3">
      <c r="B182" s="69">
        <v>0.20560747779281083</v>
      </c>
    </row>
    <row r="183" spans="2:2" ht="12.9" customHeight="1" x14ac:dyDescent="0.3">
      <c r="B183" s="71">
        <v>0.20680219792770857</v>
      </c>
    </row>
    <row r="184" spans="2:2" ht="12.9" customHeight="1" x14ac:dyDescent="0.3">
      <c r="B184" s="98">
        <v>0.20966178437205535</v>
      </c>
    </row>
    <row r="185" spans="2:2" ht="12.9" customHeight="1" x14ac:dyDescent="0.3">
      <c r="B185" s="100">
        <v>0.23442529463083869</v>
      </c>
    </row>
    <row r="186" spans="2:2" ht="12.9" customHeight="1" x14ac:dyDescent="0.3">
      <c r="B186" s="70">
        <v>0.24585951009406548</v>
      </c>
    </row>
    <row r="187" spans="2:2" ht="12.9" customHeight="1" x14ac:dyDescent="0.3">
      <c r="B187" s="69">
        <v>0.24894342406694725</v>
      </c>
    </row>
    <row r="188" spans="2:2" ht="12.9" customHeight="1" x14ac:dyDescent="0.3">
      <c r="B188" s="69">
        <v>0.25740858710684089</v>
      </c>
    </row>
    <row r="189" spans="2:2" ht="12.9" customHeight="1" x14ac:dyDescent="0.3">
      <c r="B189" s="69">
        <v>0.27089781863502571</v>
      </c>
    </row>
    <row r="190" spans="2:2" ht="12.9" customHeight="1" x14ac:dyDescent="0.3">
      <c r="B190" s="100">
        <v>0.33082013035307434</v>
      </c>
    </row>
    <row r="191" spans="2:2" ht="12.9" customHeight="1" x14ac:dyDescent="0.3">
      <c r="B191" s="98">
        <v>0.47704703723257158</v>
      </c>
    </row>
    <row r="192" spans="2:2" ht="12.9" customHeight="1" x14ac:dyDescent="0.3">
      <c r="B192" s="69">
        <v>0.6159969974800279</v>
      </c>
    </row>
    <row r="193" spans="2:2" ht="12.9" customHeight="1" x14ac:dyDescent="0.3">
      <c r="B193" s="69"/>
    </row>
    <row r="194" spans="2:2" ht="12.9" customHeight="1" x14ac:dyDescent="0.3">
      <c r="B194" s="69"/>
    </row>
    <row r="195" spans="2:2" ht="12.9" customHeight="1" x14ac:dyDescent="0.3">
      <c r="B195" s="69"/>
    </row>
    <row r="196" spans="2:2" ht="12.9" customHeight="1" x14ac:dyDescent="0.3">
      <c r="B196" s="70"/>
    </row>
    <row r="197" spans="2:2" ht="12.9" customHeight="1" x14ac:dyDescent="0.3">
      <c r="B197" s="70"/>
    </row>
    <row r="198" spans="2:2" ht="12.9" customHeight="1" x14ac:dyDescent="0.3">
      <c r="B198" s="69"/>
    </row>
    <row r="199" spans="2:2" ht="12.9" customHeight="1" x14ac:dyDescent="0.3">
      <c r="B199" s="71"/>
    </row>
    <row r="200" spans="2:2" ht="12.9" customHeight="1" x14ac:dyDescent="0.3">
      <c r="B200" s="70"/>
    </row>
    <row r="201" spans="2:2" ht="12.9" customHeight="1" x14ac:dyDescent="0.3">
      <c r="B201" s="69"/>
    </row>
    <row r="202" spans="2:2" ht="12.9" customHeight="1" x14ac:dyDescent="0.3">
      <c r="B202" s="70"/>
    </row>
    <row r="203" spans="2:2" ht="12.9" customHeight="1" x14ac:dyDescent="0.3">
      <c r="B203" s="70"/>
    </row>
    <row r="204" spans="2:2" ht="12.9" customHeight="1" x14ac:dyDescent="0.3">
      <c r="B204" s="70"/>
    </row>
    <row r="205" spans="2:2" ht="12.9" customHeight="1" x14ac:dyDescent="0.3">
      <c r="B205" s="69"/>
    </row>
    <row r="206" spans="2:2" ht="12.9" customHeight="1" x14ac:dyDescent="0.3">
      <c r="B206" s="69"/>
    </row>
    <row r="207" spans="2:2" ht="12.9" customHeight="1" x14ac:dyDescent="0.3">
      <c r="B207" s="70"/>
    </row>
    <row r="208" spans="2:2" ht="12.9" customHeight="1" x14ac:dyDescent="0.3">
      <c r="B208" s="72"/>
    </row>
    <row r="209" spans="2:2" ht="12.9" customHeight="1" x14ac:dyDescent="0.3">
      <c r="B209" s="69"/>
    </row>
    <row r="210" spans="2:2" ht="12.9" customHeight="1" x14ac:dyDescent="0.3">
      <c r="B210" s="71"/>
    </row>
    <row r="211" spans="2:2" ht="12.9" customHeight="1" x14ac:dyDescent="0.3">
      <c r="B211" s="69"/>
    </row>
    <row r="212" spans="2:2" ht="12.9" customHeight="1" x14ac:dyDescent="0.3">
      <c r="B212" s="72"/>
    </row>
    <row r="213" spans="2:2" ht="12.9" customHeight="1" x14ac:dyDescent="0.3">
      <c r="B213" s="70"/>
    </row>
    <row r="214" spans="2:2" ht="12.9" customHeight="1" x14ac:dyDescent="0.3">
      <c r="B214" s="69"/>
    </row>
    <row r="215" spans="2:2" ht="12.9" customHeight="1" x14ac:dyDescent="0.3">
      <c r="B215" s="69"/>
    </row>
    <row r="216" spans="2:2" ht="12.9" customHeight="1" x14ac:dyDescent="0.3">
      <c r="B216" s="69"/>
    </row>
    <row r="217" spans="2:2" ht="12.9" customHeight="1" x14ac:dyDescent="0.3">
      <c r="B217" s="69"/>
    </row>
    <row r="218" spans="2:2" ht="12.9" customHeight="1" x14ac:dyDescent="0.3">
      <c r="B218" s="69"/>
    </row>
    <row r="219" spans="2:2" ht="12.9" customHeight="1" x14ac:dyDescent="0.3">
      <c r="B219" s="69"/>
    </row>
    <row r="220" spans="2:2" ht="12.9" customHeight="1" x14ac:dyDescent="0.3">
      <c r="B220" s="71"/>
    </row>
    <row r="221" spans="2:2" ht="12.9" customHeight="1" x14ac:dyDescent="0.3">
      <c r="B221" s="69"/>
    </row>
    <row r="222" spans="2:2" ht="12.9" customHeight="1" x14ac:dyDescent="0.3">
      <c r="B222" s="69"/>
    </row>
    <row r="223" spans="2:2" ht="12.9" customHeight="1" x14ac:dyDescent="0.3">
      <c r="B223" s="69"/>
    </row>
    <row r="224" spans="2:2" ht="12.9" customHeight="1" x14ac:dyDescent="0.3">
      <c r="B224" s="69"/>
    </row>
    <row r="225" spans="2:2" ht="12.9" customHeight="1" x14ac:dyDescent="0.3">
      <c r="B225" s="70"/>
    </row>
    <row r="226" spans="2:2" ht="12.9" customHeight="1" x14ac:dyDescent="0.3">
      <c r="B226" s="70"/>
    </row>
    <row r="227" spans="2:2" ht="12.9" customHeight="1" x14ac:dyDescent="0.3">
      <c r="B227" s="72"/>
    </row>
    <row r="228" spans="2:2" ht="12.9" customHeight="1" x14ac:dyDescent="0.3">
      <c r="B228" s="71"/>
    </row>
    <row r="229" spans="2:2" ht="12.9" customHeight="1" x14ac:dyDescent="0.3">
      <c r="B229" s="69"/>
    </row>
    <row r="230" spans="2:2" ht="12.9" customHeight="1" x14ac:dyDescent="0.3">
      <c r="B230" s="72"/>
    </row>
    <row r="231" spans="2:2" ht="12.9" customHeight="1" x14ac:dyDescent="0.3">
      <c r="B231" s="70"/>
    </row>
    <row r="232" spans="2:2" ht="12.9" customHeight="1" x14ac:dyDescent="0.3">
      <c r="B232" s="69"/>
    </row>
    <row r="233" spans="2:2" ht="12.9" customHeight="1" x14ac:dyDescent="0.3">
      <c r="B233" s="70"/>
    </row>
    <row r="234" spans="2:2" ht="12.9" customHeight="1" x14ac:dyDescent="0.3">
      <c r="B234" s="69"/>
    </row>
    <row r="235" spans="2:2" ht="12.9" customHeight="1" x14ac:dyDescent="0.3">
      <c r="B235" s="70"/>
    </row>
    <row r="236" spans="2:2" ht="12.9" customHeight="1" x14ac:dyDescent="0.3">
      <c r="B236" s="72"/>
    </row>
    <row r="237" spans="2:2" ht="12.9" customHeight="1" x14ac:dyDescent="0.3">
      <c r="B237" s="70"/>
    </row>
    <row r="238" spans="2:2" ht="12.9" customHeight="1" x14ac:dyDescent="0.3">
      <c r="B238" s="70"/>
    </row>
    <row r="239" spans="2:2" ht="12.9" customHeight="1" x14ac:dyDescent="0.3">
      <c r="B239" s="69"/>
    </row>
    <row r="240" spans="2:2" ht="12.9" customHeight="1" x14ac:dyDescent="0.3">
      <c r="B240" s="69"/>
    </row>
    <row r="241" spans="2:2" ht="12.9" customHeight="1" x14ac:dyDescent="0.3">
      <c r="B241" s="70"/>
    </row>
    <row r="242" spans="2:2" ht="12.9" customHeight="1" x14ac:dyDescent="0.3">
      <c r="B242" s="72"/>
    </row>
    <row r="243" spans="2:2" ht="12.9" customHeight="1" x14ac:dyDescent="0.3">
      <c r="B243" s="69"/>
    </row>
    <row r="244" spans="2:2" ht="12.9" customHeight="1" x14ac:dyDescent="0.3">
      <c r="B244" s="69"/>
    </row>
    <row r="245" spans="2:2" ht="12.9" customHeight="1" x14ac:dyDescent="0.3">
      <c r="B245" s="72"/>
    </row>
    <row r="246" spans="2:2" ht="12.9" customHeight="1" x14ac:dyDescent="0.3">
      <c r="B246" s="69"/>
    </row>
    <row r="247" spans="2:2" ht="12.9" customHeight="1" x14ac:dyDescent="0.3">
      <c r="B247" s="69"/>
    </row>
    <row r="248" spans="2:2" ht="12.9" customHeight="1" x14ac:dyDescent="0.3">
      <c r="B248" s="71"/>
    </row>
    <row r="249" spans="2:2" ht="12.9" customHeight="1" x14ac:dyDescent="0.3">
      <c r="B249" s="69"/>
    </row>
    <row r="250" spans="2:2" ht="12.9" customHeight="1" x14ac:dyDescent="0.3">
      <c r="B250" s="70"/>
    </row>
    <row r="251" spans="2:2" ht="12.9" customHeight="1" x14ac:dyDescent="0.3">
      <c r="B251" s="70"/>
    </row>
    <row r="252" spans="2:2" ht="12.9" customHeight="1" x14ac:dyDescent="0.3">
      <c r="B252" s="69"/>
    </row>
    <row r="253" spans="2:2" ht="12.9" customHeight="1" x14ac:dyDescent="0.3">
      <c r="B253" s="72"/>
    </row>
    <row r="254" spans="2:2" ht="12.9" customHeight="1" x14ac:dyDescent="0.3">
      <c r="B254" s="69"/>
    </row>
    <row r="255" spans="2:2" ht="12.9" customHeight="1" x14ac:dyDescent="0.3">
      <c r="B255" s="69"/>
    </row>
    <row r="256" spans="2:2" ht="12.9" customHeight="1" x14ac:dyDescent="0.3">
      <c r="B256" s="69"/>
    </row>
    <row r="257" spans="2:2" ht="12.9" customHeight="1" x14ac:dyDescent="0.3">
      <c r="B257" s="71"/>
    </row>
    <row r="258" spans="2:2" ht="12.9" customHeight="1" x14ac:dyDescent="0.3">
      <c r="B258" s="70"/>
    </row>
    <row r="259" spans="2:2" ht="12.9" customHeight="1" x14ac:dyDescent="0.3">
      <c r="B259" s="69"/>
    </row>
    <row r="260" spans="2:2" ht="12.9" customHeight="1" x14ac:dyDescent="0.3">
      <c r="B260" s="69"/>
    </row>
    <row r="261" spans="2:2" ht="12.9" customHeight="1" x14ac:dyDescent="0.3">
      <c r="B261" s="72"/>
    </row>
    <row r="262" spans="2:2" ht="12.9" customHeight="1" x14ac:dyDescent="0.3">
      <c r="B262" s="69"/>
    </row>
    <row r="263" spans="2:2" ht="12.9" customHeight="1" x14ac:dyDescent="0.3">
      <c r="B263" s="69"/>
    </row>
    <row r="264" spans="2:2" ht="12.9" customHeight="1" x14ac:dyDescent="0.3">
      <c r="B264" s="69"/>
    </row>
    <row r="265" spans="2:2" ht="12.9" customHeight="1" x14ac:dyDescent="0.3">
      <c r="B265" s="69"/>
    </row>
    <row r="266" spans="2:2" ht="12.9" customHeight="1" x14ac:dyDescent="0.3">
      <c r="B266" s="70"/>
    </row>
    <row r="267" spans="2:2" ht="12.9" customHeight="1" x14ac:dyDescent="0.3">
      <c r="B267" s="69"/>
    </row>
    <row r="268" spans="2:2" ht="12.9" customHeight="1" x14ac:dyDescent="0.3">
      <c r="B268" s="69"/>
    </row>
    <row r="269" spans="2:2" ht="12.9" customHeight="1" x14ac:dyDescent="0.3">
      <c r="B269" s="71"/>
    </row>
    <row r="270" spans="2:2" ht="12.9" customHeight="1" x14ac:dyDescent="0.3">
      <c r="B270" s="69"/>
    </row>
    <row r="271" spans="2:2" ht="12.9" customHeight="1" x14ac:dyDescent="0.3">
      <c r="B271" s="71"/>
    </row>
    <row r="272" spans="2:2" ht="12.9" customHeight="1" x14ac:dyDescent="0.3">
      <c r="B272" s="69"/>
    </row>
    <row r="273" spans="2:2" ht="12.9" customHeight="1" x14ac:dyDescent="0.3">
      <c r="B273" s="69"/>
    </row>
    <row r="274" spans="2:2" ht="12.9" customHeight="1" x14ac:dyDescent="0.3">
      <c r="B274" s="69"/>
    </row>
    <row r="275" spans="2:2" ht="12.9" customHeight="1" x14ac:dyDescent="0.3">
      <c r="B275" s="70"/>
    </row>
    <row r="276" spans="2:2" ht="12.9" customHeight="1" x14ac:dyDescent="0.3">
      <c r="B276" s="69"/>
    </row>
    <row r="277" spans="2:2" ht="12.9" customHeight="1" x14ac:dyDescent="0.3">
      <c r="B277" s="69"/>
    </row>
    <row r="278" spans="2:2" ht="12.9" customHeight="1" x14ac:dyDescent="0.3">
      <c r="B278" s="70"/>
    </row>
    <row r="279" spans="2:2" ht="12.9" customHeight="1" x14ac:dyDescent="0.3">
      <c r="B279" s="69"/>
    </row>
    <row r="280" spans="2:2" ht="12.9" customHeight="1" x14ac:dyDescent="0.3">
      <c r="B280" s="72"/>
    </row>
    <row r="281" spans="2:2" ht="12.9" customHeight="1" x14ac:dyDescent="0.3">
      <c r="B281" s="69"/>
    </row>
    <row r="282" spans="2:2" ht="12.9" customHeight="1" x14ac:dyDescent="0.3">
      <c r="B282" s="69"/>
    </row>
    <row r="283" spans="2:2" ht="12.9" customHeight="1" x14ac:dyDescent="0.3">
      <c r="B283" s="69"/>
    </row>
    <row r="284" spans="2:2" ht="12.9" customHeight="1" x14ac:dyDescent="0.3">
      <c r="B284" s="71"/>
    </row>
    <row r="285" spans="2:2" ht="12.9" customHeight="1" x14ac:dyDescent="0.3">
      <c r="B285" s="72"/>
    </row>
    <row r="286" spans="2:2" ht="12.9" customHeight="1" x14ac:dyDescent="0.3">
      <c r="B286" s="70"/>
    </row>
    <row r="287" spans="2:2" ht="12.9" customHeight="1" x14ac:dyDescent="0.3">
      <c r="B287" s="72"/>
    </row>
    <row r="288" spans="2:2" ht="12.9" customHeight="1" x14ac:dyDescent="0.3">
      <c r="B288" s="69"/>
    </row>
    <row r="289" spans="2:2" ht="12.9" customHeight="1" x14ac:dyDescent="0.3">
      <c r="B289" s="69"/>
    </row>
    <row r="290" spans="2:2" ht="12.9" customHeight="1" x14ac:dyDescent="0.3">
      <c r="B290" s="69"/>
    </row>
    <row r="291" spans="2:2" ht="12.9" customHeight="1" x14ac:dyDescent="0.3">
      <c r="B291" s="72"/>
    </row>
    <row r="292" spans="2:2" ht="12.9" customHeight="1" x14ac:dyDescent="0.3">
      <c r="B292" s="69"/>
    </row>
    <row r="293" spans="2:2" ht="12.9" customHeight="1" x14ac:dyDescent="0.3">
      <c r="B293" s="69"/>
    </row>
    <row r="294" spans="2:2" ht="12.9" customHeight="1" x14ac:dyDescent="0.3">
      <c r="B294" s="69"/>
    </row>
    <row r="295" spans="2:2" ht="12.9" customHeight="1" x14ac:dyDescent="0.3">
      <c r="B295" s="69"/>
    </row>
    <row r="296" spans="2:2" ht="12.9" customHeight="1" x14ac:dyDescent="0.3">
      <c r="B296" s="72"/>
    </row>
    <row r="297" spans="2:2" ht="12.9" customHeight="1" x14ac:dyDescent="0.3">
      <c r="B297" s="70"/>
    </row>
    <row r="298" spans="2:2" ht="12.9" customHeight="1" x14ac:dyDescent="0.3">
      <c r="B298" s="69"/>
    </row>
    <row r="299" spans="2:2" ht="12.9" customHeight="1" x14ac:dyDescent="0.3">
      <c r="B299" s="69"/>
    </row>
    <row r="300" spans="2:2" ht="12.9" customHeight="1" x14ac:dyDescent="0.3">
      <c r="B300" s="71"/>
    </row>
    <row r="301" spans="2:2" ht="12.9" customHeight="1" x14ac:dyDescent="0.3">
      <c r="B301" s="69"/>
    </row>
    <row r="302" spans="2:2" ht="12.9" customHeight="1" x14ac:dyDescent="0.3">
      <c r="B302" s="70"/>
    </row>
    <row r="303" spans="2:2" ht="12.9" customHeight="1" x14ac:dyDescent="0.3">
      <c r="B303" s="69"/>
    </row>
    <row r="304" spans="2:2" ht="12.9" customHeight="1" x14ac:dyDescent="0.3">
      <c r="B304" s="69"/>
    </row>
    <row r="305" spans="2:2" ht="12.9" customHeight="1" x14ac:dyDescent="0.3">
      <c r="B305" s="69"/>
    </row>
    <row r="306" spans="2:2" ht="12.9" customHeight="1" x14ac:dyDescent="0.3">
      <c r="B306" s="70"/>
    </row>
    <row r="307" spans="2:2" ht="12.9" customHeight="1" x14ac:dyDescent="0.3">
      <c r="B307" s="69"/>
    </row>
    <row r="308" spans="2:2" ht="12.9" customHeight="1" x14ac:dyDescent="0.3">
      <c r="B308" s="69"/>
    </row>
    <row r="309" spans="2:2" ht="12.9" customHeight="1" x14ac:dyDescent="0.3">
      <c r="B309" s="69"/>
    </row>
    <row r="310" spans="2:2" ht="12.9" customHeight="1" x14ac:dyDescent="0.3">
      <c r="B310" s="69"/>
    </row>
    <row r="311" spans="2:2" ht="12.9" customHeight="1" x14ac:dyDescent="0.3">
      <c r="B311" s="69"/>
    </row>
    <row r="312" spans="2:2" ht="12.9" customHeight="1" x14ac:dyDescent="0.3">
      <c r="B312" s="69"/>
    </row>
    <row r="313" spans="2:2" ht="12.9" customHeight="1" x14ac:dyDescent="0.3">
      <c r="B313" s="72"/>
    </row>
    <row r="314" spans="2:2" ht="12.9" customHeight="1" x14ac:dyDescent="0.3">
      <c r="B314" s="70"/>
    </row>
    <row r="315" spans="2:2" ht="12.9" customHeight="1" x14ac:dyDescent="0.3">
      <c r="B315" s="69"/>
    </row>
    <row r="316" spans="2:2" ht="12.9" customHeight="1" x14ac:dyDescent="0.3">
      <c r="B316" s="69"/>
    </row>
    <row r="317" spans="2:2" ht="12.9" customHeight="1" x14ac:dyDescent="0.3">
      <c r="B317" s="69"/>
    </row>
    <row r="318" spans="2:2" ht="12.9" customHeight="1" x14ac:dyDescent="0.3">
      <c r="B318" s="72"/>
    </row>
    <row r="319" spans="2:2" ht="12.9" customHeight="1" x14ac:dyDescent="0.3">
      <c r="B319" s="69"/>
    </row>
    <row r="320" spans="2:2" ht="12.9" customHeight="1" x14ac:dyDescent="0.3">
      <c r="B320" s="72"/>
    </row>
    <row r="321" spans="2:2" ht="12.9" customHeight="1" x14ac:dyDescent="0.3">
      <c r="B321" s="69"/>
    </row>
    <row r="322" spans="2:2" ht="12.9" customHeight="1" x14ac:dyDescent="0.3">
      <c r="B322" s="69"/>
    </row>
    <row r="323" spans="2:2" ht="12.9" customHeight="1" x14ac:dyDescent="0.3">
      <c r="B323" s="69"/>
    </row>
  </sheetData>
  <sortState xmlns:xlrd2="http://schemas.microsoft.com/office/spreadsheetml/2017/richdata2" ref="B3:B192">
    <sortCondition ref="B3:B192"/>
  </sortState>
  <mergeCells count="3">
    <mergeCell ref="D2:E2"/>
    <mergeCell ref="D3:E3"/>
    <mergeCell ref="D8:E8"/>
  </mergeCells>
  <conditionalFormatting sqref="B111:B180">
    <cfRule type="cellIs" dxfId="2" priority="1" operator="between">
      <formula>#REF!</formula>
      <formula>#REF!</formula>
    </cfRule>
  </conditionalFormatting>
  <conditionalFormatting sqref="B181:B214">
    <cfRule type="top10" dxfId="1" priority="3" stopIfTrue="1" bottom="1" rank="21"/>
    <cfRule type="top10" dxfId="0" priority="4" stopIfTrue="1" rank="21"/>
  </conditionalFormatting>
  <pageMargins left="0.7" right="0.7" top="0.75" bottom="0.75" header="0.3" footer="0.3"/>
  <pageSetup scale="7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CB22B-6BA0-4CAC-A4BD-95C814DBD6EE}">
  <sheetPr>
    <pageSetUpPr fitToPage="1"/>
  </sheetPr>
  <dimension ref="A1:J35"/>
  <sheetViews>
    <sheetView tabSelected="1" zoomScale="90" zoomScaleNormal="90" workbookViewId="0">
      <selection activeCell="K6" sqref="K6"/>
    </sheetView>
  </sheetViews>
  <sheetFormatPr baseColWidth="10" defaultRowHeight="14.4" x14ac:dyDescent="0.3"/>
  <cols>
    <col min="1" max="1" width="2.5546875" customWidth="1"/>
    <col min="2" max="2" width="26.33203125" customWidth="1"/>
    <col min="3" max="3" width="12.33203125" customWidth="1"/>
    <col min="4" max="4" width="26.33203125" customWidth="1"/>
    <col min="5" max="5" width="11.88671875" customWidth="1"/>
    <col min="6" max="6" width="26.33203125" customWidth="1"/>
    <col min="7" max="7" width="1.88671875" customWidth="1"/>
    <col min="9" max="9" width="15.6640625" bestFit="1" customWidth="1"/>
  </cols>
  <sheetData>
    <row r="1" spans="1:10" ht="9" customHeight="1" x14ac:dyDescent="0.3"/>
    <row r="2" spans="1:10" ht="21" x14ac:dyDescent="0.4">
      <c r="A2" s="18"/>
      <c r="B2" s="115" t="s">
        <v>31</v>
      </c>
      <c r="C2" s="115"/>
      <c r="D2" s="115"/>
      <c r="E2" s="115"/>
      <c r="F2" s="115"/>
      <c r="G2" s="115"/>
    </row>
    <row r="3" spans="1:10" x14ac:dyDescent="0.3">
      <c r="B3" s="116"/>
      <c r="C3" s="116"/>
      <c r="D3" s="116"/>
      <c r="E3" s="116"/>
      <c r="F3" s="116"/>
      <c r="G3" s="116"/>
      <c r="H3" s="19"/>
      <c r="I3" s="19"/>
    </row>
    <row r="4" spans="1:10" x14ac:dyDescent="0.3">
      <c r="B4" s="116"/>
      <c r="C4" s="116"/>
      <c r="D4" s="116"/>
      <c r="E4" s="116"/>
      <c r="F4" s="116"/>
      <c r="G4" s="116"/>
      <c r="H4" s="19"/>
      <c r="I4" s="19"/>
    </row>
    <row r="5" spans="1:10" ht="84" customHeight="1" x14ac:dyDescent="0.3">
      <c r="B5" s="117" t="s">
        <v>276</v>
      </c>
      <c r="C5" s="118"/>
      <c r="D5" s="118"/>
      <c r="E5" s="118"/>
      <c r="F5" s="118"/>
      <c r="G5" s="118"/>
      <c r="H5" s="19"/>
      <c r="I5" s="19"/>
    </row>
    <row r="6" spans="1:10" ht="137.55000000000001" customHeight="1" x14ac:dyDescent="0.3">
      <c r="B6" s="119" t="s">
        <v>270</v>
      </c>
      <c r="C6" s="120"/>
      <c r="D6" s="120"/>
      <c r="E6" s="120"/>
      <c r="F6" s="120"/>
      <c r="G6" s="120"/>
      <c r="H6" s="20"/>
      <c r="I6" s="20"/>
    </row>
    <row r="7" spans="1:10" x14ac:dyDescent="0.3">
      <c r="A7" s="21"/>
      <c r="B7" s="21"/>
      <c r="C7" s="21"/>
      <c r="D7" s="21"/>
      <c r="E7" s="21"/>
      <c r="F7" s="21"/>
      <c r="J7" s="46"/>
    </row>
    <row r="8" spans="1:10" ht="30" customHeight="1" x14ac:dyDescent="0.35">
      <c r="A8" s="21"/>
      <c r="B8" s="114" t="s">
        <v>14</v>
      </c>
      <c r="C8" s="114"/>
      <c r="D8" s="114"/>
      <c r="E8" s="114"/>
      <c r="F8" s="114"/>
      <c r="G8" s="42"/>
      <c r="H8" s="37"/>
    </row>
    <row r="9" spans="1:10" ht="18" x14ac:dyDescent="0.35">
      <c r="A9" s="21"/>
      <c r="B9" s="114"/>
      <c r="C9" s="114"/>
      <c r="D9" s="114"/>
      <c r="E9" s="114"/>
      <c r="F9" s="114"/>
      <c r="G9" s="42"/>
      <c r="H9" s="37"/>
    </row>
    <row r="10" spans="1:10" ht="11.25" customHeight="1" x14ac:dyDescent="0.3">
      <c r="A10" s="21"/>
      <c r="B10" s="21"/>
      <c r="C10" s="21"/>
      <c r="D10" s="21"/>
      <c r="E10" s="21"/>
      <c r="F10" s="21"/>
    </row>
    <row r="11" spans="1:10" ht="15" customHeight="1" x14ac:dyDescent="0.3">
      <c r="B11" s="129" t="s">
        <v>15</v>
      </c>
      <c r="C11" s="130" t="s">
        <v>16</v>
      </c>
      <c r="D11" s="22"/>
      <c r="E11" s="125" t="s">
        <v>16</v>
      </c>
      <c r="F11" s="133" t="s">
        <v>271</v>
      </c>
      <c r="H11" s="23"/>
      <c r="I11" s="23"/>
      <c r="J11" s="23"/>
    </row>
    <row r="12" spans="1:10" x14ac:dyDescent="0.3">
      <c r="B12" s="129"/>
      <c r="C12" s="131"/>
      <c r="D12" s="24"/>
      <c r="E12" s="132"/>
      <c r="F12" s="134"/>
      <c r="H12" s="23"/>
      <c r="I12" s="23"/>
      <c r="J12" s="23"/>
    </row>
    <row r="13" spans="1:10" x14ac:dyDescent="0.3">
      <c r="B13" s="129"/>
      <c r="C13" s="131"/>
      <c r="D13" s="25" t="s">
        <v>17</v>
      </c>
      <c r="E13" s="132"/>
      <c r="F13" s="134"/>
      <c r="H13" s="26"/>
      <c r="I13" s="26"/>
      <c r="J13" s="26"/>
    </row>
    <row r="14" spans="1:10" x14ac:dyDescent="0.3">
      <c r="B14" s="129"/>
      <c r="C14" s="131"/>
      <c r="D14" s="27" t="s">
        <v>18</v>
      </c>
      <c r="E14" s="132"/>
      <c r="F14" s="134"/>
      <c r="H14" s="26"/>
      <c r="I14" s="26"/>
      <c r="J14" s="26"/>
    </row>
    <row r="15" spans="1:10" ht="5.25" customHeight="1" x14ac:dyDescent="0.3">
      <c r="B15" s="129"/>
      <c r="C15" s="122"/>
      <c r="D15" s="25"/>
      <c r="E15" s="126"/>
      <c r="F15" s="135"/>
      <c r="H15" s="26"/>
      <c r="I15" s="26"/>
      <c r="J15" s="26"/>
    </row>
    <row r="16" spans="1:10" ht="7.5" customHeight="1" x14ac:dyDescent="0.3">
      <c r="B16" s="28"/>
      <c r="C16" s="29"/>
      <c r="D16" s="30"/>
      <c r="E16" s="31"/>
      <c r="F16" s="31"/>
      <c r="H16" s="26"/>
      <c r="I16" s="26"/>
      <c r="J16" s="26"/>
    </row>
    <row r="17" spans="2:10" ht="24.75" customHeight="1" x14ac:dyDescent="0.3">
      <c r="B17" s="136" t="s">
        <v>19</v>
      </c>
      <c r="C17" s="137" t="s">
        <v>16</v>
      </c>
      <c r="D17" s="86" t="s">
        <v>20</v>
      </c>
      <c r="E17" s="137" t="s">
        <v>16</v>
      </c>
      <c r="F17" s="137" t="s">
        <v>272</v>
      </c>
      <c r="H17" s="23"/>
      <c r="I17" s="23"/>
      <c r="J17" s="23"/>
    </row>
    <row r="18" spans="2:10" ht="42" customHeight="1" x14ac:dyDescent="0.3">
      <c r="B18" s="122"/>
      <c r="C18" s="137"/>
      <c r="D18" s="86" t="s">
        <v>21</v>
      </c>
      <c r="E18" s="137"/>
      <c r="F18" s="137"/>
      <c r="H18" s="23"/>
      <c r="I18" s="23"/>
      <c r="J18" s="23"/>
    </row>
    <row r="19" spans="2:10" ht="9.75" customHeight="1" x14ac:dyDescent="0.3"/>
    <row r="20" spans="2:10" x14ac:dyDescent="0.3">
      <c r="B20" s="121" t="s">
        <v>22</v>
      </c>
      <c r="C20" s="123" t="s">
        <v>16</v>
      </c>
      <c r="D20" s="32" t="s">
        <v>23</v>
      </c>
      <c r="E20" s="123" t="s">
        <v>16</v>
      </c>
      <c r="F20" s="127" t="s">
        <v>273</v>
      </c>
    </row>
    <row r="21" spans="2:10" ht="43.5" customHeight="1" x14ac:dyDescent="0.3">
      <c r="B21" s="122"/>
      <c r="C21" s="124"/>
      <c r="D21" s="33" t="s">
        <v>24</v>
      </c>
      <c r="E21" s="124"/>
      <c r="F21" s="128"/>
    </row>
    <row r="22" spans="2:10" ht="9.75" customHeight="1" x14ac:dyDescent="0.3">
      <c r="F22" s="34"/>
    </row>
    <row r="23" spans="2:10" x14ac:dyDescent="0.3">
      <c r="B23" s="121" t="s">
        <v>25</v>
      </c>
      <c r="C23" s="123" t="s">
        <v>16</v>
      </c>
      <c r="D23" s="32" t="s">
        <v>23</v>
      </c>
      <c r="E23" s="123" t="s">
        <v>16</v>
      </c>
      <c r="F23" s="125" t="s">
        <v>274</v>
      </c>
    </row>
    <row r="24" spans="2:10" ht="48" customHeight="1" x14ac:dyDescent="0.3">
      <c r="B24" s="122"/>
      <c r="C24" s="124"/>
      <c r="D24" s="33" t="s">
        <v>26</v>
      </c>
      <c r="E24" s="124"/>
      <c r="F24" s="126"/>
    </row>
    <row r="25" spans="2:10" ht="9" customHeight="1" x14ac:dyDescent="0.3"/>
    <row r="26" spans="2:10" x14ac:dyDescent="0.3">
      <c r="B26" s="121" t="s">
        <v>27</v>
      </c>
      <c r="C26" s="123" t="s">
        <v>16</v>
      </c>
      <c r="D26" s="32" t="s">
        <v>23</v>
      </c>
      <c r="E26" s="123" t="s">
        <v>16</v>
      </c>
      <c r="F26" s="125" t="s">
        <v>275</v>
      </c>
    </row>
    <row r="27" spans="2:10" ht="48" customHeight="1" x14ac:dyDescent="0.3">
      <c r="B27" s="122"/>
      <c r="C27" s="124"/>
      <c r="D27" s="33" t="s">
        <v>28</v>
      </c>
      <c r="E27" s="124"/>
      <c r="F27" s="126"/>
    </row>
    <row r="29" spans="2:10" x14ac:dyDescent="0.3">
      <c r="B29" s="36" t="s">
        <v>53</v>
      </c>
    </row>
    <row r="30" spans="2:10" x14ac:dyDescent="0.3">
      <c r="B30" s="37" t="s">
        <v>54</v>
      </c>
    </row>
    <row r="32" spans="2:10" x14ac:dyDescent="0.3">
      <c r="I32">
        <v>15</v>
      </c>
    </row>
    <row r="33" spans="9:9" x14ac:dyDescent="0.3">
      <c r="I33">
        <v>6.5</v>
      </c>
    </row>
    <row r="34" spans="9:9" x14ac:dyDescent="0.3">
      <c r="I34">
        <v>10</v>
      </c>
    </row>
    <row r="35" spans="9:9" x14ac:dyDescent="0.3">
      <c r="I35">
        <v>15</v>
      </c>
    </row>
  </sheetData>
  <mergeCells count="26">
    <mergeCell ref="B20:B21"/>
    <mergeCell ref="C20:C21"/>
    <mergeCell ref="E20:E21"/>
    <mergeCell ref="F20:F21"/>
    <mergeCell ref="B11:B15"/>
    <mergeCell ref="C11:C15"/>
    <mergeCell ref="E11:E15"/>
    <mergeCell ref="F11:F15"/>
    <mergeCell ref="B17:B18"/>
    <mergeCell ref="C17:C18"/>
    <mergeCell ref="E17:E18"/>
    <mergeCell ref="F17:F18"/>
    <mergeCell ref="B26:B27"/>
    <mergeCell ref="C26:C27"/>
    <mergeCell ref="E26:E27"/>
    <mergeCell ref="F26:F27"/>
    <mergeCell ref="B23:B24"/>
    <mergeCell ref="C23:C24"/>
    <mergeCell ref="E23:E24"/>
    <mergeCell ref="F23:F24"/>
    <mergeCell ref="B8:F9"/>
    <mergeCell ref="B2:G2"/>
    <mergeCell ref="B3:G3"/>
    <mergeCell ref="B4:G4"/>
    <mergeCell ref="B5:G5"/>
    <mergeCell ref="B6:G6"/>
  </mergeCells>
  <pageMargins left="0.7" right="0.7" top="0.75" bottom="0.75" header="0.3" footer="0.3"/>
  <pageSetup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1. CONSOLIDADO AMB</vt:lpstr>
      <vt:lpstr>INDICE DE LIQUIDEZ</vt:lpstr>
      <vt:lpstr>ENDEUDAMIENTO</vt:lpstr>
      <vt:lpstr>RAZON COBERTURA DE INTERESES</vt:lpstr>
      <vt:lpstr>RENTABILIDAD PATRIMONIO</vt:lpstr>
      <vt:lpstr>RENTABILIDAD ACTIVO</vt:lpstr>
      <vt:lpstr>consolidado</vt:lpstr>
      <vt:lpstr>consolidado!Área_de_impresión</vt:lpstr>
      <vt:lpstr>ENDEUDAMIENTO!Área_de_impresión</vt:lpstr>
      <vt:lpstr>'INDICE DE LIQUIDEZ'!Área_de_impresión</vt:lpstr>
      <vt:lpstr>'RAZON COBERTURA DE INTERESES'!Área_de_impresión</vt:lpstr>
      <vt:lpstr>'RENTABILIDAD ACTIVO'!Área_de_impresión</vt:lpstr>
      <vt:lpstr>'RENTABILIDAD PATRIMONIO'!Área_de_impresión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Milena Garcia Fandiño</dc:creator>
  <cp:lastModifiedBy>Angela Moreno</cp:lastModifiedBy>
  <cp:lastPrinted>2019-05-31T20:56:14Z</cp:lastPrinted>
  <dcterms:created xsi:type="dcterms:W3CDTF">2016-02-16T19:09:26Z</dcterms:created>
  <dcterms:modified xsi:type="dcterms:W3CDTF">2026-09-15T21:40:59Z</dcterms:modified>
</cp:coreProperties>
</file>