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codeName="ThisWorkbook"/>
  <mc:AlternateContent xmlns:mc="http://schemas.openxmlformats.org/markup-compatibility/2006">
    <mc:Choice Requires="x15">
      <x15ac:absPath xmlns:x15ac="http://schemas.microsoft.com/office/spreadsheetml/2010/11/ac" url="C:\Users\Owner\Desktop\centro de acopio Lebrija\"/>
    </mc:Choice>
  </mc:AlternateContent>
  <xr:revisionPtr revIDLastSave="0" documentId="13_ncr:1_{0DDB8830-3E16-4554-904C-B99176844AE6}"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(Entidad)'!$I$7:$I$102</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(Entidad)'!$B$1:$L$115</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(Entidad)'!$K$104</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(Entidad)'!$K$111</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(Entidad)'!$K$111</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(Entidad)'!$K$112</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101" i="265" l="1"/>
  <c r="K113" i="265"/>
  <c r="K96" i="265"/>
  <c r="K95" i="265"/>
  <c r="K97" i="265" s="1"/>
  <c r="K34" i="265"/>
  <c r="K35" i="265"/>
  <c r="K36" i="265"/>
  <c r="K37" i="265"/>
  <c r="K38" i="265"/>
  <c r="K40" i="265"/>
  <c r="K41" i="265"/>
  <c r="K42" i="265"/>
  <c r="K44" i="265"/>
  <c r="K45" i="265"/>
  <c r="K46" i="265"/>
  <c r="K47" i="265"/>
  <c r="K49" i="265"/>
  <c r="K50" i="265"/>
  <c r="K51" i="265"/>
  <c r="K53" i="265"/>
  <c r="K54" i="265"/>
  <c r="K55" i="265"/>
  <c r="K56" i="265"/>
  <c r="K57" i="265"/>
  <c r="K58" i="265"/>
  <c r="K59" i="265"/>
  <c r="K63" i="265"/>
  <c r="K64" i="265"/>
  <c r="K66" i="265"/>
  <c r="K67" i="265"/>
  <c r="K70" i="265"/>
  <c r="K71" i="265"/>
  <c r="K72" i="265"/>
  <c r="K73" i="265"/>
  <c r="K75" i="265"/>
  <c r="K76" i="265"/>
  <c r="K77" i="265"/>
  <c r="K79" i="265"/>
  <c r="K80" i="265"/>
  <c r="K82" i="265"/>
  <c r="K83" i="265"/>
  <c r="K84" i="265"/>
  <c r="K85" i="265"/>
  <c r="K86" i="265"/>
  <c r="K87" i="265"/>
  <c r="K88" i="265"/>
  <c r="K90" i="265"/>
  <c r="K91" i="265"/>
  <c r="K92" i="265"/>
  <c r="K24" i="265"/>
  <c r="K25" i="265"/>
  <c r="K26" i="265"/>
  <c r="K27" i="265"/>
  <c r="K28" i="265"/>
  <c r="K29" i="265"/>
  <c r="K33" i="265"/>
  <c r="K23" i="265"/>
  <c r="K11" i="265"/>
  <c r="K12" i="265"/>
  <c r="K13" i="265"/>
  <c r="K14" i="265"/>
  <c r="K15" i="265"/>
  <c r="K16" i="265"/>
  <c r="K17" i="265"/>
  <c r="K18" i="265"/>
  <c r="K19" i="265"/>
  <c r="K20" i="265"/>
  <c r="K10" i="265"/>
  <c r="K21" i="265" s="1"/>
  <c r="K100" i="265"/>
  <c r="K102" i="265" l="1"/>
  <c r="K93" i="265"/>
  <c r="K98" i="265" s="1"/>
  <c r="K30" i="265"/>
  <c r="K105" i="265" l="1"/>
  <c r="K106" i="265" s="1"/>
</calcChain>
</file>

<file path=xl/sharedStrings.xml><?xml version="1.0" encoding="utf-8"?>
<sst xmlns="http://schemas.openxmlformats.org/spreadsheetml/2006/main" count="371" uniqueCount="258">
  <si>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</si>
  <si>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</si>
  <si>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</si>
  <si>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</si>
  <si>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</si>
  <si>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</si>
  <si>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</si>
  <si>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</si>
  <si>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</si>
  <si>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</si>
  <si>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</si>
  <si>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</si>
  <si>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</si>
  <si>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</si>
  <si>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</si>
  <si>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</si>
  <si>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</si>
  <si>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</si>
  <si>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</si>
  <si>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</si>
  <si>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</si>
  <si>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</si>
  <si>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</si>
  <si>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</si>
  <si>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</si>
  <si>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</si>
  <si>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</si>
  <si>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</si>
  <si>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</si>
  <si>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</si>
  <si>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</si>
  <si>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</si>
  <si>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</si>
  <si>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</si>
  <si>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</si>
  <si>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</si>
  <si>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</si>
  <si>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</si>
  <si>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</si>
  <si>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</si>
  <si>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</si>
  <si>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</si>
  <si>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</si>
  <si>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</si>
  <si>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</si>
  <si>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</si>
  <si>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</si>
  <si>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</si>
  <si>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</si>
  <si>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</si>
  <si>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</si>
  <si>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</si>
  <si>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</si>
  <si>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</si>
  <si>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</si>
  <si>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</si>
  <si>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</si>
  <si>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</si>
  <si>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</si>
  <si>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</si>
  <si>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</si>
  <si>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</si>
  <si>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</si>
  <si>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</si>
  <si>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</si>
  <si>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</si>
  <si>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</si>
  <si>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</si>
  <si>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</si>
  <si>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</si>
  <si>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</si>
  <si>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</si>
  <si>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</si>
  <si>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</si>
  <si>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</si>
  <si>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</si>
  <si>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</si>
  <si>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</si>
  <si>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</si>
  <si>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</si>
  <si>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</si>
  <si>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</si>
  <si>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</si>
  <si>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</si>
  <si>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</si>
  <si>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</si>
  <si>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</si>
  <si>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</si>
  <si>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</si>
  <si>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</si>
  <si>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</si>
  <si>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</si>
  <si>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</si>
  <si>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</si>
  <si>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</si>
  <si>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</si>
  <si>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</si>
  <si>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</si>
  <si>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1. SISTEMA DE BOMBEO</t>
  </si>
  <si>
    <t>1.1</t>
  </si>
  <si>
    <t>SUMINISTRO Y APLICACIÓN DE ESTUCO PLÁSTICO Y PINTURA EXTERIOR</t>
  </si>
  <si>
    <t>M2</t>
  </si>
  <si>
    <t>1.2</t>
  </si>
  <si>
    <t>SUMINISTRO E INSTALACIÓN DE IMPERMEABILIZACIÓN EN CALIENTE DE PLACA</t>
  </si>
  <si>
    <t>1.3</t>
  </si>
  <si>
    <t>SUMINISTRO E INSTALACION DE MEDIDOR ELECTRICO</t>
  </si>
  <si>
    <t>UND</t>
  </si>
  <si>
    <t>1.4</t>
  </si>
  <si>
    <t xml:space="preserve">DESCAPOTE VEGETACIÓN ÁREA SISTEMA DE BOMBEO </t>
  </si>
  <si>
    <t>1.5</t>
  </si>
  <si>
    <t xml:space="preserve">CONSTRUCCIÓN DE ANDENES EN CONCRETO 3000 PSI E = 0,10 M (incluye malla de refuerzo) ACABADO ESCOBEADO </t>
  </si>
  <si>
    <t>1.6</t>
  </si>
  <si>
    <t xml:space="preserve">SUMINISTRO E INSTALACIÓN DE TAPA EN LAMINA ALFAJOR 80X80 LAMINA ALFAJOR 2,5MM </t>
  </si>
  <si>
    <t>1.7</t>
  </si>
  <si>
    <t>SUMINISTRO E INSTALACIÓN DE REJA METÁLICA EN TUBO CUADRADO DE 3/4", TIPO BANCO (INCLUYE BISAGRAS, MARCO, PASADOR) TERMINADA CON ANTICORROSIVO Y ESMALTE CALIDAD INTEMPERIE</t>
  </si>
  <si>
    <t>1.8</t>
  </si>
  <si>
    <t>CONSTRUCCIÓN DE  PISO EN CONCRETO DE (3000PSI) E=0,10 M (Incluye malla de refuerzo) ACABADO ESMALTADO</t>
  </si>
  <si>
    <t>1.9</t>
  </si>
  <si>
    <t>SUMINISTRO, INSTALACIÓN Y PUESTA EN MARCHA DE SISTEMA DE BOMBEO HIDRONEUMÁTICO, 2 BOMBAS 5 HP, (INCLUYE VARIADOR DE VELOCIDAD Y TANQUE HIDROFLO)</t>
  </si>
  <si>
    <t>1.10</t>
  </si>
  <si>
    <t>SUMINISTRO E INSTALACIÓN DE SEÑALIZACION EN ACRILICO, SEGÚN NORMA DE SEGURIDAD</t>
  </si>
  <si>
    <t>1.11</t>
  </si>
  <si>
    <t>SUMINISTRO E INSTALACIÓN DE BORDILLO PREFABRICADO PARA ANDENES</t>
  </si>
  <si>
    <t>ML</t>
  </si>
  <si>
    <t>TOTAL CAPITULO</t>
  </si>
  <si>
    <t>2. ADECUACIONES SUBESTACION ELECTRICA Y RED ELECTRICA</t>
  </si>
  <si>
    <t>2.1</t>
  </si>
  <si>
    <t>CONSTRUCCION Y APLICACIÓN DE FRISO LISO PARED CON MORTERO 1:3 IMPERMEABILIZADO E=2 CM, INCLUYE FILOS Y DILATACIONES</t>
  </si>
  <si>
    <t>2.2</t>
  </si>
  <si>
    <t>2.3</t>
  </si>
  <si>
    <t>MANTENIMIENTO CARPINTERÍA METÁLICA INCLUYE LIMPIEZA DE SUPERFICIES , REV SOLDADURAS Y ACABADO EN ANTICORROSIVO Y ESMALTE EXTERIOR</t>
  </si>
  <si>
    <t>2.4</t>
  </si>
  <si>
    <t>LIMPIEZA SEGURA DE LA RED ELECTRICA POR PERSONAL IDONEO, INCLUYE REMOSIÓN DE MATERIAL ORGANICO Y EL USO DE GRUA</t>
  </si>
  <si>
    <t>GBL</t>
  </si>
  <si>
    <t>2.5</t>
  </si>
  <si>
    <t>SUMINISTRO E INSTALACIÓN DE DISPOSITIVO DE PROTECCIÓN CONTRA SOBRETENSIONES DPS.</t>
  </si>
  <si>
    <t>2.6</t>
  </si>
  <si>
    <t>SUMINISTRO E INSTALACIÓN DE BATERIA PLANTA DE EMERGENCIA</t>
  </si>
  <si>
    <t>2.7</t>
  </si>
  <si>
    <t xml:space="preserve">3. ADECUACIONES GENERALES BODEGAS </t>
  </si>
  <si>
    <t>DESMONTES Y DEMOLICIONES</t>
  </si>
  <si>
    <t>3,1,1</t>
  </si>
  <si>
    <t>DESMONTE DE SANITARIO</t>
  </si>
  <si>
    <t>3,1,2</t>
  </si>
  <si>
    <t>DESMONTE DE LAVAMANOS</t>
  </si>
  <si>
    <t>3,1,3</t>
  </si>
  <si>
    <t>DEMOLICION DE ENCHAPES PISOS Y MUROS</t>
  </si>
  <si>
    <t>3,1,4</t>
  </si>
  <si>
    <t>FRISOS SOBRE MAMPOSTERIA, INCLUYE FILOS Y DILATACIONES</t>
  </si>
  <si>
    <t>3,1,5</t>
  </si>
  <si>
    <t>MANTENIMIENTO DE FACHADA, RESANE FRISOS ESTUCO Y PINTURA EXTERIOR , INCLUYE ANDAMIOS</t>
  </si>
  <si>
    <t>3,1,6</t>
  </si>
  <si>
    <t>ACARREO Y RETIRO DE ESCOMBROS Y SOBRANTES  (inc, derecho botadero autorizado)</t>
  </si>
  <si>
    <t>M3</t>
  </si>
  <si>
    <t>CONCRETOS</t>
  </si>
  <si>
    <t>3,2,1</t>
  </si>
  <si>
    <t>CONSTRUCCIÓN DE ANDENES EN CONCRETO 3000 PSI E = 0,10 M (incluye malla de refuerzo) ACABADO ESCOBEADO</t>
  </si>
  <si>
    <t>3,2,2</t>
  </si>
  <si>
    <t>CONSTRUCCIÓN DE RAMPA EN CONCRETO 3000 PSI E= 0,12M (Incluye malla de refuerzo)</t>
  </si>
  <si>
    <t>3,2,3</t>
  </si>
  <si>
    <t>CARPINTERIA METALICA</t>
  </si>
  <si>
    <t>3,3,1</t>
  </si>
  <si>
    <t>SUMINISTRO E INSTALACIÓN DE VENTANA CORREDIZA EN ALUMINIO 5020 BLANCO CERRADURA MANUAL</t>
  </si>
  <si>
    <t>3,3,2</t>
  </si>
  <si>
    <t>3,3,3</t>
  </si>
  <si>
    <t>SUMINISTRO E INSTALACIÓN DE PASAMANOS EN TUBO ACERO GALVANIZADO 2" INCLUYE PINTURA</t>
  </si>
  <si>
    <t>3,3,4</t>
  </si>
  <si>
    <t>SUMINISTRO E INSTALACIÓN DE MALLA ESLABONADA CON MARCO METALICO EN ANGULO</t>
  </si>
  <si>
    <t>CUBIERTAS Y CANALES</t>
  </si>
  <si>
    <t>3,4,1</t>
  </si>
  <si>
    <t>SUMISTRO E INSTALACIÓN DE ETERBOARD</t>
  </si>
  <si>
    <t>m²</t>
  </si>
  <si>
    <t>3,4,2</t>
  </si>
  <si>
    <t>SUMINISTRO E INSTALACIÓN DE CANAL EN LAMINA GALVANIZADA CAL 20 D:1 M (Inc. Pintura)</t>
  </si>
  <si>
    <t>3,4,3</t>
  </si>
  <si>
    <t>SUMINISTRO E INSTALACIÓN  BAJANTE DE AGUAS LLUVIAS EN  TUBERIA PVC 4"</t>
  </si>
  <si>
    <t>MAMPOSTERIA Y ENCHAPES</t>
  </si>
  <si>
    <t>3,5,1</t>
  </si>
  <si>
    <t>MANTENIMIENTO DE MAMPOSTERÍA EN LADRILLO H-10 COCIDO (10X30X20CM), INCLUYE REEMPLAZO DE AVERIAS Y FRISO RUSTICO</t>
  </si>
  <si>
    <t>3,5,2</t>
  </si>
  <si>
    <t xml:space="preserve">SUMINISTRO E INSTALACION DE ENCHAPE  PARED </t>
  </si>
  <si>
    <t>3,5,3</t>
  </si>
  <si>
    <t>SUMINISTRO E INSTALACION DE ENCHAPE  PISO</t>
  </si>
  <si>
    <t>FRISOS Y PINTURAS</t>
  </si>
  <si>
    <t>3,6,1</t>
  </si>
  <si>
    <t>3,6,2</t>
  </si>
  <si>
    <t>SUMINISTRO Y APLICACIÓN DE ESTUCO Y PINTURA INTERIOR TIPO 1, TRES MANOS</t>
  </si>
  <si>
    <t>3,6,3</t>
  </si>
  <si>
    <t>MANTENIMIENTO DE FACHADA MAMPOSTERIA INCLUYE HIDROLAVADO E IMPRIMACIÓN CON HIDROFUGO PREPARACIÓN PARA FRISOS Y ACABADO</t>
  </si>
  <si>
    <t>REDES HIDROSANITARIAS</t>
  </si>
  <si>
    <t>RED HIDRÁULICA AGUA FRÍA</t>
  </si>
  <si>
    <t>TUBERÍAS PVC AGUA FRÍA</t>
  </si>
  <si>
    <t>3,7,1</t>
  </si>
  <si>
    <t>SUMINISTRO E INSTALACIÓN DE RED HIDRÁULICA PVC RDE 9 DIÁMETRO 1/2", INCLUYE ACCESORIOS DE CONEXIÓN</t>
  </si>
  <si>
    <t>3,7,2</t>
  </si>
  <si>
    <t>SUMINISTRO E INSTALACIÓN DE RED HIDRÁULICA PVC RDE 9 DIÁMETRO 3/4", INCLUYE ACCESORIOS DE CONEXIÓN</t>
  </si>
  <si>
    <t>PUNTOS HIDRÁULICOS PVC AGUA FRÍA</t>
  </si>
  <si>
    <t>3,7,3</t>
  </si>
  <si>
    <t>SUMINISTRO E INSTALACIÓN DE PUNTO HIDRÁULICO PVC DE 1/2", INCLUYE ACCESORIOS DE CONEXIÓN</t>
  </si>
  <si>
    <t>3,7,4</t>
  </si>
  <si>
    <t>PRUEBA DE HERMETICIDAD Y PRESIÓN DE LA RED HIDRÁULICA EXISTENTE</t>
  </si>
  <si>
    <t>RED SANITARIA Y VENTILACIÓN</t>
  </si>
  <si>
    <t>TUBERÍAS PVC SANITARIA Y VENTILACIÓN</t>
  </si>
  <si>
    <t>3,7,5</t>
  </si>
  <si>
    <t>SUMINISTRO E INSTALACIÓN DE RED SANITARIA PVC DIÁMETRO 2", INCLUYE ACCESORIOS DE CONEXIÓN</t>
  </si>
  <si>
    <t>3,7,6</t>
  </si>
  <si>
    <t>SUMINISTRO E INSTALACIÓN DE RED SANITARIA PVC DIÁMETRO 4", INCLUYE ACCESORIOS DE CONEXIÓN</t>
  </si>
  <si>
    <t>3,7,7</t>
  </si>
  <si>
    <t>SUMINISTRO E INSTALACIÓN DE RED VENTILACIÓN PVC DIÁMETRO 2", INCLUYE ACCESORIOS DE CONEXIÓN</t>
  </si>
  <si>
    <t>3,7,8</t>
  </si>
  <si>
    <t>SUMINISTRO E INSTALACIÓN DE RED SANITARIA PVC DIÁMETRO 3", INCLUYE ACCESORIOS DE CONEXIÓN</t>
  </si>
  <si>
    <t>PUNTOS SANITARIOS PVC</t>
  </si>
  <si>
    <t>3,7,9</t>
  </si>
  <si>
    <t>SUMINISTRO E INSTALACIÓN DE PUNTO SANITARIO PVC DIÁMETRO 2", INCLUYE ACCESORIOS DE CONEXIÓN</t>
  </si>
  <si>
    <t>3,7,10</t>
  </si>
  <si>
    <t>SUMINISTRO E INSTALACIÓN DE PUNTO SANITARIO PVC DIÁMETRO 4", INCLUYE ACCESORIOS DE CONEXIÓN</t>
  </si>
  <si>
    <t>3,7,11</t>
  </si>
  <si>
    <t>SUMINISTRO E INSTALACIÓN DE PUNTO VENTILACIÓN PVC DIÁMETRO 2", INCLUYE ACCESORIOS DE CONEXIÓN</t>
  </si>
  <si>
    <t>CAJAS Y POZOS DE INSPECCIÓN</t>
  </si>
  <si>
    <t>3,7,12</t>
  </si>
  <si>
    <t>CONSTRUCCIÓN DE CAJA DE INSPECCIÓN DE 0.60X0.60 H= 0.60 M EN LADRILLO RECOCIDO, INCLUYE TAPA EN CONCRETO</t>
  </si>
  <si>
    <t>und</t>
  </si>
  <si>
    <t>3,7,13</t>
  </si>
  <si>
    <t>LIMPIEZA Y MANTENIMIENTO DE POZOS</t>
  </si>
  <si>
    <t>INSTALACIONES HIDROSANITARIAS</t>
  </si>
  <si>
    <t>3,7,14</t>
  </si>
  <si>
    <t>SUMINISTRO E INSTALACIÓN DE LAVAMANOS DE COLGAR LINEA INSTITUCIONAL , INCLUYE GRIFERIA SENSOR</t>
  </si>
  <si>
    <t>3,7,15</t>
  </si>
  <si>
    <t>SUMINISTRO E INSTALACIÓN DE LAVAMANOS DE COLGAR LINEA INSTITUCIONAL PMR, INCLUYE GRIFERIA SENSOR</t>
  </si>
  <si>
    <t>3,7,16</t>
  </si>
  <si>
    <t>SUMINISTRO E INSTALACIÓN DE SANITARIO LINEA INSTITUCIONAL  INCLUYE GRIFERIA ANDIVANDALICA TIPO PUSH</t>
  </si>
  <si>
    <t>3,7,17</t>
  </si>
  <si>
    <t>SUMINISTRO E INSTALACIÓN DE SANITARIO PMR LINEA INSTITUCIONAL  INCLUYE GRIFERIA ANDIVANDALICA TIPO PUSH</t>
  </si>
  <si>
    <t>3,7,18</t>
  </si>
  <si>
    <t>SUMINISTRO E INSTALACIÓN DE ACCESORIOS PARA BAÑOS INCLUYE SECADOR MANOS CON SENSOR, Y DISPENSADORES ( DE JABON LIQUIDO DE TOALLAS DE PAPEL, Y  DE PAPEL HIGIENICO)  EN ACERO INOXIDABLE</t>
  </si>
  <si>
    <t>KIT</t>
  </si>
  <si>
    <t>3,7,19</t>
  </si>
  <si>
    <t>SUMINISTRO E INSTALACIÓN DE ESPEJO 4 MM SIN BISEL</t>
  </si>
  <si>
    <t>3,7,20</t>
  </si>
  <si>
    <t>CONSTRUCCIÓN DE MESON  0,55 m, EN CONCRETO PARA LAVAMANOS DE INCRUSTAR, INCLUYE REVESTIMIENTO Y SALPICADERO EN GRANITO PULIDO</t>
  </si>
  <si>
    <t>INSTALACIONES RED ELETRICA</t>
  </si>
  <si>
    <t>3,8,1</t>
  </si>
  <si>
    <t>SUMINISTRO E INSTALACIÓN DE CABLE AISLADO No 14 AWG COBRE THHN 3 CIRCUITOS EN DUCTERIA EXISTENTE PARA ILUMINACIÓN</t>
  </si>
  <si>
    <t>3,8,2</t>
  </si>
  <si>
    <t>3,8,3</t>
  </si>
  <si>
    <t>SUMINISTRO E INSTALACION DE LUMINARIA EMPOTRADA Panel Led Empotrado Cuadrado 1800 Lumenes 24w Luz Fria , 30 X 30 PARA BATERIA SANITARIA</t>
  </si>
  <si>
    <t>4. OBRAS EXTERIORES</t>
  </si>
  <si>
    <t>4.1</t>
  </si>
  <si>
    <t>SUMINISTRO E INSTALACION DE CERRAMIENTO EN MALLA ESLABONADA,  TUBO AN de 1-1/2", Y ALAMBRE DE PUAS SUPERIOR</t>
  </si>
  <si>
    <t>4.2</t>
  </si>
  <si>
    <t>SUMINISTRO E INSTALACION DE PORTON PLEGABLE EN PARALES VERTICALES DE TUBERIA CUADRADA DE 1/2"  Y APOYOS EN 2" Y 3", DIMENSIONES: 4 x 3 M, 4 CUERPOS , SEGÚN DISEÑO, (Inc. Cerradura de sobreponer )</t>
  </si>
  <si>
    <t>CERTIFICACIÓN REDES ELÉCTRICAS</t>
  </si>
  <si>
    <t>CERTIFICACION RETIE MANIOBRA LINEA VIVA</t>
  </si>
  <si>
    <t xml:space="preserve">CERTIFICACIÓN PLENA DE CONFORMIDAD CON RETILAP </t>
  </si>
  <si>
    <t>GEN</t>
  </si>
  <si>
    <t>PART</t>
  </si>
  <si>
    <t>ESPECIFIC</t>
  </si>
  <si>
    <t>SUBTOTAL OBRAS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</si>
</sst>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240A]#,##0.00"/>
    <numFmt numFmtId="203" formatCode="0.00000"/>
  </numFmts>
  <fonts count="7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amily val="2"/>
    </font>
    <font>
      <b/>
      <u/>
      <sz val="11"/>
      <color rgb="FFFF0000"/>
      <name val="Arial"/>
      <family val="2"/>
    </font>
    <font>
      <b/>
      <sz val="11"/>
      <color theme="1"/>
      <name val="Arial"/>
      <family val="2"/>
    </font>
    <font>
      <sz val="11"/>
      <color theme="1"/>
      <name val="Arial"/>
      <family val="2"/>
    </font>
    <font>
      <b/>
      <sz val="12"/>
      <name val="Arial"/>
      <family val="2"/>
    </font>
    <font>
      <b/>
      <sz val="14"/>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bgColor theme="0"/>
      </patternFill>
    </fill>
  </fills>
  <borders count="10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right/>
      <top style="medium">
        <color rgb="FF000000"/>
      </top>
      <bottom/>
      <diagonal/>
    </border>
    <border>
      <left/>
      <right style="thin">
        <color rgb="FF000000"/>
      </right>
      <top style="thin">
        <color rgb="FF000000"/>
      </top>
      <bottom/>
      <diagonal/>
    </border>
    <border>
      <left style="medium">
        <color indexed="64"/>
      </left>
      <right style="thin">
        <color indexed="64"/>
      </right>
      <top style="thin">
        <color indexed="64"/>
      </top>
      <bottom/>
      <diagonal/>
    </border>
    <border>
      <left style="dotted">
        <color indexed="64"/>
      </left>
      <right style="dotted">
        <color indexed="64"/>
      </right>
      <top/>
      <bottom/>
      <diagonal/>
    </border>
    <border>
      <left/>
      <right style="medium">
        <color indexed="64"/>
      </right>
      <top style="medium">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indexed="64"/>
      </right>
      <top/>
      <bottom style="medium">
        <color indexed="64"/>
      </bottom>
      <diagonal/>
    </border>
    <border>
      <left style="medium">
        <color rgb="FF000000"/>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right style="thin">
        <color rgb="FF000000"/>
      </right>
      <top style="thin">
        <color rgb="FF000000"/>
      </top>
      <bottom style="medium">
        <color indexed="64"/>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521">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37" xfId="89" applyFont="1" applyFill="1" applyBorder="1"/>
    <xf numFmtId="0" fontId="61" fillId="25" borderId="0" xfId="89" applyFont="1" applyFill="1"/>
    <xf numFmtId="0" fontId="61" fillId="0" borderId="18" xfId="74" applyFont="1" applyBorder="1" applyAlignment="1">
      <alignment horizontal="center" vertical="center"/>
    </xf>
    <xf numFmtId="0" fontId="61" fillId="0" borderId="33" xfId="73" applyFont="1" applyBorder="1" applyAlignment="1">
      <alignment horizontal="center" vertical="center"/>
    </xf>
    <xf numFmtId="0" fontId="60" fillId="0" borderId="0" xfId="90" applyFont="1"/>
    <xf numFmtId="0" fontId="60" fillId="0" borderId="36" xfId="90" applyFont="1" applyBorder="1"/>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0" fontId="61" fillId="0" borderId="0" xfId="126" applyFont="1" applyAlignment="1">
      <alignment horizontal="center" vertical="center"/>
    </xf>
    <xf numFmtId="2" fontId="61" fillId="0" borderId="0" xfId="128" applyNumberFormat="1" applyFont="1"/>
    <xf numFmtId="181"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0" xfId="130" applyFont="1" applyAlignment="1">
      <alignment horizontal="center" vertical="top"/>
    </xf>
    <xf numFmtId="0" fontId="66" fillId="29" borderId="89" xfId="0" applyFont="1" applyFill="1" applyBorder="1" applyAlignment="1">
      <alignment vertical="center"/>
    </xf>
    <xf numFmtId="0" fontId="66" fillId="29" borderId="89" xfId="0" applyFont="1" applyFill="1" applyBorder="1" applyAlignment="1">
      <alignment horizontal="center" vertical="center"/>
    </xf>
    <xf numFmtId="0" fontId="67" fillId="29" borderId="90" xfId="0" applyFont="1" applyFill="1" applyBorder="1" applyAlignment="1">
      <alignment horizontal="left" vertical="center" wrapText="1"/>
    </xf>
    <xf numFmtId="0" fontId="67" fillId="29" borderId="90" xfId="0" applyFont="1" applyFill="1" applyBorder="1" applyAlignment="1">
      <alignment horizontal="center" vertical="center"/>
    </xf>
    <xf numFmtId="4" fontId="67" fillId="29" borderId="90" xfId="0" applyNumberFormat="1" applyFont="1" applyFill="1" applyBorder="1" applyAlignment="1">
      <alignment horizontal="center" vertical="center"/>
    </xf>
    <xf numFmtId="202" fontId="67" fillId="29" borderId="90" xfId="0" applyNumberFormat="1" applyFont="1" applyFill="1" applyBorder="1" applyAlignment="1">
      <alignment horizontal="right" vertical="center" wrapText="1"/>
    </xf>
    <xf numFmtId="0" fontId="66" fillId="29" borderId="90" xfId="0" applyFont="1" applyFill="1" applyBorder="1" applyAlignment="1">
      <alignment horizontal="right"/>
    </xf>
    <xf numFmtId="0" fontId="66" fillId="29" borderId="90" xfId="0" applyFont="1" applyFill="1" applyBorder="1" applyAlignment="1">
      <alignment vertical="center"/>
    </xf>
    <xf numFmtId="0" fontId="66" fillId="29" borderId="90" xfId="0" applyFont="1" applyFill="1" applyBorder="1" applyAlignment="1">
      <alignment horizontal="center" vertical="center"/>
    </xf>
    <xf numFmtId="2" fontId="67" fillId="29" borderId="90" xfId="0" applyNumberFormat="1" applyFont="1" applyFill="1" applyBorder="1" applyAlignment="1">
      <alignment horizontal="center" vertical="center"/>
    </xf>
    <xf numFmtId="0" fontId="67" fillId="29" borderId="90" xfId="0" applyFont="1" applyFill="1" applyBorder="1" applyAlignment="1">
      <alignment horizontal="center" vertical="center" wrapText="1"/>
    </xf>
    <xf numFmtId="4" fontId="67" fillId="29" borderId="90" xfId="0" applyNumberFormat="1" applyFont="1" applyFill="1" applyBorder="1" applyAlignment="1">
      <alignment horizontal="center" vertical="center" wrapText="1"/>
    </xf>
    <xf numFmtId="49" fontId="67" fillId="0" borderId="0" xfId="0" applyNumberFormat="1" applyFont="1" applyAlignment="1">
      <alignment vertical="center"/>
    </xf>
    <xf numFmtId="0" fontId="67" fillId="29" borderId="0" xfId="0" applyFont="1" applyFill="1" applyAlignment="1">
      <alignment vertical="center"/>
    </xf>
    <xf numFmtId="49" fontId="66" fillId="0" borderId="90" xfId="0" applyNumberFormat="1" applyFont="1" applyBorder="1" applyAlignment="1">
      <alignment vertical="center"/>
    </xf>
    <xf numFmtId="49" fontId="67" fillId="0" borderId="0" xfId="0" applyNumberFormat="1" applyFont="1" applyAlignment="1">
      <alignment horizontal="center" vertical="center"/>
    </xf>
    <xf numFmtId="0" fontId="67" fillId="29" borderId="95" xfId="0" applyFont="1" applyFill="1" applyBorder="1" applyAlignment="1">
      <alignment horizontal="left" vertical="center" wrapText="1"/>
    </xf>
    <xf numFmtId="0" fontId="61" fillId="0" borderId="18" xfId="89" applyFont="1" applyBorder="1"/>
    <xf numFmtId="0" fontId="66" fillId="29" borderId="95" xfId="0" applyFont="1" applyFill="1" applyBorder="1" applyAlignment="1">
      <alignment horizontal="left" vertical="center" wrapText="1"/>
    </xf>
    <xf numFmtId="0" fontId="67" fillId="29" borderId="95" xfId="0" applyFont="1" applyFill="1" applyBorder="1" applyAlignment="1">
      <alignment vertical="center" wrapText="1"/>
    </xf>
    <xf numFmtId="49" fontId="66" fillId="0" borderId="96" xfId="0" applyNumberFormat="1" applyFont="1" applyBorder="1" applyAlignment="1">
      <alignment vertical="center"/>
    </xf>
    <xf numFmtId="49" fontId="66" fillId="0" borderId="95" xfId="0" applyNumberFormat="1" applyFont="1" applyBorder="1" applyAlignment="1">
      <alignment vertical="center"/>
    </xf>
    <xf numFmtId="49" fontId="66" fillId="0" borderId="97" xfId="0" applyNumberFormat="1" applyFont="1" applyBorder="1" applyAlignment="1">
      <alignment vertical="center"/>
    </xf>
    <xf numFmtId="49" fontId="66" fillId="0" borderId="18" xfId="0" applyNumberFormat="1" applyFont="1" applyBorder="1" applyAlignment="1">
      <alignment vertical="center"/>
    </xf>
    <xf numFmtId="49" fontId="67" fillId="0" borderId="18" xfId="0" applyNumberFormat="1" applyFont="1" applyBorder="1" applyAlignment="1">
      <alignment horizontal="center" vertical="center"/>
    </xf>
    <xf numFmtId="49" fontId="67" fillId="0" borderId="18" xfId="0" applyNumberFormat="1" applyFont="1" applyBorder="1" applyAlignment="1">
      <alignment vertical="center"/>
    </xf>
    <xf numFmtId="49" fontId="66" fillId="0" borderId="18" xfId="0" applyNumberFormat="1" applyFont="1" applyBorder="1" applyAlignment="1">
      <alignment horizontal="center" vertical="center"/>
    </xf>
    <xf numFmtId="0" fontId="67" fillId="0" borderId="18" xfId="0" applyFont="1" applyBorder="1" applyAlignment="1">
      <alignment horizontal="center" vertical="center"/>
    </xf>
    <xf numFmtId="0" fontId="60" fillId="25" borderId="36" xfId="89" applyFont="1" applyFill="1" applyBorder="1"/>
    <xf numFmtId="0" fontId="7" fillId="0" borderId="99" xfId="0" applyFont="1" applyBorder="1" applyAlignment="1">
      <alignment horizontal="left" vertical="center"/>
    </xf>
    <xf numFmtId="0" fontId="6" fillId="0" borderId="99" xfId="0" applyFont="1" applyBorder="1" applyAlignment="1">
      <alignment horizontal="left" vertical="center"/>
    </xf>
    <xf numFmtId="0" fontId="59" fillId="0" borderId="0" xfId="130" applyFont="1" applyBorder="1" applyAlignment="1">
      <alignment horizontal="center"/>
    </xf>
    <xf numFmtId="0" fontId="66" fillId="29" borderId="100" xfId="0" applyFont="1" applyFill="1" applyBorder="1" applyAlignment="1">
      <alignment vertical="center"/>
    </xf>
    <xf numFmtId="202" fontId="67" fillId="29" borderId="101" xfId="0" applyNumberFormat="1" applyFont="1" applyFill="1" applyBorder="1" applyAlignment="1">
      <alignment horizontal="right" vertical="center" wrapText="1"/>
    </xf>
    <xf numFmtId="202" fontId="66" fillId="29" borderId="101" xfId="0" applyNumberFormat="1" applyFont="1" applyFill="1" applyBorder="1" applyAlignment="1">
      <alignment horizontal="right"/>
    </xf>
    <xf numFmtId="0" fontId="66" fillId="29" borderId="101" xfId="0" applyFont="1" applyFill="1" applyBorder="1" applyAlignment="1">
      <alignment vertical="center"/>
    </xf>
    <xf numFmtId="0" fontId="61" fillId="0" borderId="102" xfId="73" applyFont="1" applyBorder="1" applyAlignment="1">
      <alignment horizontal="center" vertical="center"/>
    </xf>
    <xf numFmtId="0" fontId="61" fillId="0" borderId="20" xfId="74" applyFont="1" applyBorder="1" applyAlignment="1">
      <alignment horizontal="center" vertical="center"/>
    </xf>
    <xf numFmtId="49" fontId="67" fillId="0" borderId="103" xfId="0" applyNumberFormat="1" applyFont="1" applyBorder="1" applyAlignment="1">
      <alignment vertical="center"/>
    </xf>
    <xf numFmtId="0" fontId="67" fillId="29" borderId="104" xfId="0" applyFont="1" applyFill="1" applyBorder="1" applyAlignment="1">
      <alignment horizontal="left" vertical="center" wrapText="1"/>
    </xf>
    <xf numFmtId="0" fontId="67" fillId="29" borderId="104" xfId="0" applyFont="1" applyFill="1" applyBorder="1" applyAlignment="1">
      <alignment horizontal="center" vertical="center"/>
    </xf>
    <xf numFmtId="4" fontId="67" fillId="29" borderId="104" xfId="0" applyNumberFormat="1" applyFont="1" applyFill="1" applyBorder="1" applyAlignment="1">
      <alignment horizontal="center" vertical="center"/>
    </xf>
    <xf numFmtId="0" fontId="66" fillId="29" borderId="105" xfId="0" applyFont="1" applyFill="1" applyBorder="1" applyAlignment="1">
      <alignment horizontal="right"/>
    </xf>
    <xf numFmtId="202" fontId="66" fillId="29" borderId="15" xfId="0" applyNumberFormat="1" applyFont="1" applyFill="1" applyBorder="1" applyAlignment="1">
      <alignment horizontal="right"/>
    </xf>
    <xf numFmtId="2" fontId="61" fillId="0" borderId="0" xfId="89" applyNumberFormat="1" applyFont="1" applyAlignment="1">
      <alignment horizontal="center"/>
    </xf>
    <xf numFmtId="2" fontId="61" fillId="25" borderId="0" xfId="89" applyNumberFormat="1" applyFont="1" applyFill="1" applyAlignment="1">
      <alignment horizontal="center"/>
    </xf>
    <xf numFmtId="2" fontId="63" fillId="0" borderId="0" xfId="90" applyNumberFormat="1" applyFont="1" applyAlignment="1">
      <alignment horizontal="center"/>
    </xf>
    <xf numFmtId="2" fontId="58" fillId="0" borderId="0" xfId="90" applyNumberFormat="1" applyFont="1" applyAlignment="1">
      <alignment horizontal="center"/>
    </xf>
    <xf numFmtId="176" fontId="61" fillId="0" borderId="0" xfId="89" applyNumberFormat="1" applyFont="1"/>
    <xf numFmtId="176" fontId="61" fillId="25" borderId="0" xfId="89" applyNumberFormat="1" applyFont="1" applyFill="1"/>
    <xf numFmtId="176" fontId="63" fillId="0" borderId="0" xfId="90" applyNumberFormat="1" applyFont="1"/>
    <xf numFmtId="176" fontId="58" fillId="0" borderId="0" xfId="90" applyNumberFormat="1" applyFont="1"/>
    <xf numFmtId="203" fontId="61" fillId="0" borderId="0" xfId="89" applyNumberFormat="1" applyFont="1" applyAlignment="1">
      <alignment horizontal="center"/>
    </xf>
    <xf numFmtId="0" fontId="61" fillId="0" borderId="0" xfId="73" applyFont="1" applyBorder="1" applyAlignment="1">
      <alignment horizontal="center" vertical="center"/>
    </xf>
    <xf numFmtId="0" fontId="61" fillId="0" borderId="0" xfId="74" applyFont="1" applyBorder="1" applyAlignment="1">
      <alignment horizontal="center" vertical="center"/>
    </xf>
    <xf numFmtId="0" fontId="68" fillId="0" borderId="77" xfId="126" applyFont="1" applyBorder="1" applyAlignment="1">
      <alignment horizontal="center" vertical="center" wrapText="1"/>
    </xf>
    <xf numFmtId="202" fontId="66" fillId="29" borderId="94" xfId="0" applyNumberFormat="1" applyFont="1" applyFill="1" applyBorder="1" applyAlignment="1">
      <alignment vertical="center"/>
    </xf>
    <xf numFmtId="202" fontId="66" fillId="29" borderId="94" xfId="0" applyNumberFormat="1" applyFont="1" applyFill="1" applyBorder="1" applyAlignment="1">
      <alignment horizontal="right" vertical="center"/>
    </xf>
    <xf numFmtId="176" fontId="51" fillId="0" borderId="30" xfId="129" applyNumberFormat="1" applyFont="1" applyBorder="1" applyAlignment="1">
      <alignment vertical="center"/>
    </xf>
    <xf numFmtId="176" fontId="69" fillId="28" borderId="44" xfId="73" applyNumberFormat="1" applyFont="1" applyFill="1" applyBorder="1" applyAlignment="1">
      <alignment vertical="center"/>
    </xf>
    <xf numFmtId="9" fontId="61" fillId="28" borderId="30" xfId="95" applyFont="1" applyFill="1" applyBorder="1" applyAlignment="1">
      <alignment horizontal="center" vertical="center"/>
    </xf>
    <xf numFmtId="0" fontId="66" fillId="29" borderId="91" xfId="0" applyFont="1" applyFill="1" applyBorder="1" applyAlignment="1">
      <alignment horizontal="center" vertical="center"/>
    </xf>
    <xf numFmtId="0" fontId="66" fillId="29" borderId="92" xfId="0" applyFont="1" applyFill="1" applyBorder="1" applyAlignment="1">
      <alignment horizontal="center" vertical="center"/>
    </xf>
    <xf numFmtId="0" fontId="66" fillId="29" borderId="93" xfId="0" applyFont="1" applyFill="1" applyBorder="1" applyAlignment="1">
      <alignment horizontal="center" vertical="center"/>
    </xf>
    <xf numFmtId="0" fontId="68" fillId="25" borderId="32" xfId="73" applyFont="1" applyFill="1" applyBorder="1" applyAlignment="1">
      <alignment horizontal="center" vertical="center" wrapText="1"/>
    </xf>
    <xf numFmtId="0" fontId="68" fillId="25" borderId="48" xfId="73" applyFont="1" applyFill="1" applyBorder="1" applyAlignment="1">
      <alignment horizontal="center" vertical="center" wrapText="1"/>
    </xf>
    <xf numFmtId="0" fontId="68" fillId="25" borderId="29" xfId="73" applyFont="1" applyFill="1" applyBorder="1" applyAlignment="1">
      <alignment horizontal="center" vertical="center" wrapText="1"/>
    </xf>
    <xf numFmtId="0" fontId="68" fillId="25" borderId="20" xfId="73" applyFont="1" applyFill="1" applyBorder="1" applyAlignment="1">
      <alignment horizontal="center" vertical="center" wrapText="1"/>
    </xf>
    <xf numFmtId="0" fontId="68" fillId="0" borderId="29" xfId="126" applyFont="1" applyBorder="1" applyAlignment="1">
      <alignment horizontal="center" vertical="center" wrapText="1"/>
    </xf>
    <xf numFmtId="0" fontId="66" fillId="29" borderId="91" xfId="0" applyFont="1" applyFill="1" applyBorder="1" applyAlignment="1">
      <alignment horizontal="right" vertical="center"/>
    </xf>
    <xf numFmtId="0" fontId="66" fillId="29" borderId="92" xfId="0" applyFont="1" applyFill="1" applyBorder="1" applyAlignment="1">
      <alignment horizontal="right" vertical="center"/>
    </xf>
    <xf numFmtId="0" fontId="66" fillId="29" borderId="93" xfId="0" applyFont="1" applyFill="1" applyBorder="1" applyAlignment="1">
      <alignment horizontal="right" vertical="center"/>
    </xf>
    <xf numFmtId="0" fontId="61" fillId="28" borderId="32" xfId="89" applyFont="1" applyFill="1" applyBorder="1" applyAlignment="1">
      <alignment horizontal="left" vertical="center" wrapText="1"/>
    </xf>
    <xf numFmtId="0" fontId="61" fillId="28" borderId="29" xfId="89" applyFont="1" applyFill="1" applyBorder="1" applyAlignment="1">
      <alignment horizontal="left" vertical="center" wrapText="1"/>
    </xf>
    <xf numFmtId="0" fontId="61" fillId="28" borderId="35" xfId="89" applyFont="1" applyFill="1" applyBorder="1" applyAlignment="1">
      <alignment horizontal="left" vertical="center" wrapText="1"/>
    </xf>
    <xf numFmtId="0" fontId="61" fillId="28" borderId="33" xfId="89" applyFont="1" applyFill="1" applyBorder="1" applyAlignment="1">
      <alignment horizontal="left" vertical="center" wrapText="1"/>
    </xf>
    <xf numFmtId="0" fontId="61" fillId="28" borderId="18" xfId="89" applyFont="1" applyFill="1" applyBorder="1" applyAlignment="1">
      <alignment horizontal="left" vertical="center" wrapText="1"/>
    </xf>
    <xf numFmtId="0" fontId="61" fillId="28"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8" borderId="13" xfId="73" applyFont="1" applyFill="1" applyBorder="1" applyAlignment="1">
      <alignment horizontal="left" vertical="center"/>
    </xf>
    <xf numFmtId="0" fontId="59" fillId="28" borderId="14" xfId="73" applyFont="1" applyFill="1" applyBorder="1" applyAlignment="1">
      <alignment horizontal="left" vertical="center"/>
    </xf>
    <xf numFmtId="0" fontId="59" fillId="28" borderId="15" xfId="73" applyFont="1" applyFill="1" applyBorder="1" applyAlignment="1">
      <alignment horizontal="left" vertical="center"/>
    </xf>
    <xf numFmtId="3" fontId="59" fillId="26" borderId="25"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4" fontId="68" fillId="25" borderId="29" xfId="73" applyNumberFormat="1" applyFont="1" applyFill="1" applyBorder="1" applyAlignment="1">
      <alignment horizontal="center" vertical="center" wrapText="1"/>
    </xf>
    <xf numFmtId="4" fontId="68" fillId="25" borderId="20" xfId="73" applyNumberFormat="1" applyFont="1" applyFill="1" applyBorder="1" applyAlignment="1">
      <alignment horizontal="center" vertical="center" wrapText="1"/>
    </xf>
    <xf numFmtId="4" fontId="68" fillId="25" borderId="35" xfId="73" applyNumberFormat="1" applyFont="1" applyFill="1" applyBorder="1" applyAlignment="1">
      <alignment horizontal="center" vertical="center" wrapText="1"/>
    </xf>
    <xf numFmtId="4" fontId="68" fillId="25" borderId="42" xfId="73" applyNumberFormat="1" applyFont="1" applyFill="1" applyBorder="1" applyAlignment="1">
      <alignment horizontal="center" vertical="center" wrapText="1"/>
    </xf>
    <xf numFmtId="0" fontId="68" fillId="25" borderId="98" xfId="73" applyFont="1" applyFill="1" applyBorder="1" applyAlignment="1">
      <alignment horizontal="center" vertical="center" wrapText="1"/>
    </xf>
    <xf numFmtId="0" fontId="68" fillId="25" borderId="77" xfId="73" applyFont="1" applyFill="1" applyBorder="1" applyAlignment="1">
      <alignment horizontal="center" vertical="center" wrapText="1"/>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4"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applyAlignment="1"/>
    <xf numFmtId="0" fontId="49" fillId="0" borderId="22" xfId="0" applyFont="1" applyBorder="1" applyAlignment="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applyAlignment="1"/>
    <xf numFmtId="0" fontId="49" fillId="0" borderId="31" xfId="0" applyFont="1" applyBorder="1" applyAlignment="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applyAlignment="1"/>
    <xf numFmtId="0" fontId="49" fillId="0" borderId="62" xfId="0" applyFont="1" applyBorder="1" applyAlignment="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3"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3"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applyAlignment="1"/>
    <xf numFmtId="0" fontId="49" fillId="0" borderId="19" xfId="0" applyFont="1" applyBorder="1" applyAlignment="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28">
    <dxf>
      <fill>
        <patternFill patternType="solid">
          <fgColor rgb="FFAEABAB"/>
          <bgColor rgb="FFAEABAB"/>
        </patternFill>
      </fill>
    </dxf>
    <dxf>
      <fill>
        <patternFill patternType="solid">
          <fgColor rgb="FF8496B0"/>
          <bgColor rgb="FF8496B0"/>
        </patternFill>
      </fill>
    </dxf>
    <dxf>
      <fill>
        <patternFill patternType="solid">
          <fgColor rgb="FFAEABAB"/>
          <bgColor rgb="FFAEABAB"/>
        </patternFill>
      </fill>
    </dxf>
    <dxf>
      <fill>
        <patternFill patternType="solid">
          <fgColor rgb="FF8496B0"/>
          <bgColor rgb="FF8496B0"/>
        </patternFill>
      </fill>
    </dxf>
    <dxf>
      <fill>
        <patternFill patternType="solid">
          <fgColor rgb="FF8496B0"/>
          <bgColor rgb="FF8496B0"/>
        </patternFill>
      </fill>
    </dxf>
    <dxf>
      <fill>
        <patternFill patternType="solid">
          <fgColor rgb="FFAEABAB"/>
          <bgColor rgb="FFAEABAB"/>
        </patternFill>
      </fill>
    </dxf>
    <dxf>
      <fill>
        <patternFill patternType="solid">
          <fgColor rgb="FFAEABAB"/>
          <bgColor rgb="FFAEABAB"/>
        </patternFill>
      </fill>
    </dxf>
    <dxf>
      <fill>
        <patternFill patternType="solid">
          <fgColor rgb="FF8496B0"/>
          <bgColor rgb="FF8496B0"/>
        </patternFill>
      </fill>
    </dxf>
    <dxf>
      <fill>
        <patternFill patternType="solid">
          <fgColor rgb="FFAEABAB"/>
          <bgColor rgb="FFAEABAB"/>
        </patternFill>
      </fill>
    </dxf>
    <dxf>
      <fill>
        <patternFill patternType="solid">
          <fgColor rgb="FF8496B0"/>
          <bgColor rgb="FF8496B0"/>
        </patternFill>
      </fill>
    </dxf>
    <dxf>
      <fill>
        <patternFill patternType="solid">
          <fgColor rgb="FFAEABAB"/>
          <bgColor rgb="FFAEABAB"/>
        </patternFill>
      </fill>
    </dxf>
    <dxf>
      <fill>
        <patternFill patternType="solid">
          <fgColor rgb="FF8496B0"/>
          <bgColor rgb="FF8496B0"/>
        </patternFill>
      </fill>
    </dxf>
    <dxf>
      <fill>
        <patternFill patternType="solid">
          <fgColor rgb="FFAEABAB"/>
          <bgColor rgb="FFAEABAB"/>
        </patternFill>
      </fill>
    </dxf>
    <dxf>
      <fill>
        <patternFill patternType="solid">
          <fgColor rgb="FF8496B0"/>
          <bgColor rgb="FF8496B0"/>
        </patternFill>
      </fill>
    </dxf>
    <dxf>
      <fill>
        <patternFill patternType="solid">
          <fgColor rgb="FF8496B0"/>
          <bgColor rgb="FF8496B0"/>
        </patternFill>
      </fill>
    </dxf>
    <dxf>
      <fill>
        <patternFill patternType="solid">
          <fgColor rgb="FFAEABAB"/>
          <bgColor rgb="FFAEABAB"/>
        </patternFill>
      </fill>
    </dxf>
    <dxf>
      <fill>
        <patternFill patternType="solid">
          <fgColor rgb="FFAEABAB"/>
          <bgColor rgb="FFAEABAB"/>
        </patternFill>
      </fill>
    </dxf>
    <dxf>
      <fill>
        <patternFill patternType="solid">
          <fgColor rgb="FF8496B0"/>
          <bgColor rgb="FF8496B0"/>
        </patternFill>
      </fill>
    </dxf>
    <dxf>
      <fill>
        <patternFill patternType="solid">
          <fgColor rgb="FFAEABAB"/>
          <bgColor rgb="FFAEABAB"/>
        </patternFill>
      </fill>
    </dxf>
    <dxf>
      <fill>
        <patternFill patternType="solid">
          <fgColor rgb="FF8496B0"/>
          <bgColor rgb="FF8496B0"/>
        </patternFill>
      </fill>
    </dxf>
    <dxf>
      <fill>
        <patternFill patternType="solid">
          <fgColor rgb="FFAEABAB"/>
          <bgColor rgb="FFAEABAB"/>
        </patternFill>
      </fill>
    </dxf>
    <dxf>
      <fill>
        <patternFill patternType="solid">
          <fgColor rgb="FF8496B0"/>
          <bgColor rgb="FF8496B0"/>
        </patternFill>
      </fill>
    </dxf>
    <dxf>
      <fill>
        <patternFill patternType="solid">
          <fgColor rgb="FF8496B0"/>
          <bgColor rgb="FF8496B0"/>
        </patternFill>
      </fill>
    </dxf>
    <dxf>
      <fill>
        <patternFill patternType="solid">
          <fgColor rgb="FFAEABAB"/>
          <bgColor rgb="FFAEABAB"/>
        </patternFill>
      </fill>
    </dxf>
    <dxf>
      <fill>
        <patternFill patternType="solid">
          <fgColor rgb="FFAEABAB"/>
          <bgColor rgb="FFAEABAB"/>
        </patternFill>
      </fill>
    </dxf>
    <dxf>
      <fill>
        <patternFill patternType="solid">
          <fgColor rgb="FF8496B0"/>
          <bgColor rgb="FF8496B0"/>
        </patternFill>
      </fill>
    </dxf>
    <dxf>
      <fill>
        <patternFill patternType="solid">
          <fgColor rgb="FFAEABAB"/>
          <bgColor rgb="FFAEABAB"/>
        </patternFill>
      </fill>
    </dxf>
    <dxf>
      <fill>
        <patternFill patternType="solid">
          <fgColor rgb="FF8496B0"/>
          <bgColor rgb="FF8496B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_a  aaInformación GRUPO 4_A MIn"/>
      <sheetName val="#REF"/>
      <sheetName val="HISTORICOS FUEL OIL EXP"/>
      <sheetName val="_aCCIDENTES_DE_1995___1996_xl_2"/>
      <sheetName val="//ccefici"/>
      <sheetName val="ACTA No.1 "/>
      <sheetName val="ACTA No.5"/>
      <sheetName val="ACTA MAYORES - GENERAL"/>
      <sheetName val="Hoja2"/>
      <sheetName val="MATERIAL"/>
      <sheetName val="EQUIPOS"/>
      <sheetName val="MANO DE OBRA"/>
      <sheetName val="TRANSPORTE"/>
      <sheetName val="CANT OBR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docs.live.net/a  aaInformac"/>
      <sheetName val="_aCCIDENTES_DE_1995___1996_xl_3"/>
      <sheetName val="\E\a  aaInformación GRUPO 4\A M"/>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_aCCIDENTES_DE_1995___1996_xl_5"/>
      <sheetName val="_aCCIDENTES_DE_1995___1996_xl_4"/>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_Giovanni_administracion vial_"/>
      <sheetName val="_MONTO AGOTABLE 2010_a  aaInfor"/>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Documents and Settings_Pedro "/>
      <sheetName val="__Ing-her"/>
      <sheetName val="__Escritorio_amv 2011_a  aaInfo"/>
      <sheetName val="_Users_cmeza_Documents_INVIAS_D"/>
      <sheetName val="_Documents and Settings_jviteri"/>
      <sheetName val="_aCCIDENTES DE 1995 - 1996.xls_"/>
      <sheetName val="_Users_Administrador_Desktop_AM"/>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OSTOS UNITARIOS"/>
      <sheetName val="CA-2909"/>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6"/>
      <sheetName val="_aCCIDENTES_DE_1995___1996_xl_7"/>
      <sheetName val="_aCCIDENTES_DE_1995___1996_xl_8"/>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Res-Accide-10"/>
      <sheetName val="Datos Básicos"/>
      <sheetName val="SALARIOS"/>
      <sheetName val="SUB APU"/>
      <sheetName val="INV"/>
      <sheetName val="AASHTO"/>
      <sheetName val="PESOS"/>
      <sheetName val="Formulario N° 4"/>
      <sheetName val="EQUIPO"/>
      <sheetName val="[aCCIDENTES DE 1995 - 1996.xls]"/>
      <sheetName val="Lista obra"/>
      <sheetName val="_a  aaInformación GRUPO 4_A 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REQUISITOS INF INTERVENTORÍ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Fornato 6"/>
      <sheetName val="Concretos y morteros"/>
      <sheetName val="Datos iniciales "/>
      <sheetName val="Transporte"/>
      <sheetName val="[a  aaInformación]__cceficien_2"/>
      <sheetName val="[a  aaInformación]//cceficiente"/>
      <sheetName val="[a  aaInformación]__cceficien_3"/>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4"/>
      <sheetName val="[a  aaInformación]__cceficien_5"/>
      <sheetName val="ITEMS"/>
      <sheetName val="_MANTENIMIENTO RUTA 1001_MARZO "/>
      <sheetName val="_Users_USUARIO_Downloads_MANTE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GENERALIDADES "/>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TABLAS"/>
      <sheetName val="Presupuesto_Via_distribuidora"/>
      <sheetName val="Sábana"/>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Base de Diseño"/>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ELECTRICO"/>
      <sheetName val="Vuelta"/>
      <sheetName val="Design"/>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ow r="2">
          <cell r="A2" t="str">
            <v>MUNICIPIO DE SONSON ANTIOQUIA</v>
          </cell>
        </row>
      </sheetData>
      <sheetData sheetId="14" refreshError="1"/>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ow r="2">
          <cell r="A2" t="str">
            <v>MUNICIPIO DE SONSON ANTIOQUIA</v>
          </cell>
        </row>
      </sheetData>
      <sheetData sheetId="30"/>
      <sheetData sheetId="31"/>
      <sheetData sheetId="32"/>
      <sheetData sheetId="33"/>
      <sheetData sheetId="34"/>
      <sheetData sheetId="35" refreshError="1"/>
      <sheetData sheetId="36" refreshError="1"/>
      <sheetData sheetId="37" refreshError="1"/>
      <sheetData sheetId="38" refreshError="1"/>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1">
          <cell r="A1">
            <v>0</v>
          </cell>
        </row>
      </sheetData>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días habiles 2015"/>
      <sheetName val="FIBRA ÓPTICA"/>
      <sheetName val="Formulas"/>
      <sheetName val="ELECTRICO"/>
      <sheetName val="Vuelta"/>
      <sheetName val="Análisis de precios"/>
      <sheetName val="2103mar%20.xl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Actual Data (MAP)"/>
      <sheetName val="Actual Data (STX)"/>
      <sheetName val="INS"/>
      <sheetName val="Ppto"/>
      <sheetName val="Plan auditoría"/>
      <sheetName val="320.1"/>
      <sheetName val="330.2"/>
      <sheetName val="700.1"/>
      <sheetName val="220.1"/>
      <sheetName val="330.1"/>
      <sheetName val="640.1.2"/>
      <sheetName val="673.1"/>
      <sheetName val="673.2"/>
      <sheetName val="ManoDeObra"/>
      <sheetName val="Prec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LISTA DE PRECIOS"/>
      <sheetName val="062"/>
      <sheetName val="Listado"/>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5. ELECTRICO"/>
      <sheetName val="SALARIOS"/>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2,2,6,1 Pilotes 0,30"/>
      <sheetName val="costos oficina"/>
      <sheetName val="costos campamento"/>
      <sheetName val="días habiles 2015"/>
      <sheetName val="c2_5y2_613"/>
      <sheetName val="PREACTA_62"/>
      <sheetName val="TABLA_20082"/>
      <sheetName val="c2_5y2_612"/>
      <sheetName val="PREACTA_61"/>
      <sheetName val="TABLA_20081"/>
      <sheetName val="c2_5y2_611"/>
      <sheetName val="TABLA_2008"/>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Bajadas"/>
      <sheetName val="NARIÑO"/>
      <sheetName val="OCTUBRE"/>
      <sheetName val="Requisición1"/>
      <sheetName val="Summary"/>
      <sheetName val="CODCONST"/>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CONT_ADI"/>
      <sheetName val="BASE"/>
      <sheetName val="PERSONAL"/>
      <sheetName val="Tarifa MT"/>
      <sheetName val="A_P_U1"/>
      <sheetName val="Hoja2"/>
      <sheetName val="Cuadr."/>
      <sheetName val="PUNITARIOS PARA 241201 2S.xls"/>
      <sheetName val="OBRAS SES"/>
      <sheetName val="inst"/>
      <sheetName val="Proveedores y acreedores"/>
      <sheetName val="PLAN DE INVERSION ANTICIPO"/>
      <sheetName val="inv mensual"/>
      <sheetName val="borrador flujo inv"/>
      <sheetName val="social-ambiental"/>
      <sheetName val="AU"/>
      <sheetName val="ESTADO_RED_TEC14"/>
      <sheetName val="PUNITARIOS_PARA_241201_2S14"/>
      <sheetName val="PR_114"/>
      <sheetName val="PREACTA_1014"/>
      <sheetName val="PREACTA_914"/>
      <sheetName val="c2_5y2_614"/>
      <sheetName val="PREACTA_63"/>
      <sheetName val="TABLA_20083"/>
      <sheetName val="materiales"/>
      <sheetName val="otros"/>
      <sheetName val="PREACTA Y CONTRATISTAS"/>
      <sheetName val="7.1.8.1.1"/>
      <sheetName val="glvc"/>
      <sheetName val="CURVA"/>
      <sheetName val="Poblacion"/>
      <sheetName val="APU NO PREVISTO"/>
      <sheetName val="PPTA (3)"/>
      <sheetName val="PPTA (2)"/>
      <sheetName val="PPTA"/>
      <sheetName val="mdo"/>
      <sheetName val="equip"/>
      <sheetName val="mat"/>
      <sheetName val="CIRCUITOS CODENSA"/>
      <sheetName val="APU"/>
      <sheetName val="CHINCHINA FINAL . A CEROS"/>
      <sheetName val="Memoria de calculo"/>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7422cw00"/>
      <sheetName val="DEST. MEDIOS"/>
      <sheetName val="COMBUASF"/>
      <sheetName val="BALCRUDO"/>
      <sheetName val="CARGASPROC."/>
      <sheetName val="G L P  FINAL"/>
      <sheetName val="cronograma"/>
      <sheetName val="CÁLCULOS"/>
      <sheetName val="for 6"/>
      <sheetName val="Input"/>
      <sheetName val="bd100-45-p1"/>
      <sheetName val="PTAR ANDES"/>
      <sheetName val="gpi_526"/>
      <sheetName val="vea_374"/>
      <sheetName val="Tarifa_MT"/>
      <sheetName val="Proveedores_y_acreedores"/>
      <sheetName val="5__ELECTRICO"/>
      <sheetName val="EVA"/>
      <sheetName val="AIU"/>
      <sheetName val="Program"/>
      <sheetName val="factor"/>
      <sheetName val="Estado Resumen"/>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ases 2A"/>
      <sheetName val="@RISK - Correlaciones"/>
      <sheetName val="Acta"/>
      <sheetName val="devdics"/>
      <sheetName val="ACTA MODIFICACIÓN CIVIL"/>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row r="48">
          <cell r="E48">
            <v>0</v>
          </cell>
        </row>
      </sheetData>
      <sheetData sheetId="175"/>
      <sheetData sheetId="176"/>
      <sheetData sheetId="177"/>
      <sheetData sheetId="178"/>
      <sheetData sheetId="179"/>
      <sheetData sheetId="180"/>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ow r="48">
          <cell r="E48">
            <v>0</v>
          </cell>
        </row>
      </sheetData>
      <sheetData sheetId="219">
        <row r="48">
          <cell r="E48">
            <v>0</v>
          </cell>
        </row>
      </sheetData>
      <sheetData sheetId="220"/>
      <sheetData sheetId="221"/>
      <sheetData sheetId="222" refreshError="1"/>
      <sheetData sheetId="223" refreshError="1"/>
      <sheetData sheetId="224" refreshError="1"/>
      <sheetData sheetId="225" refreshError="1"/>
      <sheetData sheetId="226" refreshError="1"/>
      <sheetData sheetId="227"/>
      <sheetData sheetId="228">
        <row r="48">
          <cell r="E48">
            <v>0</v>
          </cell>
        </row>
      </sheetData>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sheetData sheetId="339">
        <row r="48">
          <cell r="E48">
            <v>0</v>
          </cell>
        </row>
      </sheetData>
      <sheetData sheetId="340"/>
      <sheetData sheetId="341"/>
      <sheetData sheetId="342"/>
      <sheetData sheetId="343">
        <row r="48">
          <cell r="E48">
            <v>0</v>
          </cell>
        </row>
      </sheetData>
      <sheetData sheetId="344"/>
      <sheetData sheetId="345"/>
      <sheetData sheetId="346"/>
      <sheetData sheetId="347">
        <row r="48">
          <cell r="E48">
            <v>0</v>
          </cell>
        </row>
      </sheetData>
      <sheetData sheetId="348"/>
      <sheetData sheetId="349"/>
      <sheetData sheetId="350"/>
      <sheetData sheetId="351">
        <row r="48">
          <cell r="E48">
            <v>0</v>
          </cell>
        </row>
      </sheetData>
      <sheetData sheetId="352"/>
      <sheetData sheetId="353"/>
      <sheetData sheetId="354"/>
      <sheetData sheetId="355"/>
      <sheetData sheetId="356">
        <row r="48">
          <cell r="E48">
            <v>0</v>
          </cell>
        </row>
      </sheetData>
      <sheetData sheetId="357"/>
      <sheetData sheetId="358"/>
      <sheetData sheetId="359"/>
      <sheetData sheetId="360"/>
      <sheetData sheetId="361"/>
      <sheetData sheetId="362">
        <row r="48">
          <cell r="E48">
            <v>0</v>
          </cell>
        </row>
      </sheetData>
      <sheetData sheetId="363"/>
      <sheetData sheetId="364"/>
      <sheetData sheetId="365"/>
      <sheetData sheetId="366"/>
      <sheetData sheetId="367"/>
      <sheetData sheetId="368">
        <row r="48">
          <cell r="E48">
            <v>0</v>
          </cell>
        </row>
      </sheetData>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row r="48">
          <cell r="E48">
            <v>0</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48">
          <cell r="E48">
            <v>0</v>
          </cell>
        </row>
      </sheetData>
      <sheetData sheetId="399"/>
      <sheetData sheetId="400"/>
      <sheetData sheetId="401"/>
      <sheetData sheetId="402"/>
      <sheetData sheetId="403"/>
      <sheetData sheetId="404"/>
      <sheetData sheetId="405"/>
      <sheetData sheetId="406"/>
      <sheetData sheetId="407"/>
      <sheetData sheetId="408"/>
      <sheetData sheetId="409"/>
      <sheetData sheetId="410"/>
      <sheetData sheetId="411" refreshError="1"/>
      <sheetData sheetId="412" refreshError="1"/>
      <sheetData sheetId="413" refreshError="1"/>
      <sheetData sheetId="414" refreshError="1"/>
      <sheetData sheetId="41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S116"/>
  <sheetViews>
    <sheetView showGridLines="0" tabSelected="1" view="pageBreakPreview" topLeftCell="A58" zoomScaleNormal="100" zoomScaleSheetLayoutView="100" zoomScalePageLayoutView="55" workbookViewId="0">
      <selection activeCell="G63" sqref="G63"/>
    </sheetView>
  </sheetViews>
  <sheetFormatPr baseColWidth="10" defaultColWidth="11.42578125" defaultRowHeight="14.25"/>
  <cols>
    <col min="1" max="2" width="3.42578125" style="235" customWidth="1"/>
    <col min="3" max="3" width="5.140625" style="235" customWidth="1"/>
    <col min="4" max="4" width="8.85546875" style="235" customWidth="1"/>
    <col min="5" max="5" width="9.42578125" style="274" customWidth="1"/>
    <col min="6" max="6" width="11.140625" style="235" customWidth="1"/>
    <col min="7" max="7" width="82.28515625" style="235" customWidth="1"/>
    <col min="8" max="8" width="13.85546875" style="235" customWidth="1"/>
    <col min="9" max="9" width="15.85546875" style="235" customWidth="1"/>
    <col min="10" max="10" width="21.28515625" style="235" customWidth="1"/>
    <col min="11" max="11" width="25.42578125" style="235" customWidth="1"/>
    <col min="12" max="12" width="3.42578125" style="235" customWidth="1"/>
    <col min="13" max="13" width="2.5703125" style="235" customWidth="1"/>
    <col min="14" max="14" width="11.42578125" style="235"/>
    <col min="15" max="15" width="15.7109375" style="320" customWidth="1"/>
    <col min="16" max="16" width="20" style="324" bestFit="1" customWidth="1"/>
    <col min="17" max="17" width="21.5703125" style="324" bestFit="1" customWidth="1"/>
    <col min="18" max="18" width="11.42578125" style="235"/>
    <col min="19" max="19" width="23" style="235" customWidth="1"/>
    <col min="20" max="16384" width="11.42578125" style="235"/>
  </cols>
  <sheetData>
    <row r="1" spans="1:19" ht="15">
      <c r="A1" s="232"/>
      <c r="B1" s="233"/>
      <c r="C1" s="357" t="s">
        <v>0</v>
      </c>
      <c r="D1" s="358"/>
      <c r="E1" s="358"/>
      <c r="F1" s="358"/>
      <c r="G1" s="275"/>
      <c r="H1" s="275"/>
      <c r="I1" s="275"/>
      <c r="J1" s="275"/>
      <c r="K1" s="275"/>
      <c r="L1" s="234"/>
      <c r="M1" s="232"/>
    </row>
    <row r="2" spans="1:19" ht="15.75" customHeight="1" thickBot="1">
      <c r="A2" s="232"/>
      <c r="B2" s="233"/>
      <c r="C2" s="305"/>
      <c r="D2" s="306" t="s">
        <v>1</v>
      </c>
      <c r="E2" s="305"/>
      <c r="F2" s="306"/>
      <c r="G2" s="307"/>
      <c r="H2" s="307"/>
      <c r="I2" s="307"/>
      <c r="J2" s="307"/>
      <c r="K2" s="307"/>
      <c r="L2" s="234"/>
      <c r="M2" s="232"/>
    </row>
    <row r="3" spans="1:19" s="238" customFormat="1" ht="15">
      <c r="A3" s="236"/>
      <c r="B3" s="304"/>
      <c r="C3" s="348" t="s">
        <v>2</v>
      </c>
      <c r="D3" s="349"/>
      <c r="E3" s="349"/>
      <c r="F3" s="349"/>
      <c r="G3" s="349"/>
      <c r="H3" s="349"/>
      <c r="I3" s="349"/>
      <c r="J3" s="349"/>
      <c r="K3" s="350"/>
      <c r="L3" s="237"/>
      <c r="M3" s="236"/>
      <c r="O3" s="321"/>
      <c r="P3" s="325"/>
      <c r="Q3" s="325"/>
    </row>
    <row r="4" spans="1:19" ht="43.5" customHeight="1">
      <c r="A4" s="232"/>
      <c r="B4" s="233"/>
      <c r="C4" s="351"/>
      <c r="D4" s="352"/>
      <c r="E4" s="352"/>
      <c r="F4" s="352"/>
      <c r="G4" s="352"/>
      <c r="H4" s="352"/>
      <c r="I4" s="352"/>
      <c r="J4" s="352"/>
      <c r="K4" s="353"/>
      <c r="L4" s="234"/>
      <c r="M4" s="232"/>
    </row>
    <row r="5" spans="1:19" ht="42.75" customHeight="1">
      <c r="A5" s="232"/>
      <c r="B5" s="233"/>
      <c r="C5" s="354" t="s">
        <v>3</v>
      </c>
      <c r="D5" s="355"/>
      <c r="E5" s="355"/>
      <c r="F5" s="355"/>
      <c r="G5" s="355"/>
      <c r="H5" s="355"/>
      <c r="I5" s="355"/>
      <c r="J5" s="355"/>
      <c r="K5" s="356"/>
      <c r="L5" s="234"/>
      <c r="M5" s="232"/>
    </row>
    <row r="6" spans="1:19" ht="30" customHeight="1" thickBot="1">
      <c r="A6" s="232"/>
      <c r="B6" s="233"/>
      <c r="C6" s="361"/>
      <c r="D6" s="362"/>
      <c r="E6" s="362"/>
      <c r="F6" s="362"/>
      <c r="G6" s="362"/>
      <c r="H6" s="362"/>
      <c r="I6" s="362"/>
      <c r="J6" s="362"/>
      <c r="K6" s="363"/>
      <c r="L6" s="234"/>
      <c r="M6" s="232"/>
    </row>
    <row r="7" spans="1:19" ht="24.75" customHeight="1">
      <c r="A7" s="232"/>
      <c r="B7" s="233"/>
      <c r="C7" s="340" t="s">
        <v>4</v>
      </c>
      <c r="D7" s="342" t="s">
        <v>5</v>
      </c>
      <c r="E7" s="344" t="s">
        <v>256</v>
      </c>
      <c r="F7" s="344"/>
      <c r="G7" s="340" t="s">
        <v>7</v>
      </c>
      <c r="H7" s="342" t="s">
        <v>8</v>
      </c>
      <c r="I7" s="342" t="s">
        <v>9</v>
      </c>
      <c r="J7" s="371" t="s">
        <v>10</v>
      </c>
      <c r="K7" s="373" t="s">
        <v>11</v>
      </c>
      <c r="L7" s="234"/>
      <c r="M7" s="232"/>
    </row>
    <row r="8" spans="1:19" ht="22.5" customHeight="1" thickBot="1">
      <c r="A8" s="232"/>
      <c r="B8" s="233"/>
      <c r="C8" s="375"/>
      <c r="D8" s="376"/>
      <c r="E8" s="331" t="s">
        <v>254</v>
      </c>
      <c r="F8" s="331" t="s">
        <v>255</v>
      </c>
      <c r="G8" s="341"/>
      <c r="H8" s="343"/>
      <c r="I8" s="343"/>
      <c r="J8" s="372"/>
      <c r="K8" s="374"/>
      <c r="L8" s="234"/>
      <c r="M8" s="232"/>
    </row>
    <row r="9" spans="1:19" ht="15">
      <c r="A9" s="232"/>
      <c r="B9" s="233"/>
      <c r="C9" s="240"/>
      <c r="D9" s="239"/>
      <c r="E9" s="239"/>
      <c r="F9" s="299"/>
      <c r="G9" s="296" t="s">
        <v>98</v>
      </c>
      <c r="H9" s="276"/>
      <c r="I9" s="277"/>
      <c r="J9" s="276"/>
      <c r="K9" s="308"/>
      <c r="L9" s="234"/>
      <c r="M9" s="232"/>
    </row>
    <row r="10" spans="1:19" ht="15">
      <c r="A10" s="232"/>
      <c r="B10" s="233"/>
      <c r="C10" s="240"/>
      <c r="D10" s="300" t="s">
        <v>99</v>
      </c>
      <c r="E10" s="239"/>
      <c r="F10" s="293"/>
      <c r="G10" s="292" t="s">
        <v>100</v>
      </c>
      <c r="H10" s="279" t="s">
        <v>101</v>
      </c>
      <c r="I10" s="280">
        <v>35.729999999999997</v>
      </c>
      <c r="J10" s="281">
        <v>57266</v>
      </c>
      <c r="K10" s="309">
        <f>ROUND(+I10*J10,0)</f>
        <v>2046114</v>
      </c>
      <c r="L10" s="234"/>
      <c r="M10" s="232"/>
      <c r="O10" s="328"/>
      <c r="S10" s="324"/>
    </row>
    <row r="11" spans="1:19" ht="15">
      <c r="A11" s="232"/>
      <c r="B11" s="233"/>
      <c r="C11" s="240"/>
      <c r="D11" s="300" t="s">
        <v>102</v>
      </c>
      <c r="E11" s="239"/>
      <c r="F11" s="293"/>
      <c r="G11" s="292" t="s">
        <v>103</v>
      </c>
      <c r="H11" s="279" t="s">
        <v>101</v>
      </c>
      <c r="I11" s="280">
        <v>15.21</v>
      </c>
      <c r="J11" s="281">
        <v>75348</v>
      </c>
      <c r="K11" s="309">
        <f t="shared" ref="K11:K20" si="0">ROUND(+I11*J11,0)</f>
        <v>1146043</v>
      </c>
      <c r="L11" s="234"/>
      <c r="M11" s="232"/>
      <c r="O11" s="328"/>
      <c r="S11" s="324"/>
    </row>
    <row r="12" spans="1:19" ht="15">
      <c r="A12" s="232"/>
      <c r="B12" s="233"/>
      <c r="C12" s="240"/>
      <c r="D12" s="300" t="s">
        <v>104</v>
      </c>
      <c r="E12" s="239"/>
      <c r="F12" s="293"/>
      <c r="G12" s="292" t="s">
        <v>105</v>
      </c>
      <c r="H12" s="279" t="s">
        <v>106</v>
      </c>
      <c r="I12" s="280">
        <v>1</v>
      </c>
      <c r="J12" s="281">
        <v>1164055</v>
      </c>
      <c r="K12" s="309">
        <f t="shared" si="0"/>
        <v>1164055</v>
      </c>
      <c r="L12" s="234"/>
      <c r="M12" s="232"/>
      <c r="O12" s="328"/>
      <c r="S12" s="324"/>
    </row>
    <row r="13" spans="1:19" ht="15">
      <c r="A13" s="232"/>
      <c r="B13" s="233"/>
      <c r="C13" s="240"/>
      <c r="D13" s="300" t="s">
        <v>107</v>
      </c>
      <c r="E13" s="239"/>
      <c r="F13" s="293"/>
      <c r="G13" s="292" t="s">
        <v>108</v>
      </c>
      <c r="H13" s="279" t="s">
        <v>101</v>
      </c>
      <c r="I13" s="280">
        <v>24.88</v>
      </c>
      <c r="J13" s="281">
        <v>12238</v>
      </c>
      <c r="K13" s="309">
        <f t="shared" si="0"/>
        <v>304481</v>
      </c>
      <c r="L13" s="234"/>
      <c r="M13" s="232"/>
      <c r="O13" s="328"/>
      <c r="S13" s="324"/>
    </row>
    <row r="14" spans="1:19" ht="28.5">
      <c r="A14" s="232"/>
      <c r="B14" s="233"/>
      <c r="C14" s="240"/>
      <c r="D14" s="300" t="s">
        <v>109</v>
      </c>
      <c r="E14" s="239"/>
      <c r="F14" s="293"/>
      <c r="G14" s="292" t="s">
        <v>110</v>
      </c>
      <c r="H14" s="279" t="s">
        <v>101</v>
      </c>
      <c r="I14" s="280">
        <v>24.88</v>
      </c>
      <c r="J14" s="281">
        <v>197023</v>
      </c>
      <c r="K14" s="309">
        <f t="shared" si="0"/>
        <v>4901932</v>
      </c>
      <c r="L14" s="234"/>
      <c r="M14" s="232"/>
      <c r="O14" s="328"/>
      <c r="S14" s="324"/>
    </row>
    <row r="15" spans="1:19" ht="28.5">
      <c r="A15" s="232"/>
      <c r="B15" s="233"/>
      <c r="C15" s="240"/>
      <c r="D15" s="300" t="s">
        <v>111</v>
      </c>
      <c r="E15" s="239"/>
      <c r="F15" s="293"/>
      <c r="G15" s="292" t="s">
        <v>112</v>
      </c>
      <c r="H15" s="279" t="s">
        <v>106</v>
      </c>
      <c r="I15" s="280">
        <v>1</v>
      </c>
      <c r="J15" s="281">
        <v>303664</v>
      </c>
      <c r="K15" s="309">
        <f t="shared" si="0"/>
        <v>303664</v>
      </c>
      <c r="L15" s="234"/>
      <c r="M15" s="232"/>
      <c r="O15" s="328"/>
      <c r="S15" s="324"/>
    </row>
    <row r="16" spans="1:19" ht="42.75">
      <c r="A16" s="232"/>
      <c r="B16" s="233"/>
      <c r="C16" s="240"/>
      <c r="D16" s="300" t="s">
        <v>113</v>
      </c>
      <c r="E16" s="239"/>
      <c r="F16" s="293"/>
      <c r="G16" s="292" t="s">
        <v>114</v>
      </c>
      <c r="H16" s="279" t="s">
        <v>101</v>
      </c>
      <c r="I16" s="280">
        <v>4.41</v>
      </c>
      <c r="J16" s="281">
        <v>258055</v>
      </c>
      <c r="K16" s="309">
        <f t="shared" si="0"/>
        <v>1138023</v>
      </c>
      <c r="L16" s="234"/>
      <c r="M16" s="232"/>
      <c r="O16" s="328"/>
      <c r="S16" s="324"/>
    </row>
    <row r="17" spans="1:19" ht="28.5">
      <c r="A17" s="232"/>
      <c r="B17" s="233"/>
      <c r="C17" s="240"/>
      <c r="D17" s="300" t="s">
        <v>115</v>
      </c>
      <c r="E17" s="239"/>
      <c r="F17" s="293"/>
      <c r="G17" s="292" t="s">
        <v>116</v>
      </c>
      <c r="H17" s="279" t="s">
        <v>101</v>
      </c>
      <c r="I17" s="280">
        <v>4.2</v>
      </c>
      <c r="J17" s="281">
        <v>200760</v>
      </c>
      <c r="K17" s="309">
        <f t="shared" si="0"/>
        <v>843192</v>
      </c>
      <c r="L17" s="234"/>
      <c r="M17" s="232"/>
      <c r="O17" s="328"/>
      <c r="S17" s="324"/>
    </row>
    <row r="18" spans="1:19" ht="42.75">
      <c r="A18" s="232"/>
      <c r="B18" s="233"/>
      <c r="C18" s="240"/>
      <c r="D18" s="300" t="s">
        <v>117</v>
      </c>
      <c r="E18" s="239"/>
      <c r="F18" s="293"/>
      <c r="G18" s="292" t="s">
        <v>118</v>
      </c>
      <c r="H18" s="279" t="s">
        <v>106</v>
      </c>
      <c r="I18" s="280">
        <v>1</v>
      </c>
      <c r="J18" s="281">
        <v>25960612</v>
      </c>
      <c r="K18" s="309">
        <f t="shared" si="0"/>
        <v>25960612</v>
      </c>
      <c r="L18" s="234"/>
      <c r="M18" s="232"/>
      <c r="O18" s="328"/>
      <c r="S18" s="324"/>
    </row>
    <row r="19" spans="1:19" ht="28.5">
      <c r="A19" s="232"/>
      <c r="B19" s="233"/>
      <c r="C19" s="240"/>
      <c r="D19" s="300" t="s">
        <v>119</v>
      </c>
      <c r="E19" s="239"/>
      <c r="F19" s="293"/>
      <c r="G19" s="292" t="s">
        <v>120</v>
      </c>
      <c r="H19" s="279" t="s">
        <v>106</v>
      </c>
      <c r="I19" s="280">
        <v>2</v>
      </c>
      <c r="J19" s="281">
        <v>58502</v>
      </c>
      <c r="K19" s="309">
        <f t="shared" si="0"/>
        <v>117004</v>
      </c>
      <c r="L19" s="234"/>
      <c r="M19" s="232"/>
      <c r="O19" s="328"/>
      <c r="S19" s="324"/>
    </row>
    <row r="20" spans="1:19" ht="15">
      <c r="A20" s="232"/>
      <c r="B20" s="233"/>
      <c r="C20" s="240"/>
      <c r="D20" s="300" t="s">
        <v>121</v>
      </c>
      <c r="E20" s="239"/>
      <c r="F20" s="293"/>
      <c r="G20" s="292" t="s">
        <v>122</v>
      </c>
      <c r="H20" s="279" t="s">
        <v>123</v>
      </c>
      <c r="I20" s="280">
        <v>21.48</v>
      </c>
      <c r="J20" s="281">
        <v>128292</v>
      </c>
      <c r="K20" s="309">
        <f t="shared" si="0"/>
        <v>2755712</v>
      </c>
      <c r="L20" s="234"/>
      <c r="M20" s="232"/>
      <c r="O20" s="328"/>
      <c r="S20" s="324"/>
    </row>
    <row r="21" spans="1:19" ht="15.75">
      <c r="A21" s="232"/>
      <c r="B21" s="233"/>
      <c r="C21" s="240"/>
      <c r="D21" s="239"/>
      <c r="E21" s="239"/>
      <c r="F21" s="301"/>
      <c r="G21" s="292"/>
      <c r="H21" s="279"/>
      <c r="I21" s="280"/>
      <c r="J21" s="282" t="s">
        <v>124</v>
      </c>
      <c r="K21" s="310">
        <f>ROUND(SUM(K10:K20),0)</f>
        <v>40680832</v>
      </c>
      <c r="L21" s="234"/>
      <c r="M21" s="232"/>
      <c r="O21" s="328"/>
      <c r="S21" s="324"/>
    </row>
    <row r="22" spans="1:19" ht="15">
      <c r="A22" s="232"/>
      <c r="B22" s="233"/>
      <c r="C22" s="240"/>
      <c r="D22" s="239"/>
      <c r="E22" s="239"/>
      <c r="F22" s="299"/>
      <c r="G22" s="297" t="s">
        <v>125</v>
      </c>
      <c r="H22" s="283"/>
      <c r="I22" s="284"/>
      <c r="J22" s="283"/>
      <c r="K22" s="311"/>
      <c r="L22" s="234"/>
      <c r="M22" s="232"/>
      <c r="O22" s="328"/>
      <c r="S22" s="324"/>
    </row>
    <row r="23" spans="1:19" ht="28.5">
      <c r="A23" s="232"/>
      <c r="B23" s="233"/>
      <c r="C23" s="240"/>
      <c r="D23" s="300" t="s">
        <v>126</v>
      </c>
      <c r="E23" s="239"/>
      <c r="F23" s="293"/>
      <c r="G23" s="292" t="s">
        <v>127</v>
      </c>
      <c r="H23" s="279" t="s">
        <v>101</v>
      </c>
      <c r="I23" s="280">
        <v>85.74</v>
      </c>
      <c r="J23" s="281">
        <v>60183</v>
      </c>
      <c r="K23" s="309">
        <f>ROUND(+I23*J23,0)</f>
        <v>5160090</v>
      </c>
      <c r="L23" s="234"/>
      <c r="M23" s="232"/>
      <c r="O23" s="328"/>
      <c r="S23" s="324"/>
    </row>
    <row r="24" spans="1:19" ht="15">
      <c r="A24" s="232"/>
      <c r="B24" s="233"/>
      <c r="C24" s="240"/>
      <c r="D24" s="300" t="s">
        <v>128</v>
      </c>
      <c r="E24" s="239"/>
      <c r="F24" s="293"/>
      <c r="G24" s="292" t="s">
        <v>100</v>
      </c>
      <c r="H24" s="279" t="s">
        <v>101</v>
      </c>
      <c r="I24" s="280">
        <v>85.74</v>
      </c>
      <c r="J24" s="281">
        <v>57266</v>
      </c>
      <c r="K24" s="309">
        <f t="shared" ref="K24:K29" si="1">ROUND(+I24*J24,0)</f>
        <v>4909987</v>
      </c>
      <c r="L24" s="234"/>
      <c r="M24" s="232"/>
      <c r="O24" s="328"/>
      <c r="S24" s="324"/>
    </row>
    <row r="25" spans="1:19" ht="28.5">
      <c r="A25" s="232"/>
      <c r="B25" s="233"/>
      <c r="C25" s="240"/>
      <c r="D25" s="300" t="s">
        <v>129</v>
      </c>
      <c r="E25" s="239"/>
      <c r="F25" s="293"/>
      <c r="G25" s="292" t="s">
        <v>130</v>
      </c>
      <c r="H25" s="279" t="s">
        <v>101</v>
      </c>
      <c r="I25" s="280">
        <v>12.35</v>
      </c>
      <c r="J25" s="281">
        <v>58347</v>
      </c>
      <c r="K25" s="309">
        <f t="shared" si="1"/>
        <v>720585</v>
      </c>
      <c r="L25" s="234"/>
      <c r="M25" s="232"/>
      <c r="O25" s="328"/>
      <c r="S25" s="324"/>
    </row>
    <row r="26" spans="1:19" ht="28.5">
      <c r="A26" s="232"/>
      <c r="B26" s="233"/>
      <c r="C26" s="240"/>
      <c r="D26" s="300" t="s">
        <v>131</v>
      </c>
      <c r="E26" s="239"/>
      <c r="F26" s="293"/>
      <c r="G26" s="292" t="s">
        <v>132</v>
      </c>
      <c r="H26" s="279" t="s">
        <v>133</v>
      </c>
      <c r="I26" s="280">
        <v>1</v>
      </c>
      <c r="J26" s="281">
        <v>3150772</v>
      </c>
      <c r="K26" s="309">
        <f t="shared" si="1"/>
        <v>3150772</v>
      </c>
      <c r="L26" s="234"/>
      <c r="M26" s="232"/>
      <c r="O26" s="328"/>
      <c r="S26" s="324"/>
    </row>
    <row r="27" spans="1:19" ht="28.5">
      <c r="A27" s="232"/>
      <c r="B27" s="233"/>
      <c r="C27" s="240"/>
      <c r="D27" s="300" t="s">
        <v>134</v>
      </c>
      <c r="E27" s="239"/>
      <c r="F27" s="293"/>
      <c r="G27" s="292" t="s">
        <v>135</v>
      </c>
      <c r="H27" s="279" t="s">
        <v>106</v>
      </c>
      <c r="I27" s="280">
        <v>1</v>
      </c>
      <c r="J27" s="281">
        <v>1376393</v>
      </c>
      <c r="K27" s="309">
        <f t="shared" si="1"/>
        <v>1376393</v>
      </c>
      <c r="L27" s="234"/>
      <c r="M27" s="232"/>
      <c r="O27" s="328"/>
      <c r="S27" s="324"/>
    </row>
    <row r="28" spans="1:19" ht="15">
      <c r="A28" s="232"/>
      <c r="B28" s="233"/>
      <c r="C28" s="240"/>
      <c r="D28" s="300" t="s">
        <v>136</v>
      </c>
      <c r="E28" s="239"/>
      <c r="F28" s="293"/>
      <c r="G28" s="292" t="s">
        <v>137</v>
      </c>
      <c r="H28" s="279" t="s">
        <v>106</v>
      </c>
      <c r="I28" s="280">
        <v>1</v>
      </c>
      <c r="J28" s="281">
        <v>1344476</v>
      </c>
      <c r="K28" s="309">
        <f t="shared" si="1"/>
        <v>1344476</v>
      </c>
      <c r="L28" s="234"/>
      <c r="M28" s="232"/>
      <c r="O28" s="328"/>
      <c r="S28" s="324"/>
    </row>
    <row r="29" spans="1:19" ht="28.5">
      <c r="A29" s="232"/>
      <c r="B29" s="233"/>
      <c r="C29" s="240"/>
      <c r="D29" s="300" t="s">
        <v>138</v>
      </c>
      <c r="E29" s="239"/>
      <c r="F29" s="293"/>
      <c r="G29" s="292" t="s">
        <v>120</v>
      </c>
      <c r="H29" s="279" t="s">
        <v>106</v>
      </c>
      <c r="I29" s="280">
        <v>1</v>
      </c>
      <c r="J29" s="281">
        <v>58502</v>
      </c>
      <c r="K29" s="309">
        <f t="shared" si="1"/>
        <v>58502</v>
      </c>
      <c r="L29" s="234"/>
      <c r="M29" s="232"/>
      <c r="O29" s="328"/>
      <c r="S29" s="324"/>
    </row>
    <row r="30" spans="1:19" ht="15.75">
      <c r="A30" s="232"/>
      <c r="B30" s="233"/>
      <c r="C30" s="240"/>
      <c r="D30" s="239"/>
      <c r="E30" s="239"/>
      <c r="F30" s="301"/>
      <c r="G30" s="292"/>
      <c r="H30" s="279"/>
      <c r="I30" s="280"/>
      <c r="J30" s="282" t="s">
        <v>124</v>
      </c>
      <c r="K30" s="310">
        <f>ROUND(SUM(K23:K29),0)</f>
        <v>16720805</v>
      </c>
      <c r="L30" s="234"/>
      <c r="M30" s="232"/>
      <c r="O30" s="328"/>
      <c r="S30" s="324"/>
    </row>
    <row r="31" spans="1:19" ht="15">
      <c r="A31" s="232"/>
      <c r="B31" s="233"/>
      <c r="C31" s="240"/>
      <c r="D31" s="239"/>
      <c r="E31" s="239"/>
      <c r="F31" s="299"/>
      <c r="G31" s="298" t="s">
        <v>139</v>
      </c>
      <c r="H31" s="283"/>
      <c r="I31" s="284"/>
      <c r="J31" s="283"/>
      <c r="K31" s="311"/>
      <c r="L31" s="234"/>
      <c r="M31" s="232"/>
      <c r="O31" s="328"/>
      <c r="S31" s="324"/>
    </row>
    <row r="32" spans="1:19" ht="15">
      <c r="A32" s="232"/>
      <c r="B32" s="233"/>
      <c r="C32" s="240"/>
      <c r="D32" s="302">
        <v>3.1</v>
      </c>
      <c r="E32" s="239"/>
      <c r="F32" s="293"/>
      <c r="G32" s="294" t="s">
        <v>140</v>
      </c>
      <c r="H32" s="279"/>
      <c r="I32" s="285"/>
      <c r="J32" s="281"/>
      <c r="K32" s="309"/>
      <c r="L32" s="234"/>
      <c r="M32" s="232"/>
      <c r="O32" s="328"/>
      <c r="S32" s="324"/>
    </row>
    <row r="33" spans="1:19" ht="15">
      <c r="A33" s="232"/>
      <c r="B33" s="233"/>
      <c r="C33" s="240"/>
      <c r="D33" s="300" t="s">
        <v>141</v>
      </c>
      <c r="E33" s="239"/>
      <c r="F33" s="293"/>
      <c r="G33" s="292" t="s">
        <v>142</v>
      </c>
      <c r="H33" s="279" t="s">
        <v>106</v>
      </c>
      <c r="I33" s="285">
        <v>7</v>
      </c>
      <c r="J33" s="281">
        <v>93240</v>
      </c>
      <c r="K33" s="309">
        <f>ROUND(+I33*J33,0)</f>
        <v>652680</v>
      </c>
      <c r="L33" s="234"/>
      <c r="M33" s="232"/>
      <c r="O33" s="328"/>
      <c r="S33" s="324"/>
    </row>
    <row r="34" spans="1:19" ht="15">
      <c r="A34" s="232"/>
      <c r="B34" s="233"/>
      <c r="C34" s="240"/>
      <c r="D34" s="300" t="s">
        <v>143</v>
      </c>
      <c r="E34" s="239"/>
      <c r="F34" s="293"/>
      <c r="G34" s="292" t="s">
        <v>144</v>
      </c>
      <c r="H34" s="279" t="s">
        <v>106</v>
      </c>
      <c r="I34" s="285">
        <v>9</v>
      </c>
      <c r="J34" s="281">
        <v>46620</v>
      </c>
      <c r="K34" s="309">
        <f t="shared" ref="K34:K92" si="2">ROUND(+I34*J34,0)</f>
        <v>419580</v>
      </c>
      <c r="L34" s="234"/>
      <c r="M34" s="232"/>
      <c r="O34" s="328"/>
      <c r="S34" s="324"/>
    </row>
    <row r="35" spans="1:19" ht="15">
      <c r="A35" s="232"/>
      <c r="B35" s="233"/>
      <c r="C35" s="240"/>
      <c r="D35" s="300" t="s">
        <v>145</v>
      </c>
      <c r="E35" s="239"/>
      <c r="F35" s="293"/>
      <c r="G35" s="292" t="s">
        <v>146</v>
      </c>
      <c r="H35" s="279" t="s">
        <v>101</v>
      </c>
      <c r="I35" s="285">
        <v>192</v>
      </c>
      <c r="J35" s="281">
        <v>17483</v>
      </c>
      <c r="K35" s="309">
        <f t="shared" si="2"/>
        <v>3356736</v>
      </c>
      <c r="L35" s="234"/>
      <c r="M35" s="232"/>
      <c r="O35" s="328"/>
      <c r="S35" s="324"/>
    </row>
    <row r="36" spans="1:19" ht="15">
      <c r="A36" s="232"/>
      <c r="B36" s="233"/>
      <c r="C36" s="240"/>
      <c r="D36" s="300" t="s">
        <v>147</v>
      </c>
      <c r="E36" s="239"/>
      <c r="F36" s="293"/>
      <c r="G36" s="292" t="s">
        <v>148</v>
      </c>
      <c r="H36" s="279" t="s">
        <v>101</v>
      </c>
      <c r="I36" s="285">
        <v>246.23</v>
      </c>
      <c r="J36" s="281">
        <v>60430</v>
      </c>
      <c r="K36" s="309">
        <f t="shared" si="2"/>
        <v>14879679</v>
      </c>
      <c r="L36" s="234"/>
      <c r="M36" s="232"/>
      <c r="O36" s="328"/>
      <c r="S36" s="324"/>
    </row>
    <row r="37" spans="1:19" ht="28.5">
      <c r="A37" s="232"/>
      <c r="B37" s="233"/>
      <c r="C37" s="240"/>
      <c r="D37" s="300" t="s">
        <v>149</v>
      </c>
      <c r="E37" s="239"/>
      <c r="F37" s="293"/>
      <c r="G37" s="292" t="s">
        <v>150</v>
      </c>
      <c r="H37" s="279" t="s">
        <v>101</v>
      </c>
      <c r="I37" s="285">
        <v>205.39</v>
      </c>
      <c r="J37" s="281">
        <v>56809</v>
      </c>
      <c r="K37" s="309">
        <f t="shared" si="2"/>
        <v>11668001</v>
      </c>
      <c r="L37" s="234"/>
      <c r="M37" s="232"/>
      <c r="O37" s="328"/>
      <c r="S37" s="324"/>
    </row>
    <row r="38" spans="1:19" ht="28.5">
      <c r="A38" s="232"/>
      <c r="B38" s="233"/>
      <c r="C38" s="240"/>
      <c r="D38" s="300" t="s">
        <v>151</v>
      </c>
      <c r="E38" s="239"/>
      <c r="F38" s="293"/>
      <c r="G38" s="292" t="s">
        <v>152</v>
      </c>
      <c r="H38" s="279" t="s">
        <v>153</v>
      </c>
      <c r="I38" s="285">
        <v>31.92</v>
      </c>
      <c r="J38" s="281">
        <v>94667</v>
      </c>
      <c r="K38" s="309">
        <f t="shared" si="2"/>
        <v>3021771</v>
      </c>
      <c r="L38" s="234"/>
      <c r="M38" s="232"/>
      <c r="O38" s="328"/>
      <c r="S38" s="324"/>
    </row>
    <row r="39" spans="1:19" ht="15">
      <c r="A39" s="232"/>
      <c r="B39" s="233"/>
      <c r="C39" s="240"/>
      <c r="D39" s="302">
        <v>3.2</v>
      </c>
      <c r="E39" s="239"/>
      <c r="F39" s="293"/>
      <c r="G39" s="294" t="s">
        <v>154</v>
      </c>
      <c r="H39" s="279"/>
      <c r="I39" s="285"/>
      <c r="J39" s="281"/>
      <c r="K39" s="309"/>
      <c r="L39" s="234"/>
      <c r="M39" s="232"/>
      <c r="O39" s="328"/>
      <c r="S39" s="324"/>
    </row>
    <row r="40" spans="1:19" ht="28.5">
      <c r="A40" s="232"/>
      <c r="B40" s="233"/>
      <c r="C40" s="240"/>
      <c r="D40" s="300" t="s">
        <v>155</v>
      </c>
      <c r="E40" s="239"/>
      <c r="F40" s="293"/>
      <c r="G40" s="292" t="s">
        <v>156</v>
      </c>
      <c r="H40" s="279" t="s">
        <v>101</v>
      </c>
      <c r="I40" s="280">
        <v>80.7</v>
      </c>
      <c r="J40" s="281">
        <v>197023</v>
      </c>
      <c r="K40" s="309">
        <f t="shared" si="2"/>
        <v>15899756</v>
      </c>
      <c r="L40" s="234"/>
      <c r="M40" s="232"/>
      <c r="O40" s="328"/>
      <c r="S40" s="324"/>
    </row>
    <row r="41" spans="1:19" ht="28.5">
      <c r="A41" s="232"/>
      <c r="B41" s="233"/>
      <c r="C41" s="240"/>
      <c r="D41" s="300" t="s">
        <v>157</v>
      </c>
      <c r="E41" s="239"/>
      <c r="F41" s="293"/>
      <c r="G41" s="292" t="s">
        <v>158</v>
      </c>
      <c r="H41" s="279" t="s">
        <v>101</v>
      </c>
      <c r="I41" s="285">
        <v>10.5</v>
      </c>
      <c r="J41" s="281">
        <v>217453</v>
      </c>
      <c r="K41" s="309">
        <f t="shared" si="2"/>
        <v>2283257</v>
      </c>
      <c r="L41" s="234"/>
      <c r="M41" s="232"/>
      <c r="O41" s="328"/>
      <c r="S41" s="324"/>
    </row>
    <row r="42" spans="1:19" ht="15">
      <c r="A42" s="232"/>
      <c r="B42" s="233"/>
      <c r="C42" s="240"/>
      <c r="D42" s="300" t="s">
        <v>159</v>
      </c>
      <c r="E42" s="239"/>
      <c r="F42" s="293"/>
      <c r="G42" s="292" t="s">
        <v>122</v>
      </c>
      <c r="H42" s="279" t="s">
        <v>123</v>
      </c>
      <c r="I42" s="280">
        <v>106</v>
      </c>
      <c r="J42" s="281">
        <v>128292</v>
      </c>
      <c r="K42" s="309">
        <f t="shared" si="2"/>
        <v>13598952</v>
      </c>
      <c r="L42" s="234"/>
      <c r="M42" s="232"/>
      <c r="O42" s="328"/>
      <c r="S42" s="324"/>
    </row>
    <row r="43" spans="1:19" ht="15">
      <c r="A43" s="232"/>
      <c r="B43" s="233"/>
      <c r="C43" s="240"/>
      <c r="D43" s="302">
        <v>3.3</v>
      </c>
      <c r="E43" s="239"/>
      <c r="F43" s="293"/>
      <c r="G43" s="294" t="s">
        <v>160</v>
      </c>
      <c r="H43" s="279"/>
      <c r="I43" s="285"/>
      <c r="J43" s="281"/>
      <c r="K43" s="309"/>
      <c r="L43" s="234"/>
      <c r="M43" s="232"/>
      <c r="O43" s="328"/>
      <c r="S43" s="324"/>
    </row>
    <row r="44" spans="1:19" ht="28.5">
      <c r="A44" s="232"/>
      <c r="B44" s="233"/>
      <c r="C44" s="240"/>
      <c r="D44" s="300" t="s">
        <v>161</v>
      </c>
      <c r="E44" s="239"/>
      <c r="F44" s="293"/>
      <c r="G44" s="292" t="s">
        <v>162</v>
      </c>
      <c r="H44" s="279" t="s">
        <v>101</v>
      </c>
      <c r="I44" s="285">
        <v>3.78</v>
      </c>
      <c r="J44" s="281">
        <v>270651</v>
      </c>
      <c r="K44" s="309">
        <f t="shared" si="2"/>
        <v>1023061</v>
      </c>
      <c r="L44" s="234"/>
      <c r="M44" s="232"/>
      <c r="O44" s="328"/>
      <c r="S44" s="324"/>
    </row>
    <row r="45" spans="1:19" ht="28.5">
      <c r="A45" s="232"/>
      <c r="B45" s="233"/>
      <c r="C45" s="240"/>
      <c r="D45" s="300" t="s">
        <v>163</v>
      </c>
      <c r="E45" s="239"/>
      <c r="F45" s="293"/>
      <c r="G45" s="292" t="s">
        <v>130</v>
      </c>
      <c r="H45" s="279" t="s">
        <v>101</v>
      </c>
      <c r="I45" s="285">
        <v>58.89</v>
      </c>
      <c r="J45" s="281">
        <v>58347</v>
      </c>
      <c r="K45" s="309">
        <f t="shared" si="2"/>
        <v>3436055</v>
      </c>
      <c r="L45" s="234"/>
      <c r="M45" s="232"/>
      <c r="O45" s="328"/>
      <c r="S45" s="324"/>
    </row>
    <row r="46" spans="1:19" ht="28.5">
      <c r="A46" s="232"/>
      <c r="B46" s="233"/>
      <c r="C46" s="240"/>
      <c r="D46" s="300" t="s">
        <v>164</v>
      </c>
      <c r="E46" s="239"/>
      <c r="F46" s="293"/>
      <c r="G46" s="292" t="s">
        <v>165</v>
      </c>
      <c r="H46" s="279" t="s">
        <v>123</v>
      </c>
      <c r="I46" s="285">
        <v>46.4</v>
      </c>
      <c r="J46" s="281">
        <v>448296</v>
      </c>
      <c r="K46" s="309">
        <f t="shared" si="2"/>
        <v>20800934</v>
      </c>
      <c r="L46" s="234"/>
      <c r="M46" s="232"/>
      <c r="O46" s="328"/>
      <c r="S46" s="324"/>
    </row>
    <row r="47" spans="1:19" ht="28.5">
      <c r="A47" s="232"/>
      <c r="B47" s="233"/>
      <c r="C47" s="240"/>
      <c r="D47" s="300" t="s">
        <v>166</v>
      </c>
      <c r="E47" s="239"/>
      <c r="F47" s="293"/>
      <c r="G47" s="292" t="s">
        <v>167</v>
      </c>
      <c r="H47" s="279" t="s">
        <v>101</v>
      </c>
      <c r="I47" s="285">
        <v>12</v>
      </c>
      <c r="J47" s="281">
        <v>281644</v>
      </c>
      <c r="K47" s="309">
        <f t="shared" si="2"/>
        <v>3379728</v>
      </c>
      <c r="L47" s="234"/>
      <c r="M47" s="232"/>
      <c r="O47" s="328"/>
      <c r="S47" s="324"/>
    </row>
    <row r="48" spans="1:19" ht="15">
      <c r="A48" s="232"/>
      <c r="B48" s="233"/>
      <c r="C48" s="240"/>
      <c r="D48" s="302">
        <v>3.4</v>
      </c>
      <c r="E48" s="239"/>
      <c r="F48" s="293"/>
      <c r="G48" s="294" t="s">
        <v>168</v>
      </c>
      <c r="H48" s="279"/>
      <c r="I48" s="285"/>
      <c r="J48" s="281"/>
      <c r="K48" s="309"/>
      <c r="L48" s="234"/>
      <c r="M48" s="232"/>
      <c r="O48" s="328"/>
      <c r="S48" s="324"/>
    </row>
    <row r="49" spans="1:19" ht="15">
      <c r="A49" s="232"/>
      <c r="B49" s="233"/>
      <c r="C49" s="240"/>
      <c r="D49" s="300" t="s">
        <v>169</v>
      </c>
      <c r="E49" s="239"/>
      <c r="F49" s="293"/>
      <c r="G49" s="292" t="s">
        <v>170</v>
      </c>
      <c r="H49" s="279" t="s">
        <v>171</v>
      </c>
      <c r="I49" s="285">
        <v>131.75</v>
      </c>
      <c r="J49" s="281">
        <v>125130</v>
      </c>
      <c r="K49" s="309">
        <f t="shared" si="2"/>
        <v>16485878</v>
      </c>
      <c r="L49" s="234"/>
      <c r="M49" s="232"/>
      <c r="O49" s="328"/>
      <c r="S49" s="324"/>
    </row>
    <row r="50" spans="1:19" ht="28.5">
      <c r="A50" s="232"/>
      <c r="B50" s="233"/>
      <c r="C50" s="240"/>
      <c r="D50" s="300" t="s">
        <v>172</v>
      </c>
      <c r="E50" s="239"/>
      <c r="F50" s="293"/>
      <c r="G50" s="292" t="s">
        <v>173</v>
      </c>
      <c r="H50" s="279" t="s">
        <v>123</v>
      </c>
      <c r="I50" s="285">
        <v>59</v>
      </c>
      <c r="J50" s="281">
        <v>172291</v>
      </c>
      <c r="K50" s="309">
        <f t="shared" si="2"/>
        <v>10165169</v>
      </c>
      <c r="L50" s="234"/>
      <c r="M50" s="232"/>
      <c r="O50" s="328"/>
      <c r="S50" s="324"/>
    </row>
    <row r="51" spans="1:19" ht="28.5">
      <c r="A51" s="232"/>
      <c r="B51" s="233"/>
      <c r="C51" s="240"/>
      <c r="D51" s="300" t="s">
        <v>174</v>
      </c>
      <c r="E51" s="239"/>
      <c r="F51" s="293"/>
      <c r="G51" s="292" t="s">
        <v>175</v>
      </c>
      <c r="H51" s="279" t="s">
        <v>123</v>
      </c>
      <c r="I51" s="285">
        <v>48</v>
      </c>
      <c r="J51" s="281">
        <v>118538</v>
      </c>
      <c r="K51" s="309">
        <f t="shared" si="2"/>
        <v>5689824</v>
      </c>
      <c r="L51" s="234"/>
      <c r="M51" s="232"/>
      <c r="O51" s="328"/>
      <c r="S51" s="324"/>
    </row>
    <row r="52" spans="1:19" ht="15">
      <c r="A52" s="232"/>
      <c r="B52" s="233"/>
      <c r="C52" s="240"/>
      <c r="D52" s="302">
        <v>3.5</v>
      </c>
      <c r="E52" s="239"/>
      <c r="F52" s="293"/>
      <c r="G52" s="294" t="s">
        <v>176</v>
      </c>
      <c r="H52" s="279"/>
      <c r="I52" s="285"/>
      <c r="J52" s="281"/>
      <c r="K52" s="309"/>
      <c r="L52" s="234"/>
      <c r="M52" s="232"/>
      <c r="O52" s="328"/>
      <c r="S52" s="324"/>
    </row>
    <row r="53" spans="1:19" ht="28.5">
      <c r="A53" s="232"/>
      <c r="B53" s="233"/>
      <c r="C53" s="240"/>
      <c r="D53" s="300" t="s">
        <v>177</v>
      </c>
      <c r="E53" s="239"/>
      <c r="F53" s="293"/>
      <c r="G53" s="292" t="s">
        <v>178</v>
      </c>
      <c r="H53" s="279" t="s">
        <v>101</v>
      </c>
      <c r="I53" s="285">
        <v>31.8</v>
      </c>
      <c r="J53" s="281">
        <v>120435</v>
      </c>
      <c r="K53" s="309">
        <f t="shared" si="2"/>
        <v>3829833</v>
      </c>
      <c r="L53" s="234"/>
      <c r="M53" s="232"/>
      <c r="O53" s="328"/>
      <c r="S53" s="324"/>
    </row>
    <row r="54" spans="1:19" ht="15">
      <c r="A54" s="232"/>
      <c r="B54" s="233"/>
      <c r="C54" s="240"/>
      <c r="D54" s="300" t="s">
        <v>179</v>
      </c>
      <c r="E54" s="239"/>
      <c r="F54" s="293"/>
      <c r="G54" s="292" t="s">
        <v>180</v>
      </c>
      <c r="H54" s="279" t="s">
        <v>101</v>
      </c>
      <c r="I54" s="285">
        <v>150</v>
      </c>
      <c r="J54" s="281">
        <v>121104</v>
      </c>
      <c r="K54" s="309">
        <f t="shared" si="2"/>
        <v>18165600</v>
      </c>
      <c r="L54" s="234"/>
      <c r="M54" s="232"/>
      <c r="O54" s="328"/>
      <c r="S54" s="324"/>
    </row>
    <row r="55" spans="1:19" ht="15">
      <c r="A55" s="232"/>
      <c r="B55" s="233"/>
      <c r="C55" s="240"/>
      <c r="D55" s="300" t="s">
        <v>181</v>
      </c>
      <c r="E55" s="239"/>
      <c r="F55" s="293"/>
      <c r="G55" s="292" t="s">
        <v>182</v>
      </c>
      <c r="H55" s="279" t="s">
        <v>101</v>
      </c>
      <c r="I55" s="285">
        <v>55</v>
      </c>
      <c r="J55" s="281">
        <v>128138</v>
      </c>
      <c r="K55" s="309">
        <f t="shared" si="2"/>
        <v>7047590</v>
      </c>
      <c r="L55" s="234"/>
      <c r="M55" s="232"/>
      <c r="O55" s="328"/>
      <c r="S55" s="324"/>
    </row>
    <row r="56" spans="1:19" ht="15">
      <c r="A56" s="232"/>
      <c r="B56" s="233"/>
      <c r="C56" s="240"/>
      <c r="D56" s="302">
        <v>3.6</v>
      </c>
      <c r="E56" s="239"/>
      <c r="F56" s="293"/>
      <c r="G56" s="294" t="s">
        <v>183</v>
      </c>
      <c r="H56" s="279"/>
      <c r="I56" s="285"/>
      <c r="J56" s="281">
        <v>0</v>
      </c>
      <c r="K56" s="309">
        <f t="shared" si="2"/>
        <v>0</v>
      </c>
      <c r="L56" s="234"/>
      <c r="M56" s="232"/>
      <c r="O56" s="328"/>
      <c r="S56" s="324"/>
    </row>
    <row r="57" spans="1:19" ht="15">
      <c r="A57" s="232"/>
      <c r="B57" s="233"/>
      <c r="C57" s="240"/>
      <c r="D57" s="300" t="s">
        <v>184</v>
      </c>
      <c r="E57" s="239"/>
      <c r="F57" s="293"/>
      <c r="G57" s="292" t="s">
        <v>100</v>
      </c>
      <c r="H57" s="279" t="s">
        <v>101</v>
      </c>
      <c r="I57" s="285">
        <v>246.23</v>
      </c>
      <c r="J57" s="281">
        <v>57266</v>
      </c>
      <c r="K57" s="309">
        <f t="shared" si="2"/>
        <v>14100607</v>
      </c>
      <c r="L57" s="234"/>
      <c r="M57" s="232"/>
      <c r="O57" s="328"/>
      <c r="S57" s="324"/>
    </row>
    <row r="58" spans="1:19" ht="28.5">
      <c r="A58" s="232"/>
      <c r="B58" s="233"/>
      <c r="C58" s="240"/>
      <c r="D58" s="300" t="s">
        <v>185</v>
      </c>
      <c r="E58" s="239"/>
      <c r="F58" s="293"/>
      <c r="G58" s="292" t="s">
        <v>186</v>
      </c>
      <c r="H58" s="279" t="s">
        <v>101</v>
      </c>
      <c r="I58" s="285">
        <v>1191.5</v>
      </c>
      <c r="J58" s="281">
        <v>86216</v>
      </c>
      <c r="K58" s="309">
        <f t="shared" si="2"/>
        <v>102726364</v>
      </c>
      <c r="L58" s="234"/>
      <c r="M58" s="232"/>
      <c r="O58" s="328"/>
      <c r="S58" s="324"/>
    </row>
    <row r="59" spans="1:19" ht="28.5">
      <c r="A59" s="232"/>
      <c r="B59" s="233"/>
      <c r="C59" s="240"/>
      <c r="D59" s="300" t="s">
        <v>187</v>
      </c>
      <c r="E59" s="239"/>
      <c r="F59" s="293"/>
      <c r="G59" s="292" t="s">
        <v>188</v>
      </c>
      <c r="H59" s="279" t="s">
        <v>101</v>
      </c>
      <c r="I59" s="285">
        <v>246.23</v>
      </c>
      <c r="J59" s="281">
        <v>71653</v>
      </c>
      <c r="K59" s="309">
        <f t="shared" si="2"/>
        <v>17643118</v>
      </c>
      <c r="L59" s="234"/>
      <c r="M59" s="232"/>
      <c r="O59" s="328"/>
      <c r="S59" s="324"/>
    </row>
    <row r="60" spans="1:19" ht="15">
      <c r="A60" s="232"/>
      <c r="B60" s="233"/>
      <c r="C60" s="240"/>
      <c r="D60" s="300">
        <v>3.7</v>
      </c>
      <c r="E60" s="239"/>
      <c r="F60" s="293"/>
      <c r="G60" s="294" t="s">
        <v>189</v>
      </c>
      <c r="H60" s="279"/>
      <c r="I60" s="285"/>
      <c r="J60" s="281"/>
      <c r="K60" s="309"/>
      <c r="L60" s="234"/>
      <c r="M60" s="232"/>
      <c r="O60" s="328"/>
      <c r="S60" s="324"/>
    </row>
    <row r="61" spans="1:19" ht="15">
      <c r="A61" s="232"/>
      <c r="B61" s="233"/>
      <c r="C61" s="240"/>
      <c r="D61" s="300"/>
      <c r="E61" s="239"/>
      <c r="F61" s="293"/>
      <c r="G61" s="294" t="s">
        <v>190</v>
      </c>
      <c r="H61" s="279"/>
      <c r="I61" s="285"/>
      <c r="J61" s="281"/>
      <c r="K61" s="309"/>
      <c r="L61" s="234"/>
      <c r="M61" s="232"/>
      <c r="O61" s="328"/>
      <c r="S61" s="324"/>
    </row>
    <row r="62" spans="1:19" ht="15">
      <c r="A62" s="232"/>
      <c r="B62" s="233"/>
      <c r="C62" s="240"/>
      <c r="D62" s="300"/>
      <c r="E62" s="239"/>
      <c r="F62" s="293"/>
      <c r="G62" s="294" t="s">
        <v>191</v>
      </c>
      <c r="H62" s="279"/>
      <c r="I62" s="285"/>
      <c r="J62" s="281"/>
      <c r="K62" s="309"/>
      <c r="L62" s="234"/>
      <c r="M62" s="232"/>
      <c r="O62" s="328"/>
      <c r="S62" s="324"/>
    </row>
    <row r="63" spans="1:19" ht="28.5">
      <c r="A63" s="232"/>
      <c r="B63" s="233"/>
      <c r="C63" s="240"/>
      <c r="D63" s="300" t="s">
        <v>192</v>
      </c>
      <c r="E63" s="239"/>
      <c r="F63" s="293"/>
      <c r="G63" s="292" t="s">
        <v>193</v>
      </c>
      <c r="H63" s="279" t="s">
        <v>123</v>
      </c>
      <c r="I63" s="285">
        <v>35.4</v>
      </c>
      <c r="J63" s="281">
        <v>40539</v>
      </c>
      <c r="K63" s="309">
        <f t="shared" si="2"/>
        <v>1435081</v>
      </c>
      <c r="L63" s="234"/>
      <c r="M63" s="232"/>
      <c r="O63" s="328"/>
      <c r="S63" s="324"/>
    </row>
    <row r="64" spans="1:19" ht="28.5">
      <c r="A64" s="232"/>
      <c r="B64" s="233"/>
      <c r="C64" s="240"/>
      <c r="D64" s="300" t="s">
        <v>194</v>
      </c>
      <c r="E64" s="239"/>
      <c r="F64" s="293"/>
      <c r="G64" s="292" t="s">
        <v>195</v>
      </c>
      <c r="H64" s="279" t="s">
        <v>123</v>
      </c>
      <c r="I64" s="285">
        <v>11.55</v>
      </c>
      <c r="J64" s="281">
        <v>43803</v>
      </c>
      <c r="K64" s="309">
        <f t="shared" si="2"/>
        <v>505925</v>
      </c>
      <c r="L64" s="234"/>
      <c r="M64" s="232"/>
      <c r="O64" s="328"/>
      <c r="S64" s="324"/>
    </row>
    <row r="65" spans="1:19" ht="15">
      <c r="A65" s="232"/>
      <c r="B65" s="233"/>
      <c r="C65" s="240"/>
      <c r="D65" s="300"/>
      <c r="E65" s="239"/>
      <c r="F65" s="293"/>
      <c r="G65" s="294" t="s">
        <v>196</v>
      </c>
      <c r="H65" s="279"/>
      <c r="I65" s="285"/>
      <c r="J65" s="281"/>
      <c r="K65" s="309"/>
      <c r="L65" s="234"/>
      <c r="M65" s="232"/>
      <c r="O65" s="328"/>
      <c r="S65" s="324"/>
    </row>
    <row r="66" spans="1:19" ht="28.5">
      <c r="A66" s="232"/>
      <c r="B66" s="233"/>
      <c r="C66" s="240"/>
      <c r="D66" s="300" t="s">
        <v>197</v>
      </c>
      <c r="E66" s="239"/>
      <c r="F66" s="293"/>
      <c r="G66" s="292" t="s">
        <v>198</v>
      </c>
      <c r="H66" s="279" t="s">
        <v>106</v>
      </c>
      <c r="I66" s="285">
        <v>20</v>
      </c>
      <c r="J66" s="281">
        <v>79187</v>
      </c>
      <c r="K66" s="309">
        <f t="shared" si="2"/>
        <v>1583740</v>
      </c>
      <c r="L66" s="234"/>
      <c r="M66" s="232"/>
      <c r="O66" s="328"/>
      <c r="S66" s="324"/>
    </row>
    <row r="67" spans="1:19" ht="15">
      <c r="A67" s="232"/>
      <c r="B67" s="233"/>
      <c r="C67" s="240"/>
      <c r="D67" s="300" t="s">
        <v>199</v>
      </c>
      <c r="E67" s="239"/>
      <c r="F67" s="293"/>
      <c r="G67" s="292" t="s">
        <v>200</v>
      </c>
      <c r="H67" s="279" t="s">
        <v>106</v>
      </c>
      <c r="I67" s="285">
        <v>1</v>
      </c>
      <c r="J67" s="281">
        <v>103646</v>
      </c>
      <c r="K67" s="309">
        <f t="shared" si="2"/>
        <v>103646</v>
      </c>
      <c r="L67" s="234"/>
      <c r="M67" s="232"/>
      <c r="O67" s="328"/>
      <c r="S67" s="324"/>
    </row>
    <row r="68" spans="1:19" ht="15">
      <c r="A68" s="232"/>
      <c r="B68" s="233"/>
      <c r="C68" s="240"/>
      <c r="D68" s="300"/>
      <c r="E68" s="239"/>
      <c r="F68" s="293"/>
      <c r="G68" s="294" t="s">
        <v>201</v>
      </c>
      <c r="H68" s="279"/>
      <c r="I68" s="285"/>
      <c r="J68" s="281"/>
      <c r="K68" s="309"/>
      <c r="L68" s="234"/>
      <c r="M68" s="232"/>
      <c r="O68" s="328"/>
      <c r="S68" s="324"/>
    </row>
    <row r="69" spans="1:19" ht="15">
      <c r="A69" s="232"/>
      <c r="B69" s="233"/>
      <c r="C69" s="240"/>
      <c r="D69" s="300"/>
      <c r="E69" s="239"/>
      <c r="F69" s="293"/>
      <c r="G69" s="294" t="s">
        <v>202</v>
      </c>
      <c r="H69" s="279"/>
      <c r="I69" s="285"/>
      <c r="J69" s="281"/>
      <c r="K69" s="309"/>
      <c r="L69" s="234"/>
      <c r="M69" s="232"/>
      <c r="O69" s="328"/>
      <c r="S69" s="324"/>
    </row>
    <row r="70" spans="1:19" ht="28.5">
      <c r="A70" s="232"/>
      <c r="B70" s="233"/>
      <c r="C70" s="240"/>
      <c r="D70" s="300" t="s">
        <v>203</v>
      </c>
      <c r="E70" s="239"/>
      <c r="F70" s="293"/>
      <c r="G70" s="292" t="s">
        <v>204</v>
      </c>
      <c r="H70" s="279" t="s">
        <v>123</v>
      </c>
      <c r="I70" s="285">
        <v>20.100000000000001</v>
      </c>
      <c r="J70" s="281">
        <v>78026</v>
      </c>
      <c r="K70" s="309">
        <f t="shared" si="2"/>
        <v>1568323</v>
      </c>
      <c r="L70" s="234"/>
      <c r="M70" s="232"/>
      <c r="O70" s="328"/>
      <c r="S70" s="324"/>
    </row>
    <row r="71" spans="1:19" ht="28.5">
      <c r="A71" s="232"/>
      <c r="B71" s="233"/>
      <c r="C71" s="240"/>
      <c r="D71" s="300" t="s">
        <v>205</v>
      </c>
      <c r="E71" s="239"/>
      <c r="F71" s="293"/>
      <c r="G71" s="292" t="s">
        <v>206</v>
      </c>
      <c r="H71" s="279" t="s">
        <v>123</v>
      </c>
      <c r="I71" s="285">
        <v>11</v>
      </c>
      <c r="J71" s="281">
        <v>114573</v>
      </c>
      <c r="K71" s="309">
        <f t="shared" si="2"/>
        <v>1260303</v>
      </c>
      <c r="L71" s="234"/>
      <c r="M71" s="232"/>
      <c r="O71" s="328"/>
      <c r="S71" s="324"/>
    </row>
    <row r="72" spans="1:19" ht="28.5">
      <c r="A72" s="232"/>
      <c r="B72" s="233"/>
      <c r="C72" s="240"/>
      <c r="D72" s="300" t="s">
        <v>207</v>
      </c>
      <c r="E72" s="239"/>
      <c r="F72" s="293"/>
      <c r="G72" s="292" t="s">
        <v>208</v>
      </c>
      <c r="H72" s="279" t="s">
        <v>123</v>
      </c>
      <c r="I72" s="285">
        <v>32</v>
      </c>
      <c r="J72" s="281">
        <v>78242</v>
      </c>
      <c r="K72" s="309">
        <f t="shared" si="2"/>
        <v>2503744</v>
      </c>
      <c r="L72" s="234"/>
      <c r="M72" s="232"/>
      <c r="O72" s="328"/>
      <c r="S72" s="324"/>
    </row>
    <row r="73" spans="1:19" ht="28.5">
      <c r="A73" s="232"/>
      <c r="B73" s="233"/>
      <c r="C73" s="240"/>
      <c r="D73" s="300" t="s">
        <v>209</v>
      </c>
      <c r="E73" s="239"/>
      <c r="F73" s="293"/>
      <c r="G73" s="292" t="s">
        <v>210</v>
      </c>
      <c r="H73" s="279" t="s">
        <v>123</v>
      </c>
      <c r="I73" s="285">
        <v>17.75</v>
      </c>
      <c r="J73" s="281">
        <v>118912</v>
      </c>
      <c r="K73" s="309">
        <f t="shared" si="2"/>
        <v>2110688</v>
      </c>
      <c r="L73" s="234"/>
      <c r="M73" s="232"/>
      <c r="O73" s="328"/>
      <c r="S73" s="324"/>
    </row>
    <row r="74" spans="1:19" ht="15">
      <c r="A74" s="232"/>
      <c r="B74" s="233"/>
      <c r="C74" s="240"/>
      <c r="D74" s="300"/>
      <c r="E74" s="239"/>
      <c r="F74" s="293"/>
      <c r="G74" s="294" t="s">
        <v>211</v>
      </c>
      <c r="H74" s="279"/>
      <c r="I74" s="285"/>
      <c r="J74" s="281"/>
      <c r="K74" s="309"/>
      <c r="L74" s="234"/>
      <c r="M74" s="232"/>
      <c r="O74" s="328"/>
      <c r="S74" s="324"/>
    </row>
    <row r="75" spans="1:19" ht="28.5">
      <c r="A75" s="232"/>
      <c r="B75" s="233"/>
      <c r="C75" s="240"/>
      <c r="D75" s="300" t="s">
        <v>212</v>
      </c>
      <c r="E75" s="239"/>
      <c r="F75" s="293"/>
      <c r="G75" s="292" t="s">
        <v>213</v>
      </c>
      <c r="H75" s="279" t="s">
        <v>106</v>
      </c>
      <c r="I75" s="285">
        <v>13</v>
      </c>
      <c r="J75" s="281">
        <v>82983</v>
      </c>
      <c r="K75" s="309">
        <f t="shared" si="2"/>
        <v>1078779</v>
      </c>
      <c r="L75" s="234"/>
      <c r="M75" s="232"/>
      <c r="O75" s="328"/>
      <c r="S75" s="324"/>
    </row>
    <row r="76" spans="1:19" ht="28.5">
      <c r="A76" s="232"/>
      <c r="B76" s="233"/>
      <c r="C76" s="240"/>
      <c r="D76" s="300" t="s">
        <v>214</v>
      </c>
      <c r="E76" s="239"/>
      <c r="F76" s="293"/>
      <c r="G76" s="292" t="s">
        <v>215</v>
      </c>
      <c r="H76" s="279" t="s">
        <v>106</v>
      </c>
      <c r="I76" s="285">
        <v>7</v>
      </c>
      <c r="J76" s="281">
        <v>131830</v>
      </c>
      <c r="K76" s="309">
        <f t="shared" si="2"/>
        <v>922810</v>
      </c>
      <c r="L76" s="234"/>
      <c r="M76" s="232"/>
      <c r="O76" s="328"/>
      <c r="S76" s="324"/>
    </row>
    <row r="77" spans="1:19" ht="28.5">
      <c r="A77" s="232"/>
      <c r="B77" s="233"/>
      <c r="C77" s="240"/>
      <c r="D77" s="300" t="s">
        <v>216</v>
      </c>
      <c r="E77" s="239"/>
      <c r="F77" s="293"/>
      <c r="G77" s="292" t="s">
        <v>217</v>
      </c>
      <c r="H77" s="279" t="s">
        <v>106</v>
      </c>
      <c r="I77" s="285">
        <v>4</v>
      </c>
      <c r="J77" s="281">
        <v>87597</v>
      </c>
      <c r="K77" s="309">
        <f t="shared" si="2"/>
        <v>350388</v>
      </c>
      <c r="L77" s="234"/>
      <c r="M77" s="232"/>
      <c r="O77" s="328"/>
      <c r="S77" s="324"/>
    </row>
    <row r="78" spans="1:19" ht="15">
      <c r="A78" s="232"/>
      <c r="B78" s="233"/>
      <c r="C78" s="240"/>
      <c r="D78" s="300"/>
      <c r="E78" s="239"/>
      <c r="F78" s="293"/>
      <c r="G78" s="294" t="s">
        <v>218</v>
      </c>
      <c r="H78" s="279"/>
      <c r="I78" s="285"/>
      <c r="J78" s="281"/>
      <c r="K78" s="309"/>
      <c r="L78" s="234"/>
      <c r="M78" s="232"/>
      <c r="O78" s="328"/>
      <c r="S78" s="324"/>
    </row>
    <row r="79" spans="1:19" ht="28.5">
      <c r="A79" s="232"/>
      <c r="B79" s="233"/>
      <c r="C79" s="240"/>
      <c r="D79" s="300" t="s">
        <v>219</v>
      </c>
      <c r="E79" s="239"/>
      <c r="F79" s="293"/>
      <c r="G79" s="292" t="s">
        <v>220</v>
      </c>
      <c r="H79" s="279" t="s">
        <v>221</v>
      </c>
      <c r="I79" s="285">
        <v>1</v>
      </c>
      <c r="J79" s="281">
        <v>850500</v>
      </c>
      <c r="K79" s="309">
        <f t="shared" si="2"/>
        <v>850500</v>
      </c>
      <c r="L79" s="234"/>
      <c r="M79" s="232"/>
      <c r="O79" s="328"/>
      <c r="S79" s="324"/>
    </row>
    <row r="80" spans="1:19" ht="15">
      <c r="A80" s="232"/>
      <c r="B80" s="233"/>
      <c r="C80" s="240"/>
      <c r="D80" s="300" t="s">
        <v>222</v>
      </c>
      <c r="E80" s="239"/>
      <c r="F80" s="293"/>
      <c r="G80" s="292" t="s">
        <v>223</v>
      </c>
      <c r="H80" s="279" t="s">
        <v>106</v>
      </c>
      <c r="I80" s="285">
        <v>2</v>
      </c>
      <c r="J80" s="281">
        <v>268620</v>
      </c>
      <c r="K80" s="309">
        <f t="shared" si="2"/>
        <v>537240</v>
      </c>
      <c r="L80" s="234"/>
      <c r="M80" s="232"/>
      <c r="O80" s="328"/>
      <c r="S80" s="324"/>
    </row>
    <row r="81" spans="1:19" ht="15">
      <c r="A81" s="232"/>
      <c r="B81" s="233"/>
      <c r="C81" s="240"/>
      <c r="D81" s="300"/>
      <c r="E81" s="239"/>
      <c r="F81" s="293"/>
      <c r="G81" s="294" t="s">
        <v>224</v>
      </c>
      <c r="H81" s="279"/>
      <c r="I81" s="285"/>
      <c r="J81" s="281"/>
      <c r="K81" s="309"/>
      <c r="L81" s="234"/>
      <c r="M81" s="232"/>
      <c r="O81" s="328"/>
      <c r="S81" s="324"/>
    </row>
    <row r="82" spans="1:19" ht="28.5">
      <c r="A82" s="232"/>
      <c r="B82" s="233"/>
      <c r="C82" s="240"/>
      <c r="D82" s="300" t="s">
        <v>225</v>
      </c>
      <c r="E82" s="239"/>
      <c r="F82" s="293"/>
      <c r="G82" s="292" t="s">
        <v>226</v>
      </c>
      <c r="H82" s="279" t="s">
        <v>106</v>
      </c>
      <c r="I82" s="285">
        <v>8</v>
      </c>
      <c r="J82" s="281">
        <v>1152104</v>
      </c>
      <c r="K82" s="309">
        <f t="shared" si="2"/>
        <v>9216832</v>
      </c>
      <c r="L82" s="234"/>
      <c r="M82" s="232"/>
      <c r="O82" s="328"/>
      <c r="S82" s="324"/>
    </row>
    <row r="83" spans="1:19" ht="28.5">
      <c r="A83" s="232"/>
      <c r="B83" s="233"/>
      <c r="C83" s="240"/>
      <c r="D83" s="300" t="s">
        <v>227</v>
      </c>
      <c r="E83" s="239"/>
      <c r="F83" s="293"/>
      <c r="G83" s="292" t="s">
        <v>228</v>
      </c>
      <c r="H83" s="279" t="s">
        <v>106</v>
      </c>
      <c r="I83" s="285">
        <v>1</v>
      </c>
      <c r="J83" s="281">
        <v>1229202</v>
      </c>
      <c r="K83" s="309">
        <f t="shared" si="2"/>
        <v>1229202</v>
      </c>
      <c r="L83" s="234"/>
      <c r="M83" s="232"/>
      <c r="O83" s="328"/>
      <c r="S83" s="324"/>
    </row>
    <row r="84" spans="1:19" ht="28.5">
      <c r="A84" s="232"/>
      <c r="B84" s="233"/>
      <c r="C84" s="240"/>
      <c r="D84" s="300" t="s">
        <v>229</v>
      </c>
      <c r="E84" s="239"/>
      <c r="F84" s="293"/>
      <c r="G84" s="292" t="s">
        <v>230</v>
      </c>
      <c r="H84" s="279" t="s">
        <v>106</v>
      </c>
      <c r="I84" s="285">
        <v>5</v>
      </c>
      <c r="J84" s="281">
        <v>2264567</v>
      </c>
      <c r="K84" s="309">
        <f t="shared" si="2"/>
        <v>11322835</v>
      </c>
      <c r="L84" s="234"/>
      <c r="M84" s="232"/>
      <c r="O84" s="328"/>
      <c r="S84" s="324"/>
    </row>
    <row r="85" spans="1:19" ht="28.5">
      <c r="A85" s="232"/>
      <c r="B85" s="233"/>
      <c r="C85" s="240"/>
      <c r="D85" s="300" t="s">
        <v>231</v>
      </c>
      <c r="E85" s="239"/>
      <c r="F85" s="293"/>
      <c r="G85" s="292" t="s">
        <v>232</v>
      </c>
      <c r="H85" s="279" t="s">
        <v>106</v>
      </c>
      <c r="I85" s="285">
        <v>1</v>
      </c>
      <c r="J85" s="281">
        <v>2231626</v>
      </c>
      <c r="K85" s="309">
        <f t="shared" si="2"/>
        <v>2231626</v>
      </c>
      <c r="L85" s="234"/>
      <c r="M85" s="232"/>
      <c r="O85" s="328"/>
      <c r="S85" s="324"/>
    </row>
    <row r="86" spans="1:19" ht="42.75">
      <c r="A86" s="232"/>
      <c r="B86" s="233"/>
      <c r="C86" s="240"/>
      <c r="D86" s="300" t="s">
        <v>233</v>
      </c>
      <c r="E86" s="239"/>
      <c r="F86" s="293"/>
      <c r="G86" s="292" t="s">
        <v>234</v>
      </c>
      <c r="H86" s="279" t="s">
        <v>235</v>
      </c>
      <c r="I86" s="285">
        <v>2</v>
      </c>
      <c r="J86" s="281">
        <v>2017474</v>
      </c>
      <c r="K86" s="309">
        <f t="shared" si="2"/>
        <v>4034948</v>
      </c>
      <c r="L86" s="234"/>
      <c r="M86" s="232"/>
      <c r="O86" s="328"/>
      <c r="S86" s="324"/>
    </row>
    <row r="87" spans="1:19" ht="15">
      <c r="A87" s="232"/>
      <c r="B87" s="233"/>
      <c r="C87" s="240"/>
      <c r="D87" s="300" t="s">
        <v>236</v>
      </c>
      <c r="E87" s="239"/>
      <c r="F87" s="293"/>
      <c r="G87" s="292" t="s">
        <v>237</v>
      </c>
      <c r="H87" s="279" t="s">
        <v>101</v>
      </c>
      <c r="I87" s="285">
        <v>8.9600000000000009</v>
      </c>
      <c r="J87" s="281">
        <v>276430</v>
      </c>
      <c r="K87" s="309">
        <f t="shared" si="2"/>
        <v>2476813</v>
      </c>
      <c r="L87" s="234"/>
      <c r="M87" s="232"/>
      <c r="O87" s="328"/>
      <c r="S87" s="324"/>
    </row>
    <row r="88" spans="1:19" ht="28.5">
      <c r="A88" s="232"/>
      <c r="B88" s="233"/>
      <c r="C88" s="240"/>
      <c r="D88" s="300" t="s">
        <v>238</v>
      </c>
      <c r="E88" s="239"/>
      <c r="F88" s="293"/>
      <c r="G88" s="292" t="s">
        <v>239</v>
      </c>
      <c r="H88" s="279" t="s">
        <v>123</v>
      </c>
      <c r="I88" s="285">
        <v>8.92</v>
      </c>
      <c r="J88" s="281">
        <v>644433</v>
      </c>
      <c r="K88" s="309">
        <f t="shared" si="2"/>
        <v>5748342</v>
      </c>
      <c r="L88" s="234"/>
      <c r="M88" s="232"/>
      <c r="O88" s="328"/>
      <c r="S88" s="324"/>
    </row>
    <row r="89" spans="1:19" ht="15">
      <c r="A89" s="232"/>
      <c r="B89" s="233"/>
      <c r="C89" s="240"/>
      <c r="D89" s="303">
        <v>3.8</v>
      </c>
      <c r="E89" s="239"/>
      <c r="F89" s="293"/>
      <c r="G89" s="294" t="s">
        <v>240</v>
      </c>
      <c r="H89" s="279"/>
      <c r="I89" s="285"/>
      <c r="J89" s="281"/>
      <c r="K89" s="309"/>
      <c r="L89" s="234"/>
      <c r="M89" s="232"/>
      <c r="O89" s="328"/>
      <c r="S89" s="324"/>
    </row>
    <row r="90" spans="1:19" ht="28.5">
      <c r="A90" s="232"/>
      <c r="B90" s="233"/>
      <c r="C90" s="240"/>
      <c r="D90" s="300" t="s">
        <v>241</v>
      </c>
      <c r="E90" s="239"/>
      <c r="F90" s="293"/>
      <c r="G90" s="292" t="s">
        <v>242</v>
      </c>
      <c r="H90" s="279" t="s">
        <v>123</v>
      </c>
      <c r="I90" s="285">
        <v>492</v>
      </c>
      <c r="J90" s="281">
        <v>13492</v>
      </c>
      <c r="K90" s="309">
        <f t="shared" si="2"/>
        <v>6638064</v>
      </c>
      <c r="L90" s="234"/>
      <c r="M90" s="232"/>
      <c r="O90" s="328"/>
      <c r="S90" s="324"/>
    </row>
    <row r="91" spans="1:19" ht="15">
      <c r="A91" s="232"/>
      <c r="B91" s="233"/>
      <c r="C91" s="240"/>
      <c r="D91" s="300" t="s">
        <v>243</v>
      </c>
      <c r="E91" s="239"/>
      <c r="F91" s="293"/>
      <c r="G91" s="292" t="s">
        <v>105</v>
      </c>
      <c r="H91" s="279" t="s">
        <v>106</v>
      </c>
      <c r="I91" s="280">
        <v>10</v>
      </c>
      <c r="J91" s="281">
        <v>1164055</v>
      </c>
      <c r="K91" s="309">
        <f t="shared" si="2"/>
        <v>11640550</v>
      </c>
      <c r="L91" s="234"/>
      <c r="M91" s="232"/>
      <c r="O91" s="328"/>
      <c r="S91" s="324"/>
    </row>
    <row r="92" spans="1:19" ht="28.5">
      <c r="A92" s="232"/>
      <c r="B92" s="233"/>
      <c r="C92" s="240"/>
      <c r="D92" s="300" t="s">
        <v>244</v>
      </c>
      <c r="E92" s="239"/>
      <c r="F92" s="293"/>
      <c r="G92" s="292" t="s">
        <v>245</v>
      </c>
      <c r="H92" s="279" t="s">
        <v>106</v>
      </c>
      <c r="I92" s="280">
        <v>20</v>
      </c>
      <c r="J92" s="281">
        <v>119116</v>
      </c>
      <c r="K92" s="309">
        <f t="shared" si="2"/>
        <v>2382320</v>
      </c>
      <c r="L92" s="234"/>
      <c r="M92" s="232"/>
      <c r="O92" s="328"/>
      <c r="S92" s="324"/>
    </row>
    <row r="93" spans="1:19" ht="15.75">
      <c r="A93" s="232"/>
      <c r="B93" s="233"/>
      <c r="C93" s="240"/>
      <c r="D93" s="239"/>
      <c r="E93" s="239"/>
      <c r="F93" s="301"/>
      <c r="G93" s="292"/>
      <c r="H93" s="279"/>
      <c r="I93" s="280"/>
      <c r="J93" s="282" t="s">
        <v>124</v>
      </c>
      <c r="K93" s="310">
        <f>ROUND(SUM(K32:K92),0)</f>
        <v>362006872</v>
      </c>
      <c r="L93" s="234"/>
      <c r="M93" s="232"/>
      <c r="O93" s="328"/>
      <c r="S93" s="324"/>
    </row>
    <row r="94" spans="1:19" ht="15">
      <c r="A94" s="232"/>
      <c r="B94" s="233"/>
      <c r="C94" s="240"/>
      <c r="D94" s="239"/>
      <c r="E94" s="239"/>
      <c r="F94" s="299"/>
      <c r="G94" s="298" t="s">
        <v>246</v>
      </c>
      <c r="H94" s="283"/>
      <c r="I94" s="284"/>
      <c r="J94" s="283"/>
      <c r="K94" s="311"/>
      <c r="L94" s="234"/>
      <c r="M94" s="232"/>
      <c r="O94" s="328"/>
      <c r="S94" s="324"/>
    </row>
    <row r="95" spans="1:19" ht="28.5">
      <c r="A95" s="232"/>
      <c r="B95" s="233"/>
      <c r="C95" s="240"/>
      <c r="D95" s="300" t="s">
        <v>247</v>
      </c>
      <c r="E95" s="239"/>
      <c r="F95" s="293"/>
      <c r="G95" s="295" t="s">
        <v>248</v>
      </c>
      <c r="H95" s="286" t="s">
        <v>101</v>
      </c>
      <c r="I95" s="287">
        <v>375</v>
      </c>
      <c r="J95" s="281">
        <v>320636</v>
      </c>
      <c r="K95" s="309">
        <f>ROUND(+I95*J95,0)</f>
        <v>120238500</v>
      </c>
      <c r="L95" s="234"/>
      <c r="M95" s="232"/>
      <c r="O95" s="328"/>
      <c r="S95" s="324"/>
    </row>
    <row r="96" spans="1:19" ht="57">
      <c r="A96" s="232"/>
      <c r="B96" s="233"/>
      <c r="C96" s="240"/>
      <c r="D96" s="300" t="s">
        <v>249</v>
      </c>
      <c r="E96" s="239"/>
      <c r="F96" s="293"/>
      <c r="G96" s="295" t="s">
        <v>250</v>
      </c>
      <c r="H96" s="279" t="s">
        <v>101</v>
      </c>
      <c r="I96" s="285">
        <v>21</v>
      </c>
      <c r="J96" s="281">
        <v>1537817</v>
      </c>
      <c r="K96" s="309">
        <f>ROUND(+I96*J96,0)</f>
        <v>32294157</v>
      </c>
      <c r="L96" s="234"/>
      <c r="M96" s="232"/>
      <c r="O96" s="328"/>
      <c r="S96" s="324"/>
    </row>
    <row r="97" spans="1:17" ht="16.5" thickBot="1">
      <c r="A97" s="232"/>
      <c r="B97" s="233"/>
      <c r="C97" s="312"/>
      <c r="D97" s="313"/>
      <c r="E97" s="313"/>
      <c r="F97" s="314"/>
      <c r="G97" s="315"/>
      <c r="H97" s="316"/>
      <c r="I97" s="317"/>
      <c r="J97" s="318" t="s">
        <v>124</v>
      </c>
      <c r="K97" s="319">
        <f>ROUND(SUM(K95:K96),2)</f>
        <v>152532657</v>
      </c>
      <c r="L97" s="234"/>
      <c r="M97" s="232"/>
    </row>
    <row r="98" spans="1:17" ht="30" customHeight="1" thickBot="1">
      <c r="A98" s="232"/>
      <c r="B98" s="233"/>
      <c r="C98" s="329"/>
      <c r="D98" s="330"/>
      <c r="E98" s="330"/>
      <c r="F98" s="288"/>
      <c r="G98" s="345" t="s">
        <v>257</v>
      </c>
      <c r="H98" s="346"/>
      <c r="I98" s="346"/>
      <c r="J98" s="347"/>
      <c r="K98" s="332">
        <f>K97+K93+K30+K21</f>
        <v>571941166</v>
      </c>
      <c r="L98" s="234"/>
      <c r="M98" s="232"/>
    </row>
    <row r="99" spans="1:17" ht="30" customHeight="1">
      <c r="A99" s="232"/>
      <c r="B99" s="233"/>
      <c r="C99" s="329"/>
      <c r="D99" s="330"/>
      <c r="E99" s="330"/>
      <c r="F99" s="289"/>
      <c r="G99" s="290" t="s">
        <v>251</v>
      </c>
      <c r="H99" s="283"/>
      <c r="I99" s="284"/>
      <c r="J99" s="283"/>
      <c r="K99" s="283"/>
      <c r="L99" s="234"/>
      <c r="M99" s="232"/>
    </row>
    <row r="100" spans="1:17" ht="30" customHeight="1">
      <c r="A100" s="232"/>
      <c r="B100" s="233"/>
      <c r="C100" s="329"/>
      <c r="D100" s="330"/>
      <c r="E100" s="330"/>
      <c r="F100" s="291"/>
      <c r="G100" s="278" t="s">
        <v>252</v>
      </c>
      <c r="H100" s="285" t="s">
        <v>106</v>
      </c>
      <c r="I100" s="280">
        <v>1</v>
      </c>
      <c r="J100" s="281">
        <v>10000000</v>
      </c>
      <c r="K100" s="281">
        <f>+I100*J100</f>
        <v>10000000</v>
      </c>
      <c r="L100" s="234"/>
      <c r="M100" s="232"/>
    </row>
    <row r="101" spans="1:17" ht="30" customHeight="1" thickBot="1">
      <c r="A101" s="232"/>
      <c r="B101" s="233"/>
      <c r="C101" s="329"/>
      <c r="D101" s="330"/>
      <c r="E101" s="330"/>
      <c r="F101" s="291"/>
      <c r="G101" s="278" t="s">
        <v>253</v>
      </c>
      <c r="H101" s="279" t="s">
        <v>106</v>
      </c>
      <c r="I101" s="280">
        <v>1</v>
      </c>
      <c r="J101" s="281">
        <v>6335376</v>
      </c>
      <c r="K101" s="281">
        <f>ROUND(+I101*J101,0)</f>
        <v>6335376</v>
      </c>
      <c r="L101" s="234"/>
      <c r="M101" s="232"/>
    </row>
    <row r="102" spans="1:17" ht="30" customHeight="1" thickBot="1">
      <c r="A102" s="232"/>
      <c r="B102" s="233"/>
      <c r="C102" s="329"/>
      <c r="D102" s="330"/>
      <c r="E102" s="330"/>
      <c r="F102" s="288"/>
      <c r="G102" s="289"/>
      <c r="H102" s="337" t="s">
        <v>124</v>
      </c>
      <c r="I102" s="338"/>
      <c r="J102" s="339"/>
      <c r="K102" s="333">
        <f>ROUND(SUM(K100:K101),2)</f>
        <v>16335376</v>
      </c>
      <c r="L102" s="234"/>
      <c r="M102" s="232"/>
    </row>
    <row r="103" spans="1:17" s="244" customFormat="1" ht="15.75" thickBot="1">
      <c r="A103" s="241"/>
      <c r="B103" s="242"/>
      <c r="C103" s="245"/>
      <c r="D103" s="245"/>
      <c r="E103" s="245"/>
      <c r="F103" s="245"/>
      <c r="G103" s="245"/>
      <c r="H103" s="245"/>
      <c r="I103" s="245"/>
      <c r="J103" s="245"/>
      <c r="K103" s="246"/>
      <c r="L103" s="243"/>
      <c r="M103" s="241"/>
      <c r="O103" s="322"/>
      <c r="P103" s="326"/>
      <c r="Q103" s="326"/>
    </row>
    <row r="104" spans="1:17" s="244" customFormat="1" ht="30" customHeight="1">
      <c r="A104" s="241"/>
      <c r="B104" s="242"/>
      <c r="C104" s="247"/>
      <c r="D104" s="248"/>
      <c r="E104" s="247"/>
      <c r="F104" s="247"/>
      <c r="G104" s="368"/>
      <c r="H104" s="369"/>
      <c r="I104" s="370"/>
      <c r="J104" s="172"/>
      <c r="K104" s="173"/>
      <c r="L104" s="243"/>
      <c r="M104" s="241"/>
      <c r="O104" s="322"/>
      <c r="P104" s="326"/>
      <c r="Q104" s="326"/>
    </row>
    <row r="105" spans="1:17" s="244" customFormat="1" ht="30" customHeight="1" thickBot="1">
      <c r="A105" s="241"/>
      <c r="B105" s="242"/>
      <c r="C105" s="247"/>
      <c r="D105" s="249"/>
      <c r="E105" s="249"/>
      <c r="F105" s="249"/>
      <c r="G105" s="183" t="s">
        <v>16</v>
      </c>
      <c r="H105" s="180"/>
      <c r="I105" s="181"/>
      <c r="J105" s="182"/>
      <c r="K105" s="334">
        <f>K98+K102</f>
        <v>588276542</v>
      </c>
      <c r="L105" s="243"/>
      <c r="M105" s="241"/>
      <c r="O105" s="322"/>
      <c r="P105" s="326"/>
      <c r="Q105" s="326"/>
    </row>
    <row r="106" spans="1:17" s="244" customFormat="1" ht="30" customHeight="1" thickBot="1">
      <c r="A106" s="241"/>
      <c r="B106" s="242"/>
      <c r="C106" s="247"/>
      <c r="D106" s="248"/>
      <c r="E106" s="247"/>
      <c r="F106" s="247"/>
      <c r="G106" s="187" t="s">
        <v>17</v>
      </c>
      <c r="H106" s="188"/>
      <c r="I106" s="189"/>
      <c r="J106" s="190"/>
      <c r="K106" s="335">
        <f>K105</f>
        <v>588276542</v>
      </c>
      <c r="L106" s="243"/>
      <c r="M106" s="241"/>
      <c r="O106" s="322"/>
      <c r="P106" s="326"/>
      <c r="Q106" s="326"/>
    </row>
    <row r="107" spans="1:17" s="244" customFormat="1" ht="15.75" thickBot="1">
      <c r="A107" s="241"/>
      <c r="B107" s="242"/>
      <c r="C107" s="247"/>
      <c r="D107" s="248"/>
      <c r="E107" s="248"/>
      <c r="F107" s="248"/>
      <c r="G107" s="247"/>
      <c r="H107" s="247"/>
      <c r="I107" s="250"/>
      <c r="J107" s="251"/>
      <c r="K107" s="252"/>
      <c r="L107" s="243"/>
      <c r="M107" s="241"/>
      <c r="O107" s="322"/>
      <c r="P107" s="326"/>
      <c r="Q107" s="326"/>
    </row>
    <row r="108" spans="1:17" s="244" customFormat="1" ht="15">
      <c r="A108" s="241"/>
      <c r="B108" s="242"/>
      <c r="C108" s="253"/>
      <c r="D108" s="366"/>
      <c r="E108" s="366"/>
      <c r="F108" s="366"/>
      <c r="G108" s="366"/>
      <c r="H108" s="366"/>
      <c r="I108" s="366"/>
      <c r="J108" s="366"/>
      <c r="K108" s="367"/>
      <c r="L108" s="254"/>
      <c r="M108" s="241"/>
      <c r="O108" s="322"/>
      <c r="P108" s="326"/>
      <c r="Q108" s="326"/>
    </row>
    <row r="109" spans="1:17" s="244" customFormat="1" ht="46.5" customHeight="1">
      <c r="A109" s="241"/>
      <c r="B109" s="242"/>
      <c r="C109" s="359" t="s">
        <v>18</v>
      </c>
      <c r="D109" s="360"/>
      <c r="E109" s="360"/>
      <c r="F109" s="360"/>
      <c r="G109" s="360"/>
      <c r="H109" s="364" t="s">
        <v>19</v>
      </c>
      <c r="I109" s="364"/>
      <c r="J109" s="364"/>
      <c r="K109" s="255" t="s">
        <v>20</v>
      </c>
      <c r="L109" s="256"/>
      <c r="M109" s="241"/>
      <c r="O109" s="322"/>
      <c r="P109" s="326"/>
      <c r="Q109" s="326"/>
    </row>
    <row r="110" spans="1:17" s="244" customFormat="1" ht="56.25" customHeight="1">
      <c r="A110" s="241"/>
      <c r="B110" s="242"/>
      <c r="C110" s="359" t="s">
        <v>21</v>
      </c>
      <c r="D110" s="360"/>
      <c r="E110" s="360"/>
      <c r="F110" s="360"/>
      <c r="G110" s="360"/>
      <c r="H110" s="365" t="s">
        <v>22</v>
      </c>
      <c r="I110" s="365"/>
      <c r="J110" s="257" t="s">
        <v>23</v>
      </c>
      <c r="K110" s="336">
        <v>0.28999999999999998</v>
      </c>
      <c r="L110" s="256"/>
      <c r="M110" s="241"/>
      <c r="O110" s="322"/>
      <c r="P110" s="326"/>
      <c r="Q110" s="326"/>
    </row>
    <row r="111" spans="1:17" s="244" customFormat="1" ht="30" customHeight="1">
      <c r="A111" s="241"/>
      <c r="B111" s="242"/>
      <c r="C111" s="359" t="s">
        <v>24</v>
      </c>
      <c r="D111" s="360"/>
      <c r="E111" s="360"/>
      <c r="F111" s="360"/>
      <c r="G111" s="360"/>
      <c r="H111" s="379" t="s">
        <v>25</v>
      </c>
      <c r="I111" s="380"/>
      <c r="J111" s="257" t="s">
        <v>26</v>
      </c>
      <c r="K111" s="336">
        <v>0.01</v>
      </c>
      <c r="L111" s="256"/>
      <c r="M111" s="241"/>
      <c r="O111" s="322"/>
      <c r="P111" s="326"/>
      <c r="Q111" s="326"/>
    </row>
    <row r="112" spans="1:17" s="259" customFormat="1" ht="58.5" customHeight="1">
      <c r="A112" s="241"/>
      <c r="B112" s="242"/>
      <c r="C112" s="258"/>
      <c r="E112" s="260"/>
      <c r="F112" s="260"/>
      <c r="G112" s="261"/>
      <c r="H112" s="381" t="s">
        <v>27</v>
      </c>
      <c r="I112" s="365"/>
      <c r="J112" s="257" t="s">
        <v>28</v>
      </c>
      <c r="K112" s="336">
        <v>0.05</v>
      </c>
      <c r="L112" s="243"/>
      <c r="M112" s="241"/>
      <c r="O112" s="323"/>
      <c r="P112" s="327"/>
      <c r="Q112" s="327"/>
    </row>
    <row r="113" spans="1:13" ht="57" customHeight="1">
      <c r="A113" s="232"/>
      <c r="B113" s="233"/>
      <c r="C113" s="262"/>
      <c r="D113" s="263"/>
      <c r="E113" s="263"/>
      <c r="F113" s="263"/>
      <c r="G113" s="264"/>
      <c r="H113" s="365" t="s">
        <v>29</v>
      </c>
      <c r="I113" s="365"/>
      <c r="J113" s="257" t="s">
        <v>30</v>
      </c>
      <c r="K113" s="336">
        <f>SUM(K110:K112)</f>
        <v>0.35</v>
      </c>
      <c r="L113" s="234"/>
      <c r="M113" s="232"/>
    </row>
    <row r="114" spans="1:13" ht="15.75" thickBot="1">
      <c r="A114" s="232"/>
      <c r="B114" s="233"/>
      <c r="C114" s="265"/>
      <c r="D114" s="266"/>
      <c r="E114" s="266"/>
      <c r="F114" s="266"/>
      <c r="G114" s="267"/>
      <c r="H114" s="377"/>
      <c r="I114" s="377"/>
      <c r="J114" s="377"/>
      <c r="K114" s="378"/>
      <c r="L114" s="234"/>
      <c r="M114" s="232"/>
    </row>
    <row r="115" spans="1:13" ht="15.75" thickBot="1">
      <c r="A115" s="232"/>
      <c r="B115" s="268"/>
      <c r="C115" s="269"/>
      <c r="D115" s="269"/>
      <c r="E115" s="270"/>
      <c r="F115" s="269"/>
      <c r="G115" s="271"/>
      <c r="H115" s="269"/>
      <c r="I115" s="269"/>
      <c r="J115" s="269"/>
      <c r="K115" s="269"/>
      <c r="L115" s="272"/>
      <c r="M115" s="232"/>
    </row>
    <row r="116" spans="1:13" ht="15.75" thickTop="1">
      <c r="A116" s="232"/>
      <c r="B116" s="232"/>
      <c r="C116" s="232"/>
      <c r="D116" s="232"/>
      <c r="E116" s="273"/>
      <c r="F116" s="232"/>
      <c r="G116" s="232"/>
      <c r="H116" s="232"/>
      <c r="I116" s="232"/>
      <c r="J116" s="232"/>
      <c r="K116" s="232"/>
      <c r="L116" s="232"/>
      <c r="M116" s="232"/>
    </row>
  </sheetData>
  <mergeCells count="25">
    <mergeCell ref="H114:K114"/>
    <mergeCell ref="C111:G111"/>
    <mergeCell ref="H111:I111"/>
    <mergeCell ref="H112:I112"/>
    <mergeCell ref="H113:I113"/>
    <mergeCell ref="C3:K4"/>
    <mergeCell ref="C5:K5"/>
    <mergeCell ref="C1:F1"/>
    <mergeCell ref="C110:G110"/>
    <mergeCell ref="C6:K6"/>
    <mergeCell ref="C109:G109"/>
    <mergeCell ref="H109:J109"/>
    <mergeCell ref="H110:I110"/>
    <mergeCell ref="D108:K108"/>
    <mergeCell ref="G104:I104"/>
    <mergeCell ref="I7:I8"/>
    <mergeCell ref="J7:J8"/>
    <mergeCell ref="K7:K8"/>
    <mergeCell ref="C7:C8"/>
    <mergeCell ref="D7:D8"/>
    <mergeCell ref="H102:J102"/>
    <mergeCell ref="G7:G8"/>
    <mergeCell ref="H7:H8"/>
    <mergeCell ref="E7:F7"/>
    <mergeCell ref="G98:J98"/>
  </mergeCells>
  <conditionalFormatting sqref="D23:D29">
    <cfRule type="expression" dxfId="27" priority="1">
      <formula>IF(#REF!="SC",1,0)</formula>
    </cfRule>
    <cfRule type="expression" dxfId="26" priority="2">
      <formula>IF(#REF!="C",1,0)</formula>
    </cfRule>
  </conditionalFormatting>
  <conditionalFormatting sqref="D29">
    <cfRule type="expression" dxfId="25" priority="3">
      <formula>IF(#REF!="SC",1,0)</formula>
    </cfRule>
    <cfRule type="expression" dxfId="24" priority="4">
      <formula>IF(#REF!="C",1,0)</formula>
    </cfRule>
  </conditionalFormatting>
  <conditionalFormatting sqref="H43:I60 G32:I33 D32:D33 G43:I47 G48:G56 D43:D60">
    <cfRule type="expression" dxfId="23" priority="22">
      <formula>IF(#REF!="C",1,0)</formula>
    </cfRule>
  </conditionalFormatting>
  <conditionalFormatting sqref="G32:I33 D32:D33 G48:G56 D48:D60">
    <cfRule type="expression" dxfId="22" priority="21">
      <formula>IF(#REF!="SC",1,0)</formula>
    </cfRule>
  </conditionalFormatting>
  <conditionalFormatting sqref="G61:I89 D61:D92">
    <cfRule type="expression" dxfId="21" priority="25">
      <formula>IF(#REF!="SC",1,0)</formula>
    </cfRule>
    <cfRule type="expression" dxfId="20" priority="26">
      <formula>IF(#REF!="C",1,0)</formula>
    </cfRule>
  </conditionalFormatting>
  <conditionalFormatting sqref="D95:D96">
    <cfRule type="expression" dxfId="19" priority="27">
      <formula>IF(#REF!="SC",1,0)</formula>
    </cfRule>
    <cfRule type="expression" dxfId="18" priority="28">
      <formula>IF(#REF!="C",1,0)</formula>
    </cfRule>
  </conditionalFormatting>
  <conditionalFormatting sqref="F100:F101">
    <cfRule type="expression" dxfId="17" priority="7">
      <formula>IF(#REF!="SC",1,0)</formula>
    </cfRule>
    <cfRule type="expression" dxfId="16" priority="8">
      <formula>IF(#REF!="C",1,0)</formula>
    </cfRule>
  </conditionalFormatting>
  <conditionalFormatting sqref="D34:D42">
    <cfRule type="expression" dxfId="15" priority="9">
      <formula>IF(#REF!="C",1,0)</formula>
    </cfRule>
  </conditionalFormatting>
  <conditionalFormatting sqref="D34:D43">
    <cfRule type="expression" dxfId="14" priority="10">
      <formula>IF(#REF!="SC",1,0)</formula>
    </cfRule>
  </conditionalFormatting>
  <conditionalFormatting sqref="G90:I90">
    <cfRule type="expression" dxfId="13" priority="11">
      <formula>IF(#REF!="SC",1,0)</formula>
    </cfRule>
    <cfRule type="expression" dxfId="12" priority="12">
      <formula>IF(#REF!="C",1,0)</formula>
    </cfRule>
  </conditionalFormatting>
  <conditionalFormatting sqref="G23">
    <cfRule type="expression" dxfId="11" priority="13">
      <formula>IF(#REF!="SC",1,0)</formula>
    </cfRule>
    <cfRule type="expression" dxfId="10" priority="14">
      <formula>IF(#REF!="C",1,0)</formula>
    </cfRule>
  </conditionalFormatting>
  <conditionalFormatting sqref="G25:G28">
    <cfRule type="expression" dxfId="9" priority="15">
      <formula>IF(#REF!="SC",1,0)</formula>
    </cfRule>
    <cfRule type="expression" dxfId="8" priority="16">
      <formula>IF(#REF!="C",1,0)</formula>
    </cfRule>
  </conditionalFormatting>
  <conditionalFormatting sqref="G34:I39">
    <cfRule type="expression" dxfId="7" priority="17">
      <formula>IF(#REF!="SC",1,0)</formula>
    </cfRule>
    <cfRule type="expression" dxfId="6" priority="18">
      <formula>IF(#REF!="C",1,0)</formula>
    </cfRule>
  </conditionalFormatting>
  <conditionalFormatting sqref="H39:I39 G41:I41 H48:I58 H60:I60 G100:H100">
    <cfRule type="expression" dxfId="5" priority="19">
      <formula>IF(#REF!="C",1,0)</formula>
    </cfRule>
  </conditionalFormatting>
  <conditionalFormatting sqref="H39:I39 G41:I41 H43:I60 G43:G47 D44:D47 G100:H100 G36:I38">
    <cfRule type="expression" dxfId="4" priority="20">
      <formula>IF(#REF!="SC",1,0)</formula>
    </cfRule>
  </conditionalFormatting>
  <conditionalFormatting sqref="H59:I59">
    <cfRule type="expression" dxfId="3" priority="23">
      <formula>IF(#REF!="SC",1,0)</formula>
    </cfRule>
    <cfRule type="expression" dxfId="2" priority="24">
      <formula>IF(#REF!="C",1,0)</formula>
    </cfRule>
  </conditionalFormatting>
  <conditionalFormatting sqref="H96:I96">
    <cfRule type="expression" dxfId="1" priority="5">
      <formula>IF(#REF!="SC",1,0)</formula>
    </cfRule>
    <cfRule type="expression" dxfId="0" priority="6">
      <formula>IF(#REF!="C",1,0)</formula>
    </cfRule>
  </conditionalFormatting>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2" zoomScale="87" zoomScaleNormal="100" zoomScaleSheetLayoutView="87" zoomScalePageLayoutView="91" workbookViewId="0">
      <selection activeCell="C9" sqref="C9:K9"/>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3"/>
      <c r="D2" s="223"/>
      <c r="E2" s="224"/>
      <c r="F2" s="223"/>
      <c r="G2" s="223"/>
      <c r="H2" s="223"/>
      <c r="I2" s="223"/>
      <c r="J2" s="223"/>
      <c r="K2" s="223"/>
      <c r="L2" s="8"/>
      <c r="M2" s="5"/>
    </row>
    <row r="3" spans="1:13" ht="26.25" customHeight="1">
      <c r="A3" s="5"/>
      <c r="B3" s="9"/>
      <c r="C3" s="357" t="s">
        <v>0</v>
      </c>
      <c r="D3" s="358"/>
      <c r="E3" s="358"/>
      <c r="F3" s="358"/>
      <c r="G3" s="5"/>
      <c r="H3" s="5"/>
      <c r="I3" s="5"/>
      <c r="J3" s="5"/>
      <c r="K3" s="5"/>
      <c r="L3" s="10"/>
      <c r="M3" s="5"/>
    </row>
    <row r="4" spans="1:13">
      <c r="A4" s="5"/>
      <c r="B4" s="9"/>
      <c r="C4" s="201"/>
      <c r="D4" s="202" t="s">
        <v>1</v>
      </c>
      <c r="E4" s="201"/>
      <c r="F4" s="202"/>
      <c r="G4" s="5"/>
      <c r="H4" s="5"/>
      <c r="I4" s="5"/>
      <c r="J4" s="5"/>
      <c r="K4" s="5"/>
      <c r="L4" s="10"/>
      <c r="M4" s="5"/>
    </row>
    <row r="5" spans="1:13">
      <c r="A5" s="5"/>
      <c r="B5" s="9"/>
      <c r="C5" s="393" t="s">
        <v>31</v>
      </c>
      <c r="D5" s="393"/>
      <c r="E5" s="393"/>
      <c r="F5" s="393"/>
      <c r="G5" s="393"/>
      <c r="H5" s="393"/>
      <c r="I5" s="393"/>
      <c r="J5" s="393"/>
      <c r="K5" s="393"/>
      <c r="L5" s="10"/>
      <c r="M5" s="5"/>
    </row>
    <row r="6" spans="1:13" ht="17.25" thickBot="1">
      <c r="A6" s="5"/>
      <c r="B6" s="9"/>
      <c r="C6" s="394" t="s">
        <v>32</v>
      </c>
      <c r="D6" s="394"/>
      <c r="E6" s="394"/>
      <c r="F6" s="394"/>
      <c r="G6" s="394"/>
      <c r="H6" s="394"/>
      <c r="I6" s="394"/>
      <c r="J6" s="394"/>
      <c r="K6" s="394"/>
      <c r="L6" s="10"/>
      <c r="M6" s="5"/>
    </row>
    <row r="7" spans="1:13" s="20" customFormat="1" ht="16.5" customHeight="1">
      <c r="A7" s="19"/>
      <c r="B7" s="215"/>
      <c r="C7" s="395" t="s">
        <v>33</v>
      </c>
      <c r="D7" s="396"/>
      <c r="E7" s="396"/>
      <c r="F7" s="396"/>
      <c r="G7" s="396"/>
      <c r="H7" s="396"/>
      <c r="I7" s="396"/>
      <c r="J7" s="396"/>
      <c r="K7" s="397"/>
      <c r="L7" s="21"/>
      <c r="M7" s="19"/>
    </row>
    <row r="8" spans="1:13" ht="74.25" customHeight="1">
      <c r="A8" s="5"/>
      <c r="B8" s="216"/>
      <c r="C8" s="398"/>
      <c r="D8" s="399"/>
      <c r="E8" s="399"/>
      <c r="F8" s="399"/>
      <c r="G8" s="399"/>
      <c r="H8" s="399"/>
      <c r="I8" s="399"/>
      <c r="J8" s="399"/>
      <c r="K8" s="400"/>
      <c r="L8" s="10"/>
      <c r="M8" s="5"/>
    </row>
    <row r="9" spans="1:13" ht="34.5" customHeight="1">
      <c r="A9" s="5"/>
      <c r="B9" s="216"/>
      <c r="C9" s="401" t="s">
        <v>34</v>
      </c>
      <c r="D9" s="402"/>
      <c r="E9" s="402"/>
      <c r="F9" s="402"/>
      <c r="G9" s="402"/>
      <c r="H9" s="402"/>
      <c r="I9" s="402"/>
      <c r="J9" s="402"/>
      <c r="K9" s="403"/>
      <c r="L9" s="10"/>
      <c r="M9" s="5"/>
    </row>
    <row r="10" spans="1:13" ht="30" customHeight="1" thickBot="1">
      <c r="A10" s="5"/>
      <c r="B10" s="216"/>
      <c r="C10" s="404"/>
      <c r="D10" s="404"/>
      <c r="E10" s="404"/>
      <c r="F10" s="404"/>
      <c r="G10" s="404"/>
      <c r="H10" s="404"/>
      <c r="I10" s="404"/>
      <c r="J10" s="404"/>
      <c r="K10" s="405"/>
      <c r="L10" s="10"/>
      <c r="M10" s="5"/>
    </row>
    <row r="11" spans="1:13" ht="30" customHeight="1">
      <c r="A11" s="5"/>
      <c r="B11" s="9"/>
      <c r="C11" s="406" t="s">
        <v>4</v>
      </c>
      <c r="D11" s="408" t="s">
        <v>5</v>
      </c>
      <c r="E11" s="410" t="s">
        <v>6</v>
      </c>
      <c r="F11" s="410"/>
      <c r="G11" s="406" t="s">
        <v>7</v>
      </c>
      <c r="H11" s="408" t="s">
        <v>8</v>
      </c>
      <c r="I11" s="408" t="s">
        <v>9</v>
      </c>
      <c r="J11" s="411" t="s">
        <v>10</v>
      </c>
      <c r="K11" s="413" t="s">
        <v>11</v>
      </c>
      <c r="L11" s="10"/>
      <c r="M11" s="5"/>
    </row>
    <row r="12" spans="1:13" ht="30" customHeight="1" thickBot="1">
      <c r="A12" s="5"/>
      <c r="B12" s="9"/>
      <c r="C12" s="407"/>
      <c r="D12" s="409"/>
      <c r="E12" s="129" t="s">
        <v>12</v>
      </c>
      <c r="F12" s="129" t="s">
        <v>13</v>
      </c>
      <c r="G12" s="407"/>
      <c r="H12" s="409"/>
      <c r="I12" s="409"/>
      <c r="J12" s="412"/>
      <c r="K12" s="414"/>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415" t="s">
        <v>15</v>
      </c>
      <c r="D40" s="416"/>
      <c r="E40" s="416"/>
      <c r="F40" s="416"/>
      <c r="G40" s="416"/>
      <c r="H40" s="416"/>
      <c r="I40" s="416"/>
      <c r="J40" s="417"/>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68"/>
      <c r="H42" s="369"/>
      <c r="I42" s="370"/>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thickBot="1">
      <c r="A50" s="11"/>
      <c r="B50" s="12"/>
      <c r="C50" s="170"/>
      <c r="D50" s="171"/>
      <c r="E50" s="171"/>
      <c r="F50" s="171"/>
      <c r="G50" s="170"/>
      <c r="H50" s="170"/>
      <c r="I50" s="191"/>
      <c r="J50" s="192"/>
      <c r="K50" s="193"/>
      <c r="L50" s="13"/>
      <c r="M50" s="11"/>
    </row>
    <row r="51" spans="1:13" s="3" customFormat="1" ht="15.75">
      <c r="A51" s="11"/>
      <c r="B51" s="12"/>
      <c r="C51" s="194"/>
      <c r="D51" s="391"/>
      <c r="E51" s="391"/>
      <c r="F51" s="391"/>
      <c r="G51" s="391"/>
      <c r="H51" s="391"/>
      <c r="I51" s="391"/>
      <c r="J51" s="391"/>
      <c r="K51" s="392"/>
      <c r="L51" s="14"/>
      <c r="M51" s="11"/>
    </row>
    <row r="52" spans="1:13" s="3" customFormat="1" ht="46.5" customHeight="1">
      <c r="A52" s="11"/>
      <c r="B52" s="12"/>
      <c r="C52" s="384" t="s">
        <v>35</v>
      </c>
      <c r="D52" s="385"/>
      <c r="E52" s="385"/>
      <c r="F52" s="385"/>
      <c r="G52" s="385"/>
      <c r="H52" s="390" t="s">
        <v>7</v>
      </c>
      <c r="I52" s="390"/>
      <c r="J52" s="390"/>
      <c r="K52" s="195" t="s">
        <v>20</v>
      </c>
      <c r="L52" s="15"/>
      <c r="M52" s="11"/>
    </row>
    <row r="53" spans="1:13" s="3" customFormat="1" ht="32.25" customHeight="1">
      <c r="A53" s="11"/>
      <c r="B53" s="12"/>
      <c r="C53" s="384" t="s">
        <v>36</v>
      </c>
      <c r="D53" s="385"/>
      <c r="E53" s="385"/>
      <c r="F53" s="385"/>
      <c r="G53" s="385"/>
      <c r="H53" s="389" t="s">
        <v>22</v>
      </c>
      <c r="I53" s="389"/>
      <c r="J53" s="196" t="s">
        <v>23</v>
      </c>
      <c r="K53" s="197" t="s">
        <v>37</v>
      </c>
      <c r="L53" s="211"/>
      <c r="M53" s="11"/>
    </row>
    <row r="54" spans="1:13" s="3" customFormat="1" ht="30" customHeight="1">
      <c r="A54" s="11"/>
      <c r="B54" s="12"/>
      <c r="C54" s="384" t="s">
        <v>38</v>
      </c>
      <c r="D54" s="385"/>
      <c r="E54" s="385"/>
      <c r="F54" s="385"/>
      <c r="G54" s="385"/>
      <c r="H54" s="386" t="s">
        <v>25</v>
      </c>
      <c r="I54" s="387"/>
      <c r="J54" s="196" t="s">
        <v>26</v>
      </c>
      <c r="K54" s="197" t="s">
        <v>37</v>
      </c>
      <c r="L54" s="15"/>
      <c r="M54" s="11"/>
    </row>
    <row r="55" spans="1:13" s="4" customFormat="1" ht="58.5" customHeight="1">
      <c r="A55" s="11"/>
      <c r="B55" s="12"/>
      <c r="C55" s="205"/>
      <c r="D55" s="206"/>
      <c r="E55" s="206"/>
      <c r="F55" s="206"/>
      <c r="G55" s="207"/>
      <c r="H55" s="388" t="s">
        <v>27</v>
      </c>
      <c r="I55" s="389"/>
      <c r="J55" s="196" t="s">
        <v>28</v>
      </c>
      <c r="K55" s="197" t="s">
        <v>37</v>
      </c>
      <c r="L55" s="13"/>
      <c r="M55" s="11"/>
    </row>
    <row r="56" spans="1:13" ht="57.75" customHeight="1">
      <c r="A56" s="5"/>
      <c r="B56" s="9"/>
      <c r="C56" s="208"/>
      <c r="D56" s="209"/>
      <c r="E56" s="209"/>
      <c r="F56" s="209"/>
      <c r="G56" s="210"/>
      <c r="H56" s="389" t="s">
        <v>29</v>
      </c>
      <c r="I56" s="389"/>
      <c r="J56" s="196" t="s">
        <v>30</v>
      </c>
      <c r="K56" s="197" t="s">
        <v>37</v>
      </c>
      <c r="L56" s="10"/>
      <c r="M56" s="5"/>
    </row>
    <row r="57" spans="1:13" ht="17.25" thickBot="1">
      <c r="A57" s="5"/>
      <c r="B57" s="9"/>
      <c r="C57" s="208"/>
      <c r="D57" s="213"/>
      <c r="E57" s="213"/>
      <c r="F57" s="209"/>
      <c r="G57" s="214"/>
      <c r="H57" s="382"/>
      <c r="I57" s="382"/>
      <c r="J57" s="382"/>
      <c r="K57" s="383"/>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39</v>
      </c>
      <c r="H59" s="199"/>
      <c r="I59" s="199"/>
      <c r="J59" s="199"/>
      <c r="K59" s="199"/>
      <c r="L59" s="10"/>
      <c r="M59" s="5"/>
    </row>
    <row r="60" spans="1:13" ht="17.25" thickBot="1">
      <c r="A60" s="5"/>
      <c r="B60" s="225"/>
      <c r="C60" s="226"/>
      <c r="D60" s="226"/>
      <c r="E60" s="227"/>
      <c r="F60" s="226"/>
      <c r="G60" s="228"/>
      <c r="H60" s="226"/>
      <c r="I60" s="226"/>
      <c r="J60" s="226"/>
      <c r="K60" s="226"/>
      <c r="L60" s="229"/>
      <c r="M60" s="5"/>
    </row>
    <row r="61" spans="1:13" ht="17.25"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22" zoomScale="80" zoomScaleNormal="80" zoomScaleSheetLayoutView="80" workbookViewId="0">
      <selection activeCell="D12" sqref="D12:K13"/>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515" t="s">
        <v>40</v>
      </c>
      <c r="D3" s="516"/>
      <c r="E3" s="516"/>
      <c r="F3" s="516"/>
      <c r="P3" s="26"/>
    </row>
    <row r="4" spans="2:16">
      <c r="B4" s="25"/>
      <c r="C4" s="203"/>
      <c r="D4" s="231" t="s">
        <v>41</v>
      </c>
      <c r="E4" s="203"/>
      <c r="F4" s="204"/>
      <c r="P4" s="26"/>
    </row>
    <row r="5" spans="2:16">
      <c r="B5" s="25"/>
      <c r="C5" s="127"/>
      <c r="D5" s="128"/>
      <c r="E5" s="127"/>
      <c r="F5" s="128"/>
      <c r="P5" s="26"/>
    </row>
    <row r="6" spans="2:16" ht="48" customHeight="1">
      <c r="B6" s="25"/>
      <c r="C6" s="517" t="s">
        <v>42</v>
      </c>
      <c r="D6" s="517"/>
      <c r="E6" s="517"/>
      <c r="F6" s="517"/>
      <c r="G6" s="517"/>
      <c r="H6" s="517"/>
      <c r="I6" s="517"/>
      <c r="J6" s="517"/>
      <c r="K6" s="517"/>
      <c r="L6" s="517"/>
      <c r="M6" s="517"/>
      <c r="N6" s="517"/>
      <c r="O6" s="517"/>
      <c r="P6" s="27"/>
    </row>
    <row r="7" spans="2:16" ht="15" thickBot="1">
      <c r="B7" s="25"/>
      <c r="C7" s="52"/>
      <c r="D7" s="52"/>
      <c r="E7" s="52"/>
      <c r="F7" s="52"/>
      <c r="G7" s="52"/>
      <c r="H7" s="52"/>
      <c r="I7" s="52"/>
      <c r="J7" s="52"/>
      <c r="K7" s="52"/>
      <c r="L7" s="52"/>
      <c r="M7" s="52"/>
      <c r="N7" s="52"/>
      <c r="O7" s="52"/>
      <c r="P7" s="26"/>
    </row>
    <row r="8" spans="2:16" ht="15">
      <c r="B8" s="25"/>
      <c r="C8" s="474"/>
      <c r="D8" s="476"/>
      <c r="E8" s="477"/>
      <c r="F8" s="477"/>
      <c r="G8" s="477"/>
      <c r="H8" s="477"/>
      <c r="I8" s="477"/>
      <c r="J8" s="477"/>
      <c r="K8" s="478"/>
      <c r="L8" s="489"/>
      <c r="M8" s="490"/>
      <c r="N8" s="490"/>
      <c r="O8" s="491"/>
      <c r="P8" s="28"/>
    </row>
    <row r="9" spans="2:16" ht="15">
      <c r="B9" s="25"/>
      <c r="C9" s="475"/>
      <c r="D9" s="479" t="s">
        <v>43</v>
      </c>
      <c r="E9" s="480"/>
      <c r="F9" s="480"/>
      <c r="G9" s="480"/>
      <c r="H9" s="480"/>
      <c r="I9" s="480"/>
      <c r="J9" s="480"/>
      <c r="K9" s="481"/>
      <c r="L9" s="492"/>
      <c r="M9" s="493"/>
      <c r="N9" s="493"/>
      <c r="O9" s="494"/>
      <c r="P9" s="28"/>
    </row>
    <row r="10" spans="2:16" ht="15">
      <c r="B10" s="25"/>
      <c r="C10" s="475"/>
      <c r="D10" s="479"/>
      <c r="E10" s="480"/>
      <c r="F10" s="480"/>
      <c r="G10" s="480"/>
      <c r="H10" s="480"/>
      <c r="I10" s="480"/>
      <c r="J10" s="480"/>
      <c r="K10" s="481"/>
      <c r="L10" s="482" t="s">
        <v>44</v>
      </c>
      <c r="M10" s="495"/>
      <c r="N10" s="496"/>
      <c r="O10" s="497"/>
      <c r="P10" s="28"/>
    </row>
    <row r="11" spans="2:16" ht="15">
      <c r="B11" s="25"/>
      <c r="C11" s="475"/>
      <c r="D11" s="479" t="s">
        <v>45</v>
      </c>
      <c r="E11" s="480"/>
      <c r="F11" s="480"/>
      <c r="G11" s="480"/>
      <c r="H11" s="480"/>
      <c r="I11" s="480"/>
      <c r="J11" s="480"/>
      <c r="K11" s="481"/>
      <c r="L11" s="483"/>
      <c r="M11" s="498"/>
      <c r="N11" s="499"/>
      <c r="O11" s="500"/>
      <c r="P11" s="29"/>
    </row>
    <row r="12" spans="2:16" ht="12.75" customHeight="1">
      <c r="B12" s="25"/>
      <c r="C12" s="475"/>
      <c r="D12" s="518"/>
      <c r="E12" s="519"/>
      <c r="F12" s="519"/>
      <c r="G12" s="519"/>
      <c r="H12" s="519"/>
      <c r="I12" s="519"/>
      <c r="J12" s="519"/>
      <c r="K12" s="520"/>
      <c r="L12" s="482" t="s">
        <v>46</v>
      </c>
      <c r="M12" s="482">
        <v>1</v>
      </c>
      <c r="N12" s="482" t="s">
        <v>47</v>
      </c>
      <c r="O12" s="487">
        <v>1</v>
      </c>
      <c r="P12" s="28"/>
    </row>
    <row r="13" spans="2:16" ht="13.5">
      <c r="B13" s="25"/>
      <c r="C13" s="475"/>
      <c r="D13" s="518"/>
      <c r="E13" s="519"/>
      <c r="F13" s="519"/>
      <c r="G13" s="519"/>
      <c r="H13" s="519"/>
      <c r="I13" s="519"/>
      <c r="J13" s="519"/>
      <c r="K13" s="520"/>
      <c r="L13" s="501"/>
      <c r="M13" s="501"/>
      <c r="N13" s="501"/>
      <c r="O13" s="488"/>
      <c r="P13" s="28"/>
    </row>
    <row r="14" spans="2:16" ht="15">
      <c r="B14" s="25"/>
      <c r="C14" s="475"/>
      <c r="D14" s="479" t="s">
        <v>48</v>
      </c>
      <c r="E14" s="480"/>
      <c r="F14" s="480"/>
      <c r="G14" s="480"/>
      <c r="H14" s="480"/>
      <c r="I14" s="480"/>
      <c r="J14" s="480"/>
      <c r="K14" s="481"/>
      <c r="L14" s="501"/>
      <c r="M14" s="501"/>
      <c r="N14" s="501"/>
      <c r="O14" s="488"/>
      <c r="P14" s="28"/>
    </row>
    <row r="15" spans="2:16" ht="15.75" thickBot="1">
      <c r="B15" s="25"/>
      <c r="C15" s="53"/>
      <c r="D15" s="54"/>
      <c r="E15" s="54"/>
      <c r="F15" s="54"/>
      <c r="G15" s="54"/>
      <c r="H15" s="54"/>
      <c r="I15" s="54"/>
      <c r="J15" s="54"/>
      <c r="K15" s="54"/>
      <c r="L15" s="54"/>
      <c r="M15" s="55"/>
      <c r="N15" s="55"/>
      <c r="O15" s="56"/>
      <c r="P15" s="30"/>
    </row>
    <row r="16" spans="2:16" ht="15">
      <c r="B16" s="25"/>
      <c r="C16" s="57"/>
      <c r="D16" s="219"/>
      <c r="E16" s="219"/>
      <c r="F16" s="219"/>
      <c r="G16" s="219"/>
      <c r="H16" s="219"/>
      <c r="I16" s="219"/>
      <c r="J16" s="219"/>
      <c r="K16" s="219"/>
      <c r="L16" s="58" t="s">
        <v>49</v>
      </c>
      <c r="M16" s="59" t="s">
        <v>50</v>
      </c>
      <c r="N16" s="59" t="s">
        <v>51</v>
      </c>
      <c r="O16" s="60" t="s">
        <v>52</v>
      </c>
      <c r="P16" s="29"/>
    </row>
    <row r="17" spans="2:16" ht="15">
      <c r="B17" s="25"/>
      <c r="C17" s="61"/>
      <c r="D17" s="217"/>
      <c r="E17" s="217"/>
      <c r="F17" s="217"/>
      <c r="G17" s="217"/>
      <c r="H17" s="217"/>
      <c r="I17" s="217"/>
      <c r="J17" s="217"/>
      <c r="K17" s="217"/>
      <c r="L17" s="62"/>
      <c r="M17" s="63"/>
      <c r="N17" s="63"/>
      <c r="O17" s="64"/>
      <c r="P17" s="31"/>
    </row>
    <row r="18" spans="2:16" ht="18" customHeight="1">
      <c r="B18" s="25"/>
      <c r="C18" s="422" t="s">
        <v>53</v>
      </c>
      <c r="D18" s="423"/>
      <c r="E18" s="423"/>
      <c r="F18" s="423"/>
      <c r="G18" s="217"/>
      <c r="H18" s="217"/>
      <c r="I18" s="217" t="s">
        <v>54</v>
      </c>
      <c r="J18" s="52"/>
      <c r="K18" s="217"/>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504" t="s">
        <v>55</v>
      </c>
      <c r="D22" s="505"/>
      <c r="E22" s="505"/>
      <c r="F22" s="505"/>
      <c r="G22" s="505"/>
      <c r="H22" s="505"/>
      <c r="I22" s="505"/>
      <c r="J22" s="505"/>
      <c r="K22" s="505"/>
      <c r="L22" s="505"/>
      <c r="M22" s="505"/>
      <c r="N22" s="505"/>
      <c r="O22" s="506"/>
      <c r="P22" s="33"/>
    </row>
    <row r="23" spans="2:16" ht="15" thickBot="1">
      <c r="B23" s="25"/>
      <c r="C23" s="75"/>
      <c r="D23" s="52"/>
      <c r="E23" s="52"/>
      <c r="F23" s="52"/>
      <c r="G23" s="52"/>
      <c r="H23" s="52"/>
      <c r="I23" s="52"/>
      <c r="J23" s="52"/>
      <c r="K23" s="52"/>
      <c r="L23" s="52"/>
      <c r="M23" s="52"/>
      <c r="N23" s="52"/>
      <c r="O23" s="76"/>
      <c r="P23" s="26"/>
    </row>
    <row r="24" spans="2:16" ht="15">
      <c r="B24" s="25"/>
      <c r="C24" s="77" t="s">
        <v>56</v>
      </c>
      <c r="D24" s="484" t="s">
        <v>7</v>
      </c>
      <c r="E24" s="485"/>
      <c r="F24" s="485"/>
      <c r="G24" s="485"/>
      <c r="H24" s="485"/>
      <c r="I24" s="485"/>
      <c r="J24" s="485"/>
      <c r="K24" s="485"/>
      <c r="L24" s="486"/>
      <c r="M24" s="502" t="s">
        <v>57</v>
      </c>
      <c r="N24" s="503"/>
      <c r="O24" s="77" t="s">
        <v>9</v>
      </c>
      <c r="P24" s="34"/>
    </row>
    <row r="25" spans="2:16" ht="15" thickBot="1">
      <c r="B25" s="25"/>
      <c r="C25" s="78"/>
      <c r="D25" s="458"/>
      <c r="E25" s="459"/>
      <c r="F25" s="459"/>
      <c r="G25" s="459"/>
      <c r="H25" s="459"/>
      <c r="I25" s="459"/>
      <c r="J25" s="459"/>
      <c r="K25" s="459"/>
      <c r="L25" s="460"/>
      <c r="M25" s="458"/>
      <c r="N25" s="460"/>
      <c r="O25" s="79"/>
      <c r="P25" s="35"/>
    </row>
    <row r="26" spans="2:16">
      <c r="B26" s="25"/>
      <c r="C26" s="461" t="s">
        <v>58</v>
      </c>
      <c r="D26" s="462"/>
      <c r="E26" s="462"/>
      <c r="F26" s="462"/>
      <c r="G26" s="462"/>
      <c r="H26" s="462"/>
      <c r="I26" s="462"/>
      <c r="J26" s="462"/>
      <c r="K26" s="462"/>
      <c r="L26" s="462"/>
      <c r="M26" s="462"/>
      <c r="N26" s="462"/>
      <c r="O26" s="463"/>
      <c r="P26" s="36"/>
    </row>
    <row r="27" spans="2:16">
      <c r="B27" s="25"/>
      <c r="C27" s="464"/>
      <c r="D27" s="465"/>
      <c r="E27" s="465"/>
      <c r="F27" s="465"/>
      <c r="G27" s="465"/>
      <c r="H27" s="465"/>
      <c r="I27" s="465"/>
      <c r="J27" s="465"/>
      <c r="K27" s="465"/>
      <c r="L27" s="465"/>
      <c r="M27" s="465"/>
      <c r="N27" s="465"/>
      <c r="O27" s="466"/>
      <c r="P27" s="36"/>
    </row>
    <row r="28" spans="2:16" ht="13.5" thickBot="1">
      <c r="B28" s="25"/>
      <c r="C28" s="467"/>
      <c r="D28" s="468"/>
      <c r="E28" s="468"/>
      <c r="F28" s="468"/>
      <c r="G28" s="468"/>
      <c r="H28" s="468"/>
      <c r="I28" s="468"/>
      <c r="J28" s="468"/>
      <c r="K28" s="468"/>
      <c r="L28" s="468"/>
      <c r="M28" s="468"/>
      <c r="N28" s="468"/>
      <c r="O28" s="469"/>
      <c r="P28" s="36"/>
    </row>
    <row r="29" spans="2:16" ht="15">
      <c r="B29" s="25"/>
      <c r="C29" s="446" t="s">
        <v>7</v>
      </c>
      <c r="D29" s="513"/>
      <c r="E29" s="513"/>
      <c r="F29" s="513"/>
      <c r="G29" s="514"/>
      <c r="H29" s="452" t="s">
        <v>59</v>
      </c>
      <c r="I29" s="513"/>
      <c r="J29" s="456" t="s">
        <v>60</v>
      </c>
      <c r="K29" s="457"/>
      <c r="L29" s="80" t="s">
        <v>61</v>
      </c>
      <c r="M29" s="452" t="s">
        <v>62</v>
      </c>
      <c r="N29" s="453"/>
      <c r="O29" s="81" t="s">
        <v>63</v>
      </c>
      <c r="P29" s="37"/>
    </row>
    <row r="30" spans="2:16" ht="14.25">
      <c r="B30" s="25"/>
      <c r="C30" s="430"/>
      <c r="D30" s="431"/>
      <c r="E30" s="431"/>
      <c r="F30" s="431"/>
      <c r="G30" s="507"/>
      <c r="H30" s="508"/>
      <c r="I30" s="507"/>
      <c r="J30" s="508"/>
      <c r="K30" s="507"/>
      <c r="L30" s="82"/>
      <c r="M30" s="509"/>
      <c r="N30" s="510"/>
      <c r="O30" s="83"/>
      <c r="P30" s="38"/>
    </row>
    <row r="31" spans="2:16" ht="14.25">
      <c r="B31" s="25"/>
      <c r="C31" s="84"/>
      <c r="D31" s="85"/>
      <c r="E31" s="85"/>
      <c r="F31" s="85"/>
      <c r="G31" s="86"/>
      <c r="H31" s="87"/>
      <c r="I31" s="86"/>
      <c r="J31" s="87"/>
      <c r="K31" s="86"/>
      <c r="L31" s="82"/>
      <c r="M31" s="509"/>
      <c r="N31" s="510"/>
      <c r="O31" s="83"/>
      <c r="P31" s="38"/>
    </row>
    <row r="32" spans="2:16" ht="15" thickBot="1">
      <c r="B32" s="25"/>
      <c r="C32" s="442"/>
      <c r="D32" s="443"/>
      <c r="E32" s="443"/>
      <c r="F32" s="443"/>
      <c r="G32" s="470"/>
      <c r="H32" s="471"/>
      <c r="I32" s="470"/>
      <c r="J32" s="471"/>
      <c r="K32" s="470"/>
      <c r="L32" s="88"/>
      <c r="M32" s="472"/>
      <c r="N32" s="473"/>
      <c r="O32" s="83"/>
      <c r="P32" s="38"/>
    </row>
    <row r="33" spans="2:16" ht="15.75" thickBot="1">
      <c r="B33" s="25"/>
      <c r="C33" s="436" t="s">
        <v>64</v>
      </c>
      <c r="D33" s="437"/>
      <c r="E33" s="437"/>
      <c r="F33" s="437"/>
      <c r="G33" s="437"/>
      <c r="H33" s="437"/>
      <c r="I33" s="437"/>
      <c r="J33" s="437"/>
      <c r="K33" s="437"/>
      <c r="L33" s="437"/>
      <c r="M33" s="437"/>
      <c r="N33" s="438"/>
      <c r="O33" s="89"/>
      <c r="P33" s="39"/>
    </row>
    <row r="34" spans="2:16" ht="13.5" customHeight="1">
      <c r="B34" s="25"/>
      <c r="C34" s="461" t="s">
        <v>65</v>
      </c>
      <c r="D34" s="462"/>
      <c r="E34" s="462"/>
      <c r="F34" s="462"/>
      <c r="G34" s="462"/>
      <c r="H34" s="462"/>
      <c r="I34" s="462"/>
      <c r="J34" s="462"/>
      <c r="K34" s="462"/>
      <c r="L34" s="462"/>
      <c r="M34" s="462"/>
      <c r="N34" s="462"/>
      <c r="O34" s="463"/>
      <c r="P34" s="36"/>
    </row>
    <row r="35" spans="2:16">
      <c r="B35" s="25"/>
      <c r="C35" s="464"/>
      <c r="D35" s="465"/>
      <c r="E35" s="465"/>
      <c r="F35" s="465"/>
      <c r="G35" s="465"/>
      <c r="H35" s="465"/>
      <c r="I35" s="465"/>
      <c r="J35" s="465"/>
      <c r="K35" s="465"/>
      <c r="L35" s="465"/>
      <c r="M35" s="465"/>
      <c r="N35" s="465"/>
      <c r="O35" s="466"/>
      <c r="P35" s="36"/>
    </row>
    <row r="36" spans="2:16" ht="13.5" thickBot="1">
      <c r="B36" s="25"/>
      <c r="C36" s="467"/>
      <c r="D36" s="468"/>
      <c r="E36" s="468"/>
      <c r="F36" s="468"/>
      <c r="G36" s="468"/>
      <c r="H36" s="468"/>
      <c r="I36" s="468"/>
      <c r="J36" s="468"/>
      <c r="K36" s="468"/>
      <c r="L36" s="468"/>
      <c r="M36" s="468"/>
      <c r="N36" s="468"/>
      <c r="O36" s="469"/>
      <c r="P36" s="36"/>
    </row>
    <row r="37" spans="2:16" ht="15">
      <c r="B37" s="25"/>
      <c r="C37" s="446" t="s">
        <v>7</v>
      </c>
      <c r="D37" s="447"/>
      <c r="E37" s="447"/>
      <c r="F37" s="447"/>
      <c r="G37" s="447"/>
      <c r="H37" s="447"/>
      <c r="I37" s="447"/>
      <c r="J37" s="453"/>
      <c r="K37" s="218" t="s">
        <v>57</v>
      </c>
      <c r="L37" s="80" t="s">
        <v>9</v>
      </c>
      <c r="M37" s="452" t="s">
        <v>66</v>
      </c>
      <c r="N37" s="453"/>
      <c r="O37" s="81" t="s">
        <v>63</v>
      </c>
      <c r="P37" s="37"/>
    </row>
    <row r="38" spans="2:16" ht="14.25">
      <c r="B38" s="25"/>
      <c r="C38" s="430"/>
      <c r="D38" s="431"/>
      <c r="E38" s="431"/>
      <c r="F38" s="431"/>
      <c r="G38" s="431"/>
      <c r="H38" s="431"/>
      <c r="I38" s="431"/>
      <c r="J38" s="507"/>
      <c r="K38" s="222"/>
      <c r="L38" s="90"/>
      <c r="M38" s="511"/>
      <c r="N38" s="512"/>
      <c r="O38" s="83"/>
      <c r="P38" s="38"/>
    </row>
    <row r="39" spans="2:16" ht="15" thickBot="1">
      <c r="B39" s="25"/>
      <c r="C39" s="442"/>
      <c r="D39" s="443"/>
      <c r="E39" s="443"/>
      <c r="F39" s="443"/>
      <c r="G39" s="443"/>
      <c r="H39" s="443"/>
      <c r="I39" s="443"/>
      <c r="J39" s="470"/>
      <c r="K39" s="85"/>
      <c r="L39" s="91"/>
      <c r="M39" s="444"/>
      <c r="N39" s="445"/>
      <c r="O39" s="92"/>
      <c r="P39" s="38"/>
    </row>
    <row r="40" spans="2:16" ht="15.75" thickBot="1">
      <c r="B40" s="25"/>
      <c r="C40" s="436" t="s">
        <v>64</v>
      </c>
      <c r="D40" s="437"/>
      <c r="E40" s="437"/>
      <c r="F40" s="437"/>
      <c r="G40" s="437"/>
      <c r="H40" s="437"/>
      <c r="I40" s="437"/>
      <c r="J40" s="437"/>
      <c r="K40" s="437"/>
      <c r="L40" s="437"/>
      <c r="M40" s="437"/>
      <c r="N40" s="438"/>
      <c r="O40" s="93">
        <v>0</v>
      </c>
      <c r="P40" s="38"/>
    </row>
    <row r="41" spans="2:16">
      <c r="B41" s="25"/>
      <c r="C41" s="461" t="s">
        <v>67</v>
      </c>
      <c r="D41" s="462"/>
      <c r="E41" s="462"/>
      <c r="F41" s="462"/>
      <c r="G41" s="462"/>
      <c r="H41" s="462"/>
      <c r="I41" s="462"/>
      <c r="J41" s="462"/>
      <c r="K41" s="462"/>
      <c r="L41" s="462"/>
      <c r="M41" s="462"/>
      <c r="N41" s="462"/>
      <c r="O41" s="463"/>
      <c r="P41" s="36"/>
    </row>
    <row r="42" spans="2:16">
      <c r="B42" s="25"/>
      <c r="C42" s="464"/>
      <c r="D42" s="465"/>
      <c r="E42" s="465"/>
      <c r="F42" s="465"/>
      <c r="G42" s="465"/>
      <c r="H42" s="465"/>
      <c r="I42" s="465"/>
      <c r="J42" s="465"/>
      <c r="K42" s="465"/>
      <c r="L42" s="465"/>
      <c r="M42" s="465"/>
      <c r="N42" s="465"/>
      <c r="O42" s="466"/>
      <c r="P42" s="36"/>
    </row>
    <row r="43" spans="2:16" ht="13.5" thickBot="1">
      <c r="B43" s="25"/>
      <c r="C43" s="467"/>
      <c r="D43" s="468"/>
      <c r="E43" s="468"/>
      <c r="F43" s="468"/>
      <c r="G43" s="468"/>
      <c r="H43" s="468"/>
      <c r="I43" s="468"/>
      <c r="J43" s="468"/>
      <c r="K43" s="468"/>
      <c r="L43" s="468"/>
      <c r="M43" s="468"/>
      <c r="N43" s="468"/>
      <c r="O43" s="469"/>
      <c r="P43" s="36"/>
    </row>
    <row r="44" spans="2:16" ht="17.25">
      <c r="B44" s="25"/>
      <c r="C44" s="446" t="s">
        <v>68</v>
      </c>
      <c r="D44" s="447"/>
      <c r="E44" s="447"/>
      <c r="F44" s="447"/>
      <c r="G44" s="447"/>
      <c r="H44" s="447"/>
      <c r="I44" s="447"/>
      <c r="J44" s="80" t="s">
        <v>69</v>
      </c>
      <c r="K44" s="220" t="s">
        <v>70</v>
      </c>
      <c r="L44" s="94" t="s">
        <v>71</v>
      </c>
      <c r="M44" s="452" t="s">
        <v>72</v>
      </c>
      <c r="N44" s="453"/>
      <c r="O44" s="81" t="s">
        <v>63</v>
      </c>
      <c r="P44" s="37"/>
    </row>
    <row r="45" spans="2:16" ht="14.25">
      <c r="B45" s="25"/>
      <c r="C45" s="430"/>
      <c r="D45" s="431"/>
      <c r="E45" s="431"/>
      <c r="F45" s="431"/>
      <c r="G45" s="431"/>
      <c r="H45" s="431"/>
      <c r="I45" s="431"/>
      <c r="J45" s="95"/>
      <c r="K45" s="96"/>
      <c r="L45" s="95"/>
      <c r="M45" s="450"/>
      <c r="N45" s="451"/>
      <c r="O45" s="83"/>
      <c r="P45" s="38"/>
    </row>
    <row r="46" spans="2:16" ht="15" thickBot="1">
      <c r="B46" s="25"/>
      <c r="C46" s="442"/>
      <c r="D46" s="443"/>
      <c r="E46" s="443"/>
      <c r="F46" s="443"/>
      <c r="G46" s="443"/>
      <c r="H46" s="443"/>
      <c r="I46" s="443"/>
      <c r="J46" s="97"/>
      <c r="K46" s="98"/>
      <c r="L46" s="97"/>
      <c r="M46" s="444"/>
      <c r="N46" s="445"/>
      <c r="O46" s="99"/>
      <c r="P46" s="38"/>
    </row>
    <row r="47" spans="2:16" ht="15.75" thickBot="1">
      <c r="B47" s="25"/>
      <c r="C47" s="436" t="s">
        <v>64</v>
      </c>
      <c r="D47" s="437"/>
      <c r="E47" s="437"/>
      <c r="F47" s="437"/>
      <c r="G47" s="437"/>
      <c r="H47" s="437"/>
      <c r="I47" s="437"/>
      <c r="J47" s="437"/>
      <c r="K47" s="437"/>
      <c r="L47" s="437"/>
      <c r="M47" s="437"/>
      <c r="N47" s="438"/>
      <c r="O47" s="89"/>
      <c r="P47" s="39"/>
    </row>
    <row r="48" spans="2:16">
      <c r="B48" s="25"/>
      <c r="C48" s="461" t="s">
        <v>73</v>
      </c>
      <c r="D48" s="462"/>
      <c r="E48" s="462"/>
      <c r="F48" s="462"/>
      <c r="G48" s="462"/>
      <c r="H48" s="462"/>
      <c r="I48" s="462"/>
      <c r="J48" s="462"/>
      <c r="K48" s="462"/>
      <c r="L48" s="462"/>
      <c r="M48" s="462"/>
      <c r="N48" s="462"/>
      <c r="O48" s="463"/>
      <c r="P48" s="36"/>
    </row>
    <row r="49" spans="2:16">
      <c r="B49" s="25"/>
      <c r="C49" s="464"/>
      <c r="D49" s="465"/>
      <c r="E49" s="465"/>
      <c r="F49" s="465"/>
      <c r="G49" s="465"/>
      <c r="H49" s="465"/>
      <c r="I49" s="465"/>
      <c r="J49" s="465"/>
      <c r="K49" s="465"/>
      <c r="L49" s="465"/>
      <c r="M49" s="465"/>
      <c r="N49" s="465"/>
      <c r="O49" s="466"/>
      <c r="P49" s="36"/>
    </row>
    <row r="50" spans="2:16" ht="13.5" thickBot="1">
      <c r="B50" s="25"/>
      <c r="C50" s="467"/>
      <c r="D50" s="468"/>
      <c r="E50" s="468"/>
      <c r="F50" s="468"/>
      <c r="G50" s="468"/>
      <c r="H50" s="468"/>
      <c r="I50" s="468"/>
      <c r="J50" s="468"/>
      <c r="K50" s="468"/>
      <c r="L50" s="468"/>
      <c r="M50" s="468"/>
      <c r="N50" s="468"/>
      <c r="O50" s="469"/>
      <c r="P50" s="36"/>
    </row>
    <row r="51" spans="2:16" ht="30">
      <c r="B51" s="25"/>
      <c r="C51" s="446" t="s">
        <v>74</v>
      </c>
      <c r="D51" s="447"/>
      <c r="E51" s="447"/>
      <c r="F51" s="447"/>
      <c r="G51" s="447"/>
      <c r="H51" s="447"/>
      <c r="I51" s="447"/>
      <c r="J51" s="80" t="s">
        <v>75</v>
      </c>
      <c r="K51" s="100" t="s">
        <v>76</v>
      </c>
      <c r="L51" s="101" t="s">
        <v>77</v>
      </c>
      <c r="M51" s="448" t="s">
        <v>62</v>
      </c>
      <c r="N51" s="449"/>
      <c r="O51" s="102" t="s">
        <v>63</v>
      </c>
      <c r="P51" s="40"/>
    </row>
    <row r="52" spans="2:16" ht="14.25">
      <c r="B52" s="25"/>
      <c r="C52" s="103"/>
      <c r="D52" s="104"/>
      <c r="E52" s="104"/>
      <c r="F52" s="104"/>
      <c r="G52" s="104"/>
      <c r="H52" s="104"/>
      <c r="I52" s="104"/>
      <c r="J52" s="105"/>
      <c r="K52" s="106"/>
      <c r="L52" s="107"/>
      <c r="M52" s="454"/>
      <c r="N52" s="455"/>
      <c r="O52" s="108"/>
      <c r="P52" s="41"/>
    </row>
    <row r="53" spans="2:16" ht="14.25">
      <c r="B53" s="25"/>
      <c r="C53" s="103"/>
      <c r="D53" s="104"/>
      <c r="E53" s="104"/>
      <c r="F53" s="104"/>
      <c r="G53" s="104"/>
      <c r="H53" s="104"/>
      <c r="I53" s="104"/>
      <c r="J53" s="105"/>
      <c r="K53" s="106"/>
      <c r="L53" s="107"/>
      <c r="M53" s="454"/>
      <c r="N53" s="455"/>
      <c r="O53" s="108"/>
      <c r="P53" s="41"/>
    </row>
    <row r="54" spans="2:16" ht="14.25">
      <c r="B54" s="25"/>
      <c r="C54" s="103"/>
      <c r="D54" s="104"/>
      <c r="E54" s="104"/>
      <c r="F54" s="104"/>
      <c r="G54" s="104"/>
      <c r="H54" s="104"/>
      <c r="I54" s="104"/>
      <c r="J54" s="105"/>
      <c r="K54" s="106"/>
      <c r="L54" s="107"/>
      <c r="M54" s="450"/>
      <c r="N54" s="451"/>
      <c r="O54" s="108"/>
      <c r="P54" s="41"/>
    </row>
    <row r="55" spans="2:16" ht="15" thickBot="1">
      <c r="B55" s="25"/>
      <c r="C55" s="442"/>
      <c r="D55" s="443"/>
      <c r="E55" s="443"/>
      <c r="F55" s="443"/>
      <c r="G55" s="443"/>
      <c r="H55" s="443"/>
      <c r="I55" s="443"/>
      <c r="J55" s="97"/>
      <c r="K55" s="98"/>
      <c r="L55" s="97"/>
      <c r="M55" s="444"/>
      <c r="N55" s="445"/>
      <c r="O55" s="99"/>
      <c r="P55" s="38"/>
    </row>
    <row r="56" spans="2:16" ht="15.75" thickBot="1">
      <c r="B56" s="25"/>
      <c r="C56" s="436" t="s">
        <v>64</v>
      </c>
      <c r="D56" s="437"/>
      <c r="E56" s="437"/>
      <c r="F56" s="437"/>
      <c r="G56" s="437"/>
      <c r="H56" s="437"/>
      <c r="I56" s="437"/>
      <c r="J56" s="437"/>
      <c r="K56" s="437"/>
      <c r="L56" s="437"/>
      <c r="M56" s="437"/>
      <c r="N56" s="438"/>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439" t="s">
        <v>78</v>
      </c>
      <c r="D58" s="440"/>
      <c r="E58" s="440"/>
      <c r="F58" s="440"/>
      <c r="G58" s="440"/>
      <c r="H58" s="440"/>
      <c r="I58" s="440"/>
      <c r="J58" s="440"/>
      <c r="K58" s="440"/>
      <c r="L58" s="440"/>
      <c r="M58" s="440"/>
      <c r="N58" s="441"/>
      <c r="O58" s="109"/>
      <c r="P58" s="42"/>
    </row>
    <row r="59" spans="2:16">
      <c r="B59" s="25"/>
      <c r="C59" s="461" t="s">
        <v>79</v>
      </c>
      <c r="D59" s="462"/>
      <c r="E59" s="462"/>
      <c r="F59" s="462"/>
      <c r="G59" s="462"/>
      <c r="H59" s="462"/>
      <c r="I59" s="462"/>
      <c r="J59" s="462"/>
      <c r="K59" s="462"/>
      <c r="L59" s="462"/>
      <c r="M59" s="462"/>
      <c r="N59" s="462"/>
      <c r="O59" s="463"/>
      <c r="P59" s="36"/>
    </row>
    <row r="60" spans="2:16">
      <c r="B60" s="25"/>
      <c r="C60" s="464"/>
      <c r="D60" s="465"/>
      <c r="E60" s="465"/>
      <c r="F60" s="465"/>
      <c r="G60" s="465"/>
      <c r="H60" s="465"/>
      <c r="I60" s="465"/>
      <c r="J60" s="465"/>
      <c r="K60" s="465"/>
      <c r="L60" s="465"/>
      <c r="M60" s="465"/>
      <c r="N60" s="465"/>
      <c r="O60" s="466"/>
      <c r="P60" s="36"/>
    </row>
    <row r="61" spans="2:16" ht="13.5" thickBot="1">
      <c r="B61" s="25"/>
      <c r="C61" s="467"/>
      <c r="D61" s="468"/>
      <c r="E61" s="468"/>
      <c r="F61" s="468"/>
      <c r="G61" s="468"/>
      <c r="H61" s="468"/>
      <c r="I61" s="468"/>
      <c r="J61" s="468"/>
      <c r="K61" s="468"/>
      <c r="L61" s="468"/>
      <c r="M61" s="468"/>
      <c r="N61" s="468"/>
      <c r="O61" s="469"/>
      <c r="P61" s="36"/>
    </row>
    <row r="62" spans="2:16" ht="15">
      <c r="B62" s="25"/>
      <c r="C62" s="446" t="s">
        <v>80</v>
      </c>
      <c r="D62" s="447"/>
      <c r="E62" s="447"/>
      <c r="F62" s="447"/>
      <c r="G62" s="447"/>
      <c r="H62" s="447"/>
      <c r="I62" s="447"/>
      <c r="J62" s="220"/>
      <c r="K62" s="221"/>
      <c r="L62" s="101" t="s">
        <v>81</v>
      </c>
      <c r="M62" s="448" t="s">
        <v>82</v>
      </c>
      <c r="N62" s="449"/>
      <c r="O62" s="102"/>
      <c r="P62" s="40"/>
    </row>
    <row r="63" spans="2:16" ht="14.25">
      <c r="B63" s="25"/>
      <c r="C63" s="430" t="s">
        <v>83</v>
      </c>
      <c r="D63" s="431"/>
      <c r="E63" s="431"/>
      <c r="F63" s="431"/>
      <c r="G63" s="431"/>
      <c r="H63" s="431"/>
      <c r="I63" s="431"/>
      <c r="J63" s="110"/>
      <c r="K63" s="111"/>
      <c r="L63" s="112"/>
      <c r="M63" s="432"/>
      <c r="N63" s="433"/>
      <c r="O63" s="113"/>
      <c r="P63" s="43"/>
    </row>
    <row r="64" spans="2:16" ht="14.25">
      <c r="B64" s="25"/>
      <c r="C64" s="84" t="s">
        <v>84</v>
      </c>
      <c r="D64" s="85"/>
      <c r="E64" s="85"/>
      <c r="F64" s="85"/>
      <c r="G64" s="85"/>
      <c r="H64" s="85"/>
      <c r="I64" s="85"/>
      <c r="J64" s="110"/>
      <c r="K64" s="111"/>
      <c r="L64" s="112"/>
      <c r="M64" s="432"/>
      <c r="N64" s="433"/>
      <c r="O64" s="113"/>
      <c r="P64" s="43"/>
    </row>
    <row r="65" spans="2:16" ht="15" thickBot="1">
      <c r="B65" s="25"/>
      <c r="C65" s="69" t="s">
        <v>85</v>
      </c>
      <c r="D65" s="70"/>
      <c r="E65" s="70"/>
      <c r="F65" s="70"/>
      <c r="G65" s="70"/>
      <c r="H65" s="70"/>
      <c r="I65" s="70"/>
      <c r="J65" s="114"/>
      <c r="K65" s="115"/>
      <c r="L65" s="112"/>
      <c r="M65" s="434"/>
      <c r="N65" s="435"/>
      <c r="O65" s="113"/>
      <c r="P65" s="43"/>
    </row>
    <row r="66" spans="2:16" ht="15.75" thickBot="1">
      <c r="B66" s="25"/>
      <c r="C66" s="436" t="s">
        <v>64</v>
      </c>
      <c r="D66" s="437"/>
      <c r="E66" s="437"/>
      <c r="F66" s="437"/>
      <c r="G66" s="437"/>
      <c r="H66" s="437"/>
      <c r="I66" s="437"/>
      <c r="J66" s="437"/>
      <c r="K66" s="437"/>
      <c r="L66" s="437"/>
      <c r="M66" s="437"/>
      <c r="N66" s="438"/>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439" t="s">
        <v>86</v>
      </c>
      <c r="D68" s="440"/>
      <c r="E68" s="440"/>
      <c r="F68" s="440"/>
      <c r="G68" s="440"/>
      <c r="H68" s="440"/>
      <c r="I68" s="440"/>
      <c r="J68" s="440"/>
      <c r="K68" s="440"/>
      <c r="L68" s="440"/>
      <c r="M68" s="440"/>
      <c r="N68" s="441"/>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87</v>
      </c>
      <c r="I70" s="118"/>
      <c r="J70" s="118"/>
      <c r="K70" s="118"/>
      <c r="L70" s="52"/>
      <c r="M70" s="52"/>
      <c r="N70" s="52"/>
      <c r="O70" s="76"/>
      <c r="P70" s="26"/>
    </row>
    <row r="71" spans="2:16" ht="15">
      <c r="B71" s="25"/>
      <c r="C71" s="75"/>
      <c r="D71" s="52"/>
      <c r="E71" s="52"/>
      <c r="F71" s="52"/>
      <c r="G71" s="52"/>
      <c r="H71" s="118" t="s">
        <v>88</v>
      </c>
      <c r="I71" s="52"/>
      <c r="J71" s="52"/>
      <c r="K71" s="52"/>
      <c r="L71" s="52"/>
      <c r="M71" s="52"/>
      <c r="N71" s="52"/>
      <c r="O71" s="76"/>
      <c r="P71" s="45"/>
    </row>
    <row r="72" spans="2:16" ht="15">
      <c r="B72" s="25"/>
      <c r="C72" s="75"/>
      <c r="D72" s="52"/>
      <c r="E72" s="52"/>
      <c r="F72" s="52"/>
      <c r="G72" s="52"/>
      <c r="H72" s="118" t="s">
        <v>89</v>
      </c>
      <c r="I72" s="52"/>
      <c r="J72" s="52"/>
      <c r="K72" s="52"/>
      <c r="L72" s="52"/>
      <c r="M72" s="52"/>
      <c r="N72" s="52"/>
      <c r="O72" s="76"/>
      <c r="P72" s="45"/>
    </row>
    <row r="73" spans="2:16" ht="14.25">
      <c r="B73" s="25"/>
      <c r="C73" s="61"/>
      <c r="D73" s="119"/>
      <c r="E73" s="119"/>
      <c r="F73" s="119"/>
      <c r="G73" s="119"/>
      <c r="H73" s="118" t="s">
        <v>90</v>
      </c>
      <c r="I73" s="119"/>
      <c r="J73" s="119"/>
      <c r="K73" s="119"/>
      <c r="L73" s="119"/>
      <c r="M73" s="119"/>
      <c r="N73" s="119"/>
      <c r="O73" s="120"/>
      <c r="P73" s="46"/>
    </row>
    <row r="74" spans="2:16" ht="14.25">
      <c r="B74" s="25"/>
      <c r="C74" s="75"/>
      <c r="D74" s="52"/>
      <c r="E74" s="52"/>
      <c r="F74" s="52"/>
      <c r="G74" s="52"/>
      <c r="H74" s="52" t="s">
        <v>91</v>
      </c>
      <c r="I74" s="52"/>
      <c r="J74" s="52"/>
      <c r="K74" s="52"/>
      <c r="L74" s="52"/>
      <c r="M74" s="52"/>
      <c r="N74" s="52"/>
      <c r="O74" s="76"/>
      <c r="P74" s="26"/>
    </row>
    <row r="75" spans="2:16" ht="15">
      <c r="B75" s="25"/>
      <c r="C75" s="121" t="s">
        <v>92</v>
      </c>
      <c r="D75" s="122"/>
      <c r="E75" s="122"/>
      <c r="F75" s="122"/>
      <c r="G75" s="122"/>
      <c r="H75" s="122"/>
      <c r="I75" s="122"/>
      <c r="J75" s="122"/>
      <c r="K75" s="122"/>
      <c r="L75" s="122"/>
      <c r="M75" s="122"/>
      <c r="N75" s="122"/>
      <c r="O75" s="123"/>
      <c r="P75" s="26"/>
    </row>
    <row r="76" spans="2:16" ht="14.25">
      <c r="B76" s="25"/>
      <c r="C76" s="427"/>
      <c r="D76" s="428"/>
      <c r="E76" s="428"/>
      <c r="F76" s="428"/>
      <c r="G76" s="428"/>
      <c r="H76" s="428"/>
      <c r="I76" s="428"/>
      <c r="J76" s="428"/>
      <c r="K76" s="428"/>
      <c r="L76" s="428"/>
      <c r="M76" s="428"/>
      <c r="N76" s="428"/>
      <c r="O76" s="429"/>
      <c r="P76" s="46"/>
    </row>
    <row r="77" spans="2:16" ht="14.25">
      <c r="B77" s="25"/>
      <c r="C77" s="427"/>
      <c r="D77" s="428"/>
      <c r="E77" s="428"/>
      <c r="F77" s="428"/>
      <c r="G77" s="428"/>
      <c r="H77" s="428"/>
      <c r="I77" s="428"/>
      <c r="J77" s="428"/>
      <c r="K77" s="428"/>
      <c r="L77" s="428"/>
      <c r="M77" s="428"/>
      <c r="N77" s="428"/>
      <c r="O77" s="429"/>
      <c r="P77" s="46"/>
    </row>
    <row r="78" spans="2:16" ht="14.25">
      <c r="B78" s="25"/>
      <c r="C78" s="61"/>
      <c r="D78" s="119"/>
      <c r="E78" s="119"/>
      <c r="F78" s="119"/>
      <c r="G78" s="119"/>
      <c r="H78" s="119"/>
      <c r="I78" s="119"/>
      <c r="J78" s="119"/>
      <c r="K78" s="119"/>
      <c r="L78" s="119"/>
      <c r="M78" s="119"/>
      <c r="N78" s="119"/>
      <c r="O78" s="120"/>
      <c r="P78" s="46"/>
    </row>
    <row r="79" spans="2:16" ht="15">
      <c r="B79" s="25"/>
      <c r="C79" s="124" t="s">
        <v>93</v>
      </c>
      <c r="D79" s="119"/>
      <c r="E79" s="119"/>
      <c r="F79" s="119"/>
      <c r="G79" s="119"/>
      <c r="H79" s="119"/>
      <c r="I79" s="119"/>
      <c r="J79" s="119"/>
      <c r="K79" s="119"/>
      <c r="L79" s="119"/>
      <c r="M79" s="119"/>
      <c r="N79" s="119"/>
      <c r="O79" s="120"/>
      <c r="P79" s="46"/>
    </row>
    <row r="80" spans="2:16" ht="12.75" customHeight="1">
      <c r="B80" s="25"/>
      <c r="C80" s="424" t="s">
        <v>94</v>
      </c>
      <c r="D80" s="425"/>
      <c r="E80" s="425"/>
      <c r="F80" s="425"/>
      <c r="G80" s="425"/>
      <c r="H80" s="425"/>
      <c r="I80" s="425"/>
      <c r="J80" s="425"/>
      <c r="K80" s="425"/>
      <c r="L80" s="425"/>
      <c r="M80" s="425"/>
      <c r="N80" s="425"/>
      <c r="O80" s="426"/>
      <c r="P80" s="47"/>
    </row>
    <row r="81" spans="2:16" ht="28.5" customHeight="1">
      <c r="B81" s="25"/>
      <c r="C81" s="424"/>
      <c r="D81" s="425"/>
      <c r="E81" s="425"/>
      <c r="F81" s="425"/>
      <c r="G81" s="425"/>
      <c r="H81" s="425"/>
      <c r="I81" s="425"/>
      <c r="J81" s="425"/>
      <c r="K81" s="425"/>
      <c r="L81" s="425"/>
      <c r="M81" s="425"/>
      <c r="N81" s="425"/>
      <c r="O81" s="426"/>
      <c r="P81" s="47"/>
    </row>
    <row r="82" spans="2:16" ht="13.35" customHeight="1">
      <c r="B82" s="25"/>
      <c r="C82" s="424" t="s">
        <v>95</v>
      </c>
      <c r="D82" s="425"/>
      <c r="E82" s="425"/>
      <c r="F82" s="425"/>
      <c r="G82" s="425"/>
      <c r="H82" s="425"/>
      <c r="I82" s="425"/>
      <c r="J82" s="425"/>
      <c r="K82" s="425"/>
      <c r="L82" s="425"/>
      <c r="M82" s="425"/>
      <c r="N82" s="425"/>
      <c r="O82" s="426"/>
      <c r="P82" s="47"/>
    </row>
    <row r="83" spans="2:16" ht="45" customHeight="1">
      <c r="B83" s="25"/>
      <c r="C83" s="424"/>
      <c r="D83" s="425"/>
      <c r="E83" s="425"/>
      <c r="F83" s="425"/>
      <c r="G83" s="425"/>
      <c r="H83" s="425"/>
      <c r="I83" s="425"/>
      <c r="J83" s="425"/>
      <c r="K83" s="425"/>
      <c r="L83" s="425"/>
      <c r="M83" s="425"/>
      <c r="N83" s="425"/>
      <c r="O83" s="426"/>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87</v>
      </c>
      <c r="I85" s="52"/>
      <c r="J85" s="52"/>
      <c r="K85" s="52"/>
      <c r="L85" s="52"/>
      <c r="M85" s="52"/>
      <c r="N85" s="52"/>
      <c r="O85" s="76"/>
      <c r="P85" s="26"/>
    </row>
    <row r="86" spans="2:16" ht="14.25">
      <c r="B86" s="25"/>
      <c r="C86" s="75"/>
      <c r="D86" s="52"/>
      <c r="E86" s="52"/>
      <c r="F86" s="52"/>
      <c r="G86" s="52"/>
      <c r="H86" s="52" t="s">
        <v>88</v>
      </c>
      <c r="I86" s="85"/>
      <c r="J86" s="85"/>
      <c r="K86" s="85"/>
      <c r="L86" s="52"/>
      <c r="M86" s="52"/>
      <c r="N86" s="52"/>
      <c r="O86" s="76"/>
      <c r="P86" s="26"/>
    </row>
    <row r="87" spans="2:16" ht="14.25">
      <c r="B87" s="25"/>
      <c r="C87" s="75"/>
      <c r="D87" s="52"/>
      <c r="E87" s="52"/>
      <c r="F87" s="52"/>
      <c r="G87" s="52"/>
      <c r="H87" s="52" t="s">
        <v>96</v>
      </c>
      <c r="I87" s="125"/>
      <c r="J87" s="125"/>
      <c r="K87" s="125"/>
      <c r="L87" s="52"/>
      <c r="M87" s="52"/>
      <c r="N87" s="52"/>
      <c r="O87" s="76"/>
      <c r="P87" s="26"/>
    </row>
    <row r="88" spans="2:16" ht="14.25">
      <c r="B88" s="25"/>
      <c r="C88" s="126"/>
      <c r="D88" s="119"/>
      <c r="E88" s="119"/>
      <c r="F88" s="119"/>
      <c r="G88" s="119"/>
      <c r="H88" s="52" t="s">
        <v>97</v>
      </c>
      <c r="I88" s="52"/>
      <c r="J88" s="52"/>
      <c r="K88" s="52"/>
      <c r="L88" s="119"/>
      <c r="M88" s="119"/>
      <c r="N88" s="119"/>
      <c r="O88" s="120"/>
      <c r="P88" s="46"/>
    </row>
    <row r="89" spans="2:16" ht="18.75" customHeight="1" thickBot="1">
      <c r="B89" s="25"/>
      <c r="C89" s="420"/>
      <c r="D89" s="421"/>
      <c r="E89" s="421"/>
      <c r="F89" s="98"/>
      <c r="G89" s="98"/>
      <c r="H89" s="98"/>
      <c r="I89" s="98"/>
      <c r="J89" s="98"/>
      <c r="K89" s="418"/>
      <c r="L89" s="418"/>
      <c r="M89" s="418"/>
      <c r="N89" s="418"/>
      <c r="O89" s="419"/>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Owner</cp:lastModifiedBy>
  <cp:revision/>
  <dcterms:created xsi:type="dcterms:W3CDTF">2006-06-27T16:47:25Z</dcterms:created>
  <dcterms:modified xsi:type="dcterms:W3CDTF">2026-10-06T23:33:32Z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