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ave\Documents\2026\1. EPC\23. APROPIACION DE DISEÑOS 1\2. PROYECTO DE PLIEGO LP-004-2026\PUBLICAR\"/>
    </mc:Choice>
  </mc:AlternateContent>
  <xr:revisionPtr revIDLastSave="0" documentId="13_ncr:1_{41937518-6D4A-43CA-BED4-2B828EF06F86}" xr6:coauthVersionLast="47" xr6:coauthVersionMax="47" xr10:uidLastSave="{00000000-0000-0000-0000-000000000000}"/>
  <bookViews>
    <workbookView xWindow="-108" yWindow="-108" windowWidth="23256" windowHeight="12456" xr2:uid="{30C53212-D7BE-4964-B807-65DC3C1318B4}"/>
  </bookViews>
  <sheets>
    <sheet name="PRESUPUESTO OFICIAL (Entidad)" sheetId="11" r:id="rId1"/>
    <sheet name="PROPUESTA ECONOMICA (Proponente" sheetId="13" r:id="rId2"/>
  </sheets>
  <definedNames>
    <definedName name="_xlnm._FilterDatabase" localSheetId="0" hidden="1">'PRESUPUESTO OFICIAL (Entidad)'!$A$3:$F$3</definedName>
    <definedName name="_xlnm._FilterDatabase" localSheetId="1" hidden="1">'PROPUESTA ECONOMICA (Proponente'!$A$3:$F$3</definedName>
    <definedName name="_xlnm.Print_Area" localSheetId="0">'PRESUPUESTO OFICIAL (Entidad)'!$A$1:$F$1462</definedName>
    <definedName name="_xlnm.Print_Area" localSheetId="1">'PROPUESTA ECONOMICA (Proponente'!$A$1:$F$1479</definedName>
    <definedName name="_xlnm.Print_Titles" localSheetId="0">'PRESUPUESTO OFICIAL (Entidad)'!$1:$3</definedName>
    <definedName name="_xlnm.Print_Titles" localSheetId="1">'PROPUESTA ECONOMICA (Proponente'!$1:$3</definedName>
    <definedName name="VF_LISTA_PRECIO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08" i="11" l="1"/>
  <c r="F1313" i="11"/>
  <c r="F147" i="11"/>
  <c r="F1460" i="11" l="1"/>
  <c r="F1430" i="11"/>
  <c r="F1429" i="11"/>
  <c r="F1428" i="11"/>
  <c r="F1426" i="11"/>
  <c r="F1425" i="11"/>
  <c r="F1424" i="11"/>
  <c r="F1422" i="11"/>
  <c r="F1420" i="11"/>
  <c r="F1419" i="11"/>
  <c r="F1418" i="11"/>
  <c r="F1416" i="11"/>
  <c r="F1414" i="11"/>
  <c r="F1412" i="11"/>
  <c r="F1407" i="11"/>
  <c r="F1405" i="11"/>
  <c r="F1403" i="11"/>
  <c r="F1401" i="11"/>
  <c r="F1399" i="11"/>
  <c r="F1398" i="11"/>
  <c r="F1396" i="11"/>
  <c r="F1395" i="11"/>
  <c r="F1394" i="11"/>
  <c r="F1393" i="11"/>
  <c r="F1390" i="11"/>
  <c r="F1388" i="11"/>
  <c r="F1387" i="11"/>
  <c r="F1385" i="11"/>
  <c r="F1384" i="11"/>
  <c r="F1383" i="11"/>
  <c r="F1381" i="11"/>
  <c r="F1380" i="11"/>
  <c r="F1379" i="11"/>
  <c r="F1373" i="11"/>
  <c r="F1372" i="11"/>
  <c r="F1371" i="11"/>
  <c r="F1369" i="11"/>
  <c r="F1367" i="11"/>
  <c r="F1365" i="11"/>
  <c r="F1364" i="11"/>
  <c r="F1363" i="11"/>
  <c r="F1361" i="11"/>
  <c r="F1360" i="11"/>
  <c r="F1357" i="11"/>
  <c r="F1355" i="11"/>
  <c r="F1354" i="11"/>
  <c r="F1352" i="11"/>
  <c r="F1350" i="11"/>
  <c r="F1349" i="11"/>
  <c r="F1347" i="11"/>
  <c r="F1345" i="11"/>
  <c r="F1344" i="11"/>
  <c r="F1343" i="11"/>
  <c r="F1341" i="11"/>
  <c r="F1340" i="11"/>
  <c r="F1339" i="11"/>
  <c r="F1337" i="11"/>
  <c r="F1336" i="11"/>
  <c r="F1335" i="11"/>
  <c r="F1333" i="11"/>
  <c r="F1332" i="11"/>
  <c r="F1322" i="11"/>
  <c r="F1321" i="11"/>
  <c r="F1320" i="11"/>
  <c r="F1311" i="11"/>
  <c r="F1309" i="11"/>
  <c r="F1308" i="11"/>
  <c r="F1307" i="11"/>
  <c r="F1304" i="11"/>
  <c r="F1300" i="11"/>
  <c r="F1298" i="11"/>
  <c r="F1297" i="11"/>
  <c r="F1296" i="11"/>
  <c r="F1295" i="11"/>
  <c r="F1293" i="11"/>
  <c r="F1290" i="11"/>
  <c r="F1286" i="11"/>
  <c r="F1282" i="11"/>
  <c r="F1281" i="11"/>
  <c r="F1280" i="11"/>
  <c r="F1279" i="11"/>
  <c r="F1278" i="11"/>
  <c r="F1277" i="11"/>
  <c r="F1276" i="11"/>
  <c r="F1275" i="11"/>
  <c r="F1274" i="11"/>
  <c r="F1273" i="11"/>
  <c r="F1272" i="11"/>
  <c r="F1271" i="11"/>
  <c r="F1270" i="11"/>
  <c r="F1269" i="11"/>
  <c r="F1268" i="11"/>
  <c r="F1267" i="11"/>
  <c r="F1266" i="11"/>
  <c r="F1265" i="11"/>
  <c r="F1264" i="11"/>
  <c r="F1263" i="11"/>
  <c r="F1262" i="11"/>
  <c r="F1261" i="11"/>
  <c r="F1260" i="11"/>
  <c r="F1259" i="11"/>
  <c r="F1258" i="11"/>
  <c r="F1257" i="11"/>
  <c r="F1256" i="11"/>
  <c r="F1255" i="11"/>
  <c r="F1254" i="11"/>
  <c r="F1253" i="11"/>
  <c r="F1252" i="11"/>
  <c r="F1251" i="11"/>
  <c r="F1250" i="11"/>
  <c r="F1249" i="11"/>
  <c r="F1248" i="11"/>
  <c r="F1247" i="11"/>
  <c r="F1246" i="11"/>
  <c r="F1245" i="11"/>
  <c r="F1244" i="11"/>
  <c r="F1243" i="11"/>
  <c r="F1242" i="11"/>
  <c r="F1241" i="11"/>
  <c r="F1240" i="11"/>
  <c r="F1239" i="11"/>
  <c r="F1238" i="11"/>
  <c r="F1237" i="11"/>
  <c r="F1236" i="11"/>
  <c r="F1235" i="11"/>
  <c r="F1234" i="11"/>
  <c r="F1233" i="11"/>
  <c r="F1232" i="11"/>
  <c r="F1231" i="11"/>
  <c r="F1230" i="11"/>
  <c r="F1228" i="11"/>
  <c r="F1227" i="11"/>
  <c r="F1226" i="11"/>
  <c r="F1225" i="11"/>
  <c r="F1224" i="11"/>
  <c r="F1223" i="11"/>
  <c r="F1222" i="11"/>
  <c r="F1221" i="11"/>
  <c r="F1220" i="11"/>
  <c r="F1219" i="11"/>
  <c r="F1218" i="11"/>
  <c r="F1217" i="11"/>
  <c r="F1216" i="11"/>
  <c r="F1215" i="11"/>
  <c r="F1214" i="11"/>
  <c r="F1208" i="11"/>
  <c r="F1206" i="11"/>
  <c r="F1204" i="11"/>
  <c r="F1202" i="11"/>
  <c r="F1201" i="11"/>
  <c r="F1199" i="11"/>
  <c r="F1193" i="11"/>
  <c r="F1192" i="11"/>
  <c r="F1191" i="11"/>
  <c r="F1190" i="11"/>
  <c r="F1189" i="11"/>
  <c r="F1188" i="11"/>
  <c r="F1187" i="11"/>
  <c r="F1186" i="11"/>
  <c r="F1184" i="11"/>
  <c r="F1182" i="11"/>
  <c r="F1175" i="11"/>
  <c r="F1173" i="11"/>
  <c r="F1167" i="11"/>
  <c r="F1166" i="11"/>
  <c r="F1165" i="11"/>
  <c r="F1164" i="11"/>
  <c r="F1163" i="11"/>
  <c r="F1162" i="11"/>
  <c r="F1161" i="11"/>
  <c r="F1160" i="11"/>
  <c r="F1159" i="11"/>
  <c r="F1158" i="11"/>
  <c r="F1157" i="11"/>
  <c r="F1156" i="11"/>
  <c r="F1155" i="11"/>
  <c r="F1154" i="11"/>
  <c r="F1153" i="11"/>
  <c r="F1152" i="11"/>
  <c r="F1151" i="11"/>
  <c r="F1149" i="11"/>
  <c r="F1148" i="11"/>
  <c r="F1147" i="11"/>
  <c r="F1146" i="11"/>
  <c r="F1145" i="11"/>
  <c r="F1143" i="11"/>
  <c r="F1137" i="11"/>
  <c r="F1136" i="11"/>
  <c r="F1135" i="11"/>
  <c r="F1134" i="11"/>
  <c r="F1133" i="11"/>
  <c r="F1130" i="11"/>
  <c r="F1127" i="11"/>
  <c r="F1125" i="11"/>
  <c r="F1121" i="11"/>
  <c r="F1119" i="11"/>
  <c r="F1116" i="11"/>
  <c r="F1115" i="11"/>
  <c r="F1109" i="11"/>
  <c r="F1108" i="11"/>
  <c r="F1107" i="11"/>
  <c r="F1105" i="11"/>
  <c r="F1103" i="11"/>
  <c r="F1100" i="11"/>
  <c r="F1098" i="11"/>
  <c r="F1097" i="11"/>
  <c r="F1094" i="11"/>
  <c r="F1092" i="11"/>
  <c r="F1090" i="11"/>
  <c r="F1087" i="11"/>
  <c r="F1085" i="11"/>
  <c r="F1083" i="11"/>
  <c r="F1079" i="11"/>
  <c r="F1078" i="11"/>
  <c r="F1072" i="11"/>
  <c r="F1071" i="11"/>
  <c r="F1070" i="11"/>
  <c r="F1068" i="11"/>
  <c r="F1066" i="11"/>
  <c r="F1063" i="11"/>
  <c r="F1061" i="11"/>
  <c r="F1059" i="11"/>
  <c r="F1058" i="11"/>
  <c r="F1055" i="11"/>
  <c r="F1053" i="11"/>
  <c r="F1051" i="11"/>
  <c r="F1048" i="11"/>
  <c r="F1046" i="11"/>
  <c r="F1044" i="11"/>
  <c r="F1041" i="11"/>
  <c r="F1040" i="11"/>
  <c r="F1034" i="11"/>
  <c r="F1033" i="11"/>
  <c r="F1032" i="11"/>
  <c r="F1030" i="11"/>
  <c r="F1028" i="11"/>
  <c r="F1025" i="11"/>
  <c r="F1023" i="11"/>
  <c r="F1021" i="11"/>
  <c r="F1020" i="11"/>
  <c r="F1017" i="11"/>
  <c r="F1015" i="11"/>
  <c r="F1013" i="11"/>
  <c r="F1010" i="11"/>
  <c r="F1008" i="11"/>
  <c r="F1006" i="11"/>
  <c r="F1002" i="11"/>
  <c r="F1001" i="11"/>
  <c r="F995" i="11"/>
  <c r="F994" i="11"/>
  <c r="F993" i="11"/>
  <c r="F991" i="11"/>
  <c r="F989" i="11"/>
  <c r="F986" i="11"/>
  <c r="F984" i="11"/>
  <c r="F982" i="11"/>
  <c r="F979" i="11"/>
  <c r="F977" i="11"/>
  <c r="F975" i="11"/>
  <c r="F972" i="11"/>
  <c r="F970" i="11"/>
  <c r="F968" i="11"/>
  <c r="F964" i="11"/>
  <c r="F963" i="11"/>
  <c r="F957" i="11"/>
  <c r="F956" i="11"/>
  <c r="F955" i="11"/>
  <c r="F954" i="11"/>
  <c r="F953" i="11"/>
  <c r="F952" i="11"/>
  <c r="F951" i="11"/>
  <c r="F950" i="11"/>
  <c r="F949" i="11"/>
  <c r="F947" i="11"/>
  <c r="F946" i="11"/>
  <c r="F945" i="11"/>
  <c r="F944" i="11"/>
  <c r="F943" i="11"/>
  <c r="F942" i="11"/>
  <c r="F940" i="11"/>
  <c r="F937" i="11"/>
  <c r="F935" i="11"/>
  <c r="F932" i="11"/>
  <c r="F930" i="11"/>
  <c r="F929" i="11"/>
  <c r="F926" i="11"/>
  <c r="F925" i="11"/>
  <c r="F923" i="11"/>
  <c r="F921" i="11"/>
  <c r="F918" i="11"/>
  <c r="F916" i="11"/>
  <c r="F914" i="11"/>
  <c r="F910" i="11"/>
  <c r="F909" i="11"/>
  <c r="F899" i="11"/>
  <c r="F897" i="11"/>
  <c r="F896" i="11"/>
  <c r="F895" i="11"/>
  <c r="F893" i="11"/>
  <c r="F890" i="11"/>
  <c r="F888" i="11"/>
  <c r="F885" i="11"/>
  <c r="F883" i="11"/>
  <c r="F882" i="11"/>
  <c r="F880" i="11"/>
  <c r="F876" i="11"/>
  <c r="F875" i="11"/>
  <c r="F868" i="11"/>
  <c r="F835" i="11"/>
  <c r="F824" i="11"/>
  <c r="F867" i="11"/>
  <c r="F866" i="11"/>
  <c r="F865" i="11"/>
  <c r="F864" i="11"/>
  <c r="F863" i="11"/>
  <c r="F862" i="11"/>
  <c r="F861" i="11"/>
  <c r="F860" i="11"/>
  <c r="F859" i="11"/>
  <c r="F858" i="11"/>
  <c r="F857" i="11"/>
  <c r="F856" i="11"/>
  <c r="F855" i="11"/>
  <c r="F854" i="11"/>
  <c r="F853" i="11"/>
  <c r="F852" i="11"/>
  <c r="F851" i="11"/>
  <c r="F850" i="11"/>
  <c r="F849" i="11"/>
  <c r="F848" i="11"/>
  <c r="F847" i="11"/>
  <c r="F846" i="11"/>
  <c r="F844" i="11"/>
  <c r="F843" i="11"/>
  <c r="F841" i="11"/>
  <c r="F839" i="11"/>
  <c r="F837" i="11"/>
  <c r="F822" i="11"/>
  <c r="F820" i="11"/>
  <c r="F818" i="11"/>
  <c r="F816" i="11"/>
  <c r="F813" i="11"/>
  <c r="F811" i="11"/>
  <c r="F808" i="11"/>
  <c r="F806" i="11"/>
  <c r="F805" i="11"/>
  <c r="F803" i="11"/>
  <c r="F799" i="11"/>
  <c r="F798" i="11"/>
  <c r="F792" i="11"/>
  <c r="F790" i="11"/>
  <c r="F788" i="11"/>
  <c r="F785" i="11"/>
  <c r="F783" i="11"/>
  <c r="F782" i="11"/>
  <c r="F779" i="11"/>
  <c r="F777" i="11"/>
  <c r="F775" i="11"/>
  <c r="F772" i="11"/>
  <c r="F770" i="11"/>
  <c r="F769" i="11"/>
  <c r="F767" i="11"/>
  <c r="F763" i="11"/>
  <c r="F762" i="11"/>
  <c r="F756" i="11"/>
  <c r="F754" i="11"/>
  <c r="F752" i="11"/>
  <c r="F749" i="11"/>
  <c r="F747" i="11"/>
  <c r="F744" i="11"/>
  <c r="F742" i="11"/>
  <c r="F741" i="11"/>
  <c r="F739" i="11"/>
  <c r="F735" i="11"/>
  <c r="F734" i="11"/>
  <c r="F727" i="11"/>
  <c r="F726" i="11"/>
  <c r="F725" i="11"/>
  <c r="F724" i="11"/>
  <c r="F723" i="11"/>
  <c r="F722" i="11"/>
  <c r="F721" i="11"/>
  <c r="F720" i="11"/>
  <c r="F719" i="11"/>
  <c r="F718" i="11"/>
  <c r="F717" i="11"/>
  <c r="F716" i="11"/>
  <c r="F715" i="11"/>
  <c r="F714" i="11"/>
  <c r="F713" i="11"/>
  <c r="F712" i="11"/>
  <c r="F711" i="11"/>
  <c r="F710" i="11"/>
  <c r="F709" i="11"/>
  <c r="F708" i="11"/>
  <c r="F707" i="11"/>
  <c r="F706" i="11"/>
  <c r="F705" i="11"/>
  <c r="F704" i="11"/>
  <c r="F703" i="11"/>
  <c r="F702" i="11"/>
  <c r="F701" i="11"/>
  <c r="F700" i="11"/>
  <c r="F699" i="11"/>
  <c r="F698" i="11"/>
  <c r="F697" i="11"/>
  <c r="F696" i="11"/>
  <c r="F695" i="11"/>
  <c r="F694" i="11"/>
  <c r="F693" i="11"/>
  <c r="F692" i="11"/>
  <c r="F691" i="11"/>
  <c r="F690" i="11"/>
  <c r="F689" i="11"/>
  <c r="F688" i="11"/>
  <c r="F687" i="11"/>
  <c r="F686" i="11"/>
  <c r="F685" i="11"/>
  <c r="F684" i="11"/>
  <c r="F683" i="11"/>
  <c r="F682" i="11"/>
  <c r="F681" i="11"/>
  <c r="F680" i="11"/>
  <c r="F679" i="11"/>
  <c r="F677" i="11"/>
  <c r="F675" i="11"/>
  <c r="F673" i="11"/>
  <c r="F671" i="11"/>
  <c r="F669" i="11"/>
  <c r="F665" i="11"/>
  <c r="F663" i="11"/>
  <c r="F662" i="11"/>
  <c r="F661" i="11"/>
  <c r="F659" i="11"/>
  <c r="F648" i="11"/>
  <c r="F646" i="11"/>
  <c r="F643" i="11"/>
  <c r="F641" i="11"/>
  <c r="F638" i="11"/>
  <c r="F636" i="11"/>
  <c r="F635" i="11"/>
  <c r="F633" i="11"/>
  <c r="F629" i="11"/>
  <c r="F628" i="11"/>
  <c r="F622" i="11"/>
  <c r="F620" i="11"/>
  <c r="F619" i="11"/>
  <c r="F617" i="11"/>
  <c r="F615" i="11"/>
  <c r="F612" i="11"/>
  <c r="F610" i="11"/>
  <c r="F607" i="11"/>
  <c r="F605" i="11"/>
  <c r="F604" i="11"/>
  <c r="F602" i="11"/>
  <c r="F598" i="11"/>
  <c r="F597" i="11"/>
  <c r="F591" i="11"/>
  <c r="F589" i="11"/>
  <c r="F587" i="11"/>
  <c r="F585" i="11"/>
  <c r="F582" i="11"/>
  <c r="F580" i="11"/>
  <c r="F577" i="11"/>
  <c r="F575" i="11"/>
  <c r="F574" i="11"/>
  <c r="F568" i="11"/>
  <c r="F566" i="11"/>
  <c r="F564" i="11"/>
  <c r="F561" i="11"/>
  <c r="F559" i="11"/>
  <c r="F556" i="11"/>
  <c r="F554" i="11"/>
  <c r="F553" i="11"/>
  <c r="F551" i="11"/>
  <c r="F547" i="11"/>
  <c r="F546" i="11"/>
  <c r="F540" i="11"/>
  <c r="F538" i="11"/>
  <c r="F536" i="11"/>
  <c r="F533" i="11"/>
  <c r="F529" i="11"/>
  <c r="F527" i="11"/>
  <c r="F526" i="11"/>
  <c r="F524" i="11"/>
  <c r="F520" i="11"/>
  <c r="F519" i="11"/>
  <c r="F513" i="11"/>
  <c r="F512" i="11"/>
  <c r="F510" i="11"/>
  <c r="F508" i="11"/>
  <c r="F507" i="11"/>
  <c r="F505" i="11"/>
  <c r="F502" i="11"/>
  <c r="F501" i="11"/>
  <c r="F499" i="11"/>
  <c r="F496" i="11"/>
  <c r="F494" i="11"/>
  <c r="F493" i="11"/>
  <c r="F491" i="11"/>
  <c r="F487" i="11"/>
  <c r="F486" i="11"/>
  <c r="F480" i="11"/>
  <c r="F478" i="11"/>
  <c r="F476" i="11"/>
  <c r="F474" i="11"/>
  <c r="F471" i="11"/>
  <c r="F469" i="11"/>
  <c r="F467" i="11"/>
  <c r="F463" i="11"/>
  <c r="F462" i="11"/>
  <c r="F456" i="11"/>
  <c r="F455" i="11"/>
  <c r="F454" i="11"/>
  <c r="F453" i="11"/>
  <c r="F452" i="11"/>
  <c r="F451" i="11"/>
  <c r="F449" i="11"/>
  <c r="F445" i="11"/>
  <c r="F443" i="11"/>
  <c r="F440" i="11"/>
  <c r="F438" i="11"/>
  <c r="F435" i="11"/>
  <c r="F433" i="11"/>
  <c r="F432" i="11"/>
  <c r="F430" i="11"/>
  <c r="F428" i="11"/>
  <c r="F424" i="11"/>
  <c r="F423" i="11"/>
  <c r="F416" i="11"/>
  <c r="F415" i="11"/>
  <c r="F414" i="11"/>
  <c r="F413" i="11"/>
  <c r="F412" i="11"/>
  <c r="F411" i="11"/>
  <c r="F410" i="11"/>
  <c r="F409" i="11"/>
  <c r="F408" i="11"/>
  <c r="F407" i="11"/>
  <c r="F406" i="11"/>
  <c r="F405" i="11"/>
  <c r="F404" i="11"/>
  <c r="F403" i="11"/>
  <c r="F402" i="11"/>
  <c r="F401" i="11"/>
  <c r="F400" i="11"/>
  <c r="F398" i="11"/>
  <c r="F396" i="11"/>
  <c r="F394" i="11"/>
  <c r="F381" i="11"/>
  <c r="F379" i="11"/>
  <c r="F376" i="11"/>
  <c r="F374" i="11"/>
  <c r="F371" i="11"/>
  <c r="F369" i="11"/>
  <c r="F368" i="11"/>
  <c r="F367" i="11"/>
  <c r="F365" i="11"/>
  <c r="F359" i="11"/>
  <c r="F357" i="11"/>
  <c r="F354" i="11"/>
  <c r="F352" i="11"/>
  <c r="F349" i="11"/>
  <c r="F347" i="11"/>
  <c r="F346" i="11"/>
  <c r="F345" i="11"/>
  <c r="F343" i="11"/>
  <c r="F336" i="11"/>
  <c r="F338" i="11" s="1"/>
  <c r="F334" i="11"/>
  <c r="F332" i="11"/>
  <c r="F331" i="11"/>
  <c r="F330" i="11"/>
  <c r="F329" i="11"/>
  <c r="F327" i="11"/>
  <c r="F325" i="11"/>
  <c r="F323" i="11"/>
  <c r="F321" i="11"/>
  <c r="F320" i="11"/>
  <c r="F319" i="11"/>
  <c r="F318" i="11"/>
  <c r="F316" i="11"/>
  <c r="F315" i="11"/>
  <c r="F313" i="11"/>
  <c r="F312" i="11"/>
  <c r="F310" i="11"/>
  <c r="F304" i="11"/>
  <c r="F303" i="11"/>
  <c r="F302" i="11"/>
  <c r="F301" i="11"/>
  <c r="F300" i="11"/>
  <c r="F299" i="11"/>
  <c r="F297" i="11"/>
  <c r="F295" i="11"/>
  <c r="F294" i="11"/>
  <c r="F293" i="11"/>
  <c r="F292" i="11"/>
  <c r="F290" i="11"/>
  <c r="F289" i="11"/>
  <c r="F288" i="11"/>
  <c r="F287" i="11"/>
  <c r="F286" i="11"/>
  <c r="F284" i="11"/>
  <c r="F282" i="11"/>
  <c r="F281" i="11"/>
  <c r="F280" i="11"/>
  <c r="F279" i="11"/>
  <c r="F277" i="11"/>
  <c r="F275" i="11"/>
  <c r="F273" i="11"/>
  <c r="F268" i="11"/>
  <c r="F266" i="11"/>
  <c r="F265" i="11"/>
  <c r="F264" i="11"/>
  <c r="F263" i="11"/>
  <c r="F261" i="11"/>
  <c r="F259" i="11"/>
  <c r="F257" i="11"/>
  <c r="F255" i="11"/>
  <c r="F254" i="11"/>
  <c r="F252" i="11"/>
  <c r="F251" i="11"/>
  <c r="F250" i="11"/>
  <c r="F249" i="11"/>
  <c r="F246" i="11"/>
  <c r="F244" i="11"/>
  <c r="F243" i="11"/>
  <c r="F242" i="11"/>
  <c r="F240" i="11"/>
  <c r="F239" i="11"/>
  <c r="F238" i="11"/>
  <c r="F236" i="11"/>
  <c r="F235" i="11"/>
  <c r="F234" i="11"/>
  <c r="F228" i="11"/>
  <c r="F227" i="11"/>
  <c r="F226" i="11"/>
  <c r="F225" i="11"/>
  <c r="F224" i="11"/>
  <c r="F223" i="11"/>
  <c r="F222" i="11"/>
  <c r="F221" i="11"/>
  <c r="F220" i="11"/>
  <c r="F219" i="11"/>
  <c r="F218" i="11"/>
  <c r="F217" i="11"/>
  <c r="F216" i="11"/>
  <c r="F215" i="11"/>
  <c r="F213" i="11"/>
  <c r="F211" i="11"/>
  <c r="F209" i="11"/>
  <c r="F208" i="11"/>
  <c r="F207" i="11"/>
  <c r="F205" i="11"/>
  <c r="F204" i="11"/>
  <c r="F201" i="11"/>
  <c r="F199" i="11"/>
  <c r="F198" i="11"/>
  <c r="F197" i="11"/>
  <c r="F196" i="11"/>
  <c r="F195" i="11"/>
  <c r="F193" i="11"/>
  <c r="F192" i="11"/>
  <c r="F190" i="11"/>
  <c r="F189" i="11"/>
  <c r="F188" i="11"/>
  <c r="F187" i="11"/>
  <c r="F186" i="11"/>
  <c r="F185" i="11"/>
  <c r="F184" i="11"/>
  <c r="F182" i="11"/>
  <c r="F180" i="11"/>
  <c r="F179" i="11"/>
  <c r="F178" i="11"/>
  <c r="F177" i="11"/>
  <c r="F175" i="11"/>
  <c r="F174" i="11"/>
  <c r="F173" i="11"/>
  <c r="F171" i="11"/>
  <c r="F170" i="11"/>
  <c r="F169" i="11"/>
  <c r="F167" i="11"/>
  <c r="F166" i="11"/>
  <c r="F156" i="11"/>
  <c r="F154" i="11"/>
  <c r="F152" i="11"/>
  <c r="F150" i="11"/>
  <c r="F146" i="11"/>
  <c r="F145" i="11"/>
  <c r="F144" i="11"/>
  <c r="F142" i="11"/>
  <c r="F135" i="11"/>
  <c r="F134" i="11"/>
  <c r="F133" i="11"/>
  <c r="F132" i="11"/>
  <c r="F131" i="11"/>
  <c r="F129" i="11"/>
  <c r="F127" i="11"/>
  <c r="F126" i="11"/>
  <c r="F125" i="11"/>
  <c r="F124" i="11"/>
  <c r="F122" i="11"/>
  <c r="F121" i="11"/>
  <c r="F120" i="11"/>
  <c r="F119" i="11"/>
  <c r="F117" i="11"/>
  <c r="F115" i="11"/>
  <c r="F114" i="11"/>
  <c r="F113" i="11"/>
  <c r="F112" i="11"/>
  <c r="F110" i="11"/>
  <c r="F108" i="11"/>
  <c r="F106" i="11"/>
  <c r="F101" i="11"/>
  <c r="F99" i="11"/>
  <c r="F98" i="11"/>
  <c r="F97" i="11"/>
  <c r="F96" i="11"/>
  <c r="F94" i="11"/>
  <c r="F92" i="11"/>
  <c r="F90" i="11"/>
  <c r="F88" i="11"/>
  <c r="F87" i="11"/>
  <c r="F86" i="11"/>
  <c r="F84" i="11"/>
  <c r="F83" i="11"/>
  <c r="F82" i="11"/>
  <c r="F81" i="11"/>
  <c r="F78" i="11"/>
  <c r="F76" i="11"/>
  <c r="F75" i="11"/>
  <c r="F74" i="11"/>
  <c r="F73" i="11"/>
  <c r="F71" i="11"/>
  <c r="F70" i="11"/>
  <c r="F69" i="11"/>
  <c r="F67" i="11"/>
  <c r="F66" i="11"/>
  <c r="F65" i="11"/>
  <c r="F59" i="11"/>
  <c r="F58" i="11"/>
  <c r="F57" i="11"/>
  <c r="F56" i="11"/>
  <c r="F55" i="11"/>
  <c r="F54" i="11"/>
  <c r="F53" i="11"/>
  <c r="F51" i="11"/>
  <c r="F49" i="11"/>
  <c r="F47" i="11"/>
  <c r="F46" i="11"/>
  <c r="F45" i="11"/>
  <c r="F43" i="11"/>
  <c r="F42" i="11"/>
  <c r="F39" i="11"/>
  <c r="F37" i="11"/>
  <c r="F36" i="11"/>
  <c r="F35" i="11"/>
  <c r="F34" i="11"/>
  <c r="F33" i="11"/>
  <c r="F31" i="11"/>
  <c r="F30" i="11"/>
  <c r="F27" i="11"/>
  <c r="F26" i="11"/>
  <c r="F25" i="11"/>
  <c r="F23" i="11"/>
  <c r="F21" i="11"/>
  <c r="F20" i="11"/>
  <c r="F19" i="11"/>
  <c r="F18" i="11"/>
  <c r="F16" i="11"/>
  <c r="F15" i="11"/>
  <c r="F14" i="11"/>
  <c r="F12" i="11"/>
  <c r="F11" i="11"/>
  <c r="F10" i="11"/>
  <c r="F8" i="11"/>
  <c r="F7" i="11"/>
  <c r="F1431" i="11" l="1"/>
  <c r="F418" i="11"/>
  <c r="F652" i="11" s="1"/>
  <c r="F61" i="11"/>
  <c r="F1312" i="11"/>
  <c r="F1323" i="11"/>
  <c r="F1432" i="11"/>
  <c r="F1375" i="11"/>
  <c r="F1374" i="11"/>
  <c r="F1283" i="11"/>
  <c r="F1209" i="11"/>
  <c r="F1176" i="11"/>
  <c r="F1194" i="11"/>
  <c r="F1168" i="11"/>
  <c r="F1138" i="11"/>
  <c r="F1110" i="11"/>
  <c r="F1035" i="11"/>
  <c r="F1073" i="11"/>
  <c r="F869" i="11"/>
  <c r="F996" i="11"/>
  <c r="F958" i="11"/>
  <c r="F900" i="11"/>
  <c r="F870" i="11"/>
  <c r="F903" i="11" s="1"/>
  <c r="F825" i="11"/>
  <c r="F793" i="11"/>
  <c r="F757" i="11"/>
  <c r="F728" i="11"/>
  <c r="F827" i="11" s="1"/>
  <c r="F729" i="11"/>
  <c r="F828" i="11" s="1"/>
  <c r="F649" i="11"/>
  <c r="F623" i="11"/>
  <c r="F592" i="11"/>
  <c r="F569" i="11"/>
  <c r="F541" i="11"/>
  <c r="F514" i="11"/>
  <c r="F457" i="11"/>
  <c r="F481" i="11"/>
  <c r="F417" i="11"/>
  <c r="F382" i="11"/>
  <c r="F360" i="11"/>
  <c r="F337" i="11"/>
  <c r="F306" i="11"/>
  <c r="F305" i="11"/>
  <c r="F269" i="11"/>
  <c r="F229" i="11"/>
  <c r="F230" i="11"/>
  <c r="F157" i="11"/>
  <c r="F136" i="11"/>
  <c r="F137" i="11"/>
  <c r="F102" i="11"/>
  <c r="F60" i="11"/>
  <c r="F1435" i="11" l="1"/>
  <c r="F1434" i="11"/>
  <c r="F1195" i="11"/>
  <c r="F1326" i="11"/>
  <c r="F902" i="11"/>
  <c r="F651" i="11"/>
  <c r="F384" i="11"/>
  <c r="F385" i="11"/>
  <c r="F159" i="11"/>
  <c r="F160" i="11"/>
  <c r="F1325" i="11" l="1"/>
  <c r="F1436" i="11"/>
  <c r="F1449" i="11"/>
  <c r="F1451" i="11" s="1"/>
  <c r="F386" i="11"/>
  <c r="F161" i="11"/>
  <c r="F1327" i="11" l="1"/>
  <c r="F1441" i="11"/>
  <c r="F1448" i="11" s="1"/>
  <c r="F1452" i="11" s="1"/>
  <c r="F1454" i="11" s="1"/>
</calcChain>
</file>

<file path=xl/sharedStrings.xml><?xml version="1.0" encoding="utf-8"?>
<sst xmlns="http://schemas.openxmlformats.org/spreadsheetml/2006/main" count="7040" uniqueCount="815">
  <si>
    <t>ITEM</t>
  </si>
  <si>
    <t>UNIDAD</t>
  </si>
  <si>
    <t>CANTIDAD</t>
  </si>
  <si>
    <t>ML</t>
  </si>
  <si>
    <t/>
  </si>
  <si>
    <t>M3</t>
  </si>
  <si>
    <t>M2</t>
  </si>
  <si>
    <t>UND</t>
  </si>
  <si>
    <t>M</t>
  </si>
  <si>
    <t>SUMIDEROS</t>
  </si>
  <si>
    <t>IMPLEMENTACION PLAN DE GESTIÓN SOCIAL</t>
  </si>
  <si>
    <t>IMPLEMENTACION PLAN DE MANEJO DE TRÁNSITO</t>
  </si>
  <si>
    <t>APROPIACION DE DISEÑOS</t>
  </si>
  <si>
    <t>PRESUPUESTO OFICIAL</t>
  </si>
  <si>
    <t>AIU Y ADMINISTRACION SUMINISTRO</t>
  </si>
  <si>
    <t>ADMINISTRACIÓN</t>
  </si>
  <si>
    <t>IMPREVISTOS</t>
  </si>
  <si>
    <t>UTILIDAD</t>
  </si>
  <si>
    <t>TOTAL AIU</t>
  </si>
  <si>
    <t>ADMINISTRACIÓN DE SUMINISTRO</t>
  </si>
  <si>
    <t xml:space="preserve">ALCANTARILLADO PLUVIAL </t>
  </si>
  <si>
    <t>1.1</t>
  </si>
  <si>
    <t>1.1.1</t>
  </si>
  <si>
    <t>1.1.2</t>
  </si>
  <si>
    <t>1.2</t>
  </si>
  <si>
    <t>1.2.1</t>
  </si>
  <si>
    <t>1.2.2</t>
  </si>
  <si>
    <t>1.2.3</t>
  </si>
  <si>
    <t>1.2.4</t>
  </si>
  <si>
    <t>1.2.5</t>
  </si>
  <si>
    <t>KG</t>
  </si>
  <si>
    <t>UN</t>
  </si>
  <si>
    <t xml:space="preserve">ALCANTARILLADO SANITARIO </t>
  </si>
  <si>
    <t xml:space="preserve">TRAMOS RED SANITARIA </t>
  </si>
  <si>
    <t>DESCRIPCIÓN</t>
  </si>
  <si>
    <t xml:space="preserve">VALOR UNIT. </t>
  </si>
  <si>
    <t xml:space="preserve">COSTO TOTAL </t>
  </si>
  <si>
    <t>102.001</t>
  </si>
  <si>
    <t>Referenciación</t>
  </si>
  <si>
    <t>102.001.003</t>
  </si>
  <si>
    <t>Replanteo</t>
  </si>
  <si>
    <t>102.001.004</t>
  </si>
  <si>
    <t>Descapote manual e=0,20m</t>
  </si>
  <si>
    <t>104</t>
  </si>
  <si>
    <t>EXCAVACIONES, DEMOLICIONES Y TRASLADO ESTRUCTURAS</t>
  </si>
  <si>
    <t>104.001.002.001</t>
  </si>
  <si>
    <t>Excavación en suelo consistente  h &lt;=2 m</t>
  </si>
  <si>
    <t>104.001.002.002</t>
  </si>
  <si>
    <t>Excavación en suelo consistente 2 &lt; h &lt;= 4 m</t>
  </si>
  <si>
    <t>104.001.002.003</t>
  </si>
  <si>
    <t>Excavación en suelo consistente h &gt; 4 m</t>
  </si>
  <si>
    <t>105</t>
  </si>
  <si>
    <t>ENTIBADOS TABLAESTACA Y CORTINAS PILOTES</t>
  </si>
  <si>
    <t>105.001.004</t>
  </si>
  <si>
    <t>Entibado E1A h&lt;=2 m</t>
  </si>
  <si>
    <t>105.001.005</t>
  </si>
  <si>
    <t>Entibado E1B 2h&lt;=3m</t>
  </si>
  <si>
    <t>105.001.007</t>
  </si>
  <si>
    <t>Entibado E2 3&lt;h&lt;8m</t>
  </si>
  <si>
    <t>106</t>
  </si>
  <si>
    <t>RELLENOS</t>
  </si>
  <si>
    <t>106.001</t>
  </si>
  <si>
    <t xml:space="preserve">Recebo B-200  </t>
  </si>
  <si>
    <t>106.002</t>
  </si>
  <si>
    <t>Material seleccionado proveniente excavación</t>
  </si>
  <si>
    <t>106.003</t>
  </si>
  <si>
    <t>Subbase granular INVIAS 320</t>
  </si>
  <si>
    <t>106.004</t>
  </si>
  <si>
    <t>Base granular INVIAS 330</t>
  </si>
  <si>
    <t>107</t>
  </si>
  <si>
    <t>RETIRO Y DISPOSIC. MATERIALES SOBRANTES</t>
  </si>
  <si>
    <t>107.001</t>
  </si>
  <si>
    <t xml:space="preserve">Retiro y disposic. materiales sobrantes a una distancia de 50 Km </t>
  </si>
  <si>
    <t>109</t>
  </si>
  <si>
    <t>INSTALACIÓN TUBERÍAS</t>
  </si>
  <si>
    <t>109.001.001.001</t>
  </si>
  <si>
    <t>Inst tub flexibles alcant Dn2,4,6,8,10,12"</t>
  </si>
  <si>
    <t>109.001.001.002</t>
  </si>
  <si>
    <t>Inst tub flexibles alcant Dn14,16,18"</t>
  </si>
  <si>
    <t>109.001.001.003</t>
  </si>
  <si>
    <t>Inst tub flexibles alcant Dn20 y 24"</t>
  </si>
  <si>
    <t>109.001.001.004</t>
  </si>
  <si>
    <t>Inst tub flexibles alcant Dn27 y 30"</t>
  </si>
  <si>
    <t>109.001.001.005</t>
  </si>
  <si>
    <t>Inst tub flexibles alcant, Dn36"-1.00m</t>
  </si>
  <si>
    <t>303.013</t>
  </si>
  <si>
    <t>Caja para conexion domiciliaria alcantarillado 0.6x0.6x0.6m</t>
  </si>
  <si>
    <t>202.016.001</t>
  </si>
  <si>
    <t>Instalación Accesorios D 1/2" hasta 8"                                      </t>
  </si>
  <si>
    <t>202.016.002</t>
  </si>
  <si>
    <t>Instalación Accesorios 10" y 12"</t>
  </si>
  <si>
    <t>202.016.003</t>
  </si>
  <si>
    <t>301</t>
  </si>
  <si>
    <t>POZOS INSPECCION</t>
  </si>
  <si>
    <t>301.001</t>
  </si>
  <si>
    <t>Placa circular cubierta para pozo</t>
  </si>
  <si>
    <t>301.001.004</t>
  </si>
  <si>
    <t xml:space="preserve">Sum e inst Placa circular cubierta pozo, e=0.25m D1,70m 21 Mpa en sitio (incluye aro base) </t>
  </si>
  <si>
    <t>301.001.005</t>
  </si>
  <si>
    <t>Sum e inst Placa circular de fondo pozo, e=0.20m D1,70m 21 Mpa en sitio (incluye cañuela 17,5 Mpa )</t>
  </si>
  <si>
    <t>301.001.006</t>
  </si>
  <si>
    <t>Sum  e inst Placa circular cubierta pozo, e=0.25m D1,0m 21 Mpa en sitio (incluye aro base)</t>
  </si>
  <si>
    <t>301.001.007</t>
  </si>
  <si>
    <t xml:space="preserve">Sum e inst Placa circular de fondo pozo, e=0.20m D1,95m 21 Mpa en sitio (incluye cañuela 17,5MPa) </t>
  </si>
  <si>
    <t>301.002</t>
  </si>
  <si>
    <t>Cilindro para Pozos Inspección</t>
  </si>
  <si>
    <t>301.002.001</t>
  </si>
  <si>
    <t>Cilindro para pozo insp D1.20m e=0.25m ladrillo incluido pañete ext e int, y geotextil</t>
  </si>
  <si>
    <t>301.002.002</t>
  </si>
  <si>
    <t>Cilindro para pozo insp D1.20m e=0.37m ladrillo incluido pañete ext e int, y geotextil</t>
  </si>
  <si>
    <t>301.003</t>
  </si>
  <si>
    <t>Cámaras Caída</t>
  </si>
  <si>
    <t>301.003.003.001</t>
  </si>
  <si>
    <t>Bajantes para cámaras de caída en D=200mm en PVC</t>
  </si>
  <si>
    <t>301.003.003.002</t>
  </si>
  <si>
    <t>Bajantes para cámaras de caída en D=315mm en tubería en PVC</t>
  </si>
  <si>
    <t>301.003.003.003</t>
  </si>
  <si>
    <t>Bajantes para cámaras de caída en D=400mm en PVC</t>
  </si>
  <si>
    <t>301.005</t>
  </si>
  <si>
    <t>Cono Reducción para Pozos Inspección</t>
  </si>
  <si>
    <t>301.005.003</t>
  </si>
  <si>
    <t>Cono Redu insitu CR 21Mpa (incluye viga de transición y geotextil)</t>
  </si>
  <si>
    <t>301.006</t>
  </si>
  <si>
    <t>Tapa para pozo inspección y camaras</t>
  </si>
  <si>
    <t>301.006.002</t>
  </si>
  <si>
    <t>Tapa pozo insp Fe fund gris+núcleo conc</t>
  </si>
  <si>
    <t>301.007</t>
  </si>
  <si>
    <t>Instalación escalera de acceso para pozos de inspección</t>
  </si>
  <si>
    <t>301.007.005</t>
  </si>
  <si>
    <t>Sum. e inst. Pasos escal gato en polipropileno con refuerzo interno en acero +anclaje</t>
  </si>
  <si>
    <t>302</t>
  </si>
  <si>
    <t>302.005</t>
  </si>
  <si>
    <t>Sumidero Lateral Tipo SL -100 fundido en sitio</t>
  </si>
  <si>
    <t>401</t>
  </si>
  <si>
    <t>ROTURA-CONSTRUCC VÍA ANDEN PISO Y SARDIN</t>
  </si>
  <si>
    <t>401.001.001</t>
  </si>
  <si>
    <t>Demolición pavimento asfált. e=variable</t>
  </si>
  <si>
    <t>401.001.002</t>
  </si>
  <si>
    <t>Demolición pavimento en concreto</t>
  </si>
  <si>
    <t>401.001.003.002</t>
  </si>
  <si>
    <t>Construcción pavimento flexible en MDC-2</t>
  </si>
  <si>
    <t>401.001.004.001</t>
  </si>
  <si>
    <t>Construc. pavimento rígido (MR 41Kg/cm2)</t>
  </si>
  <si>
    <t>401.001.004.006</t>
  </si>
  <si>
    <t xml:space="preserve">Reconstruc. Placa huella e=0,15 , a=0,9 (doble) piedra pegada a=0,9 - Rep puntual  </t>
  </si>
  <si>
    <t>402</t>
  </si>
  <si>
    <t xml:space="preserve">CERRAMIENTO </t>
  </si>
  <si>
    <t>402.003</t>
  </si>
  <si>
    <t>Reparación Cerramientos en alambre púas a 3 hilos                                       </t>
  </si>
  <si>
    <t>404</t>
  </si>
  <si>
    <t>OBRAS COMPLEMENTARIAS</t>
  </si>
  <si>
    <t>404.007</t>
  </si>
  <si>
    <t>Rotura y Reconstrucción tuberías gas</t>
  </si>
  <si>
    <t>404.007.001</t>
  </si>
  <si>
    <t>Reconstrucción tuberías gas 1/2</t>
  </si>
  <si>
    <t>404.007.002</t>
  </si>
  <si>
    <t>Reconstrucción tuberías gas 3/4"</t>
  </si>
  <si>
    <t>507</t>
  </si>
  <si>
    <t>MANTENIMIENTO REDES MENORES ACUEDUCTO</t>
  </si>
  <si>
    <t>507.001.007</t>
  </si>
  <si>
    <t xml:space="preserve">Reparación red menor tubería  PVC D 2" a 4” incluye union de reparación </t>
  </si>
  <si>
    <t>507.007.001</t>
  </si>
  <si>
    <t>Reparación acometidas acueducto D 1/2"</t>
  </si>
  <si>
    <t>507.007.002</t>
  </si>
  <si>
    <t>Reparación acometidas acueducto D 3/4"</t>
  </si>
  <si>
    <t>601</t>
  </si>
  <si>
    <t>INTERVENCION Y MANEJO ZONAS VERDES</t>
  </si>
  <si>
    <t>601.012</t>
  </si>
  <si>
    <t>Empradización con cespedón (incluye tierra negra e=0,1m)</t>
  </si>
  <si>
    <t>606</t>
  </si>
  <si>
    <t>MANEJO AGUA INSPEC MANT+REHAB SISTEMAS DE ALCANTARILLADO</t>
  </si>
  <si>
    <t>606.001.001.002</t>
  </si>
  <si>
    <t>Manejo aguas con bomba sumergible 3"</t>
  </si>
  <si>
    <t>H</t>
  </si>
  <si>
    <t>901</t>
  </si>
  <si>
    <t>SUMINISTRO DE TUBERIA Y ACCESORIOS</t>
  </si>
  <si>
    <t> 903.003.005.001         </t>
  </si>
  <si>
    <t> Tub PVCcorru ext.lisa int.PS57psi.D160mm </t>
  </si>
  <si>
    <t> 903.003.005.002         </t>
  </si>
  <si>
    <t> Tub PVCcorru ext.lisa int.PS57psi.D200mm </t>
  </si>
  <si>
    <t> 903.003.005.003         </t>
  </si>
  <si>
    <t> Tub PVCcorru ext.lisa int.PS57psi.D250mm </t>
  </si>
  <si>
    <t> 903.003.005.004         </t>
  </si>
  <si>
    <t> Tub PVCcorru ext.lisa int.PS57psi.D315mm </t>
  </si>
  <si>
    <t> 903.003.005.005         </t>
  </si>
  <si>
    <t> Tub PVCcorru ext.lisa int.PS57psi.D400mm </t>
  </si>
  <si>
    <t> 903.003.005.008         </t>
  </si>
  <si>
    <t> Tub PVCcorru ext.lisa int.PS57psi.D355mm </t>
  </si>
  <si>
    <t> 903.003.005.009         </t>
  </si>
  <si>
    <t> Tub PVC corru.lisa int.PS57psi. D24"     </t>
  </si>
  <si>
    <t> 903.003.005.010         </t>
  </si>
  <si>
    <t> Tub PVC corru.lisa int.PS57psi. D27"     </t>
  </si>
  <si>
    <t> 903.003.005.011         </t>
  </si>
  <si>
    <t> Tub PVC corru.lisa int.PS57psi. D30"     </t>
  </si>
  <si>
    <t> 903.003.005.012         </t>
  </si>
  <si>
    <t> Tub PVC corru.lisa int.PS57psi. D33"     </t>
  </si>
  <si>
    <t> 903.003.008.005         </t>
  </si>
  <si>
    <t> Tub PVCcorru ext.lisa int.PS28psi.D36"   </t>
  </si>
  <si>
    <t> 904.002.005.003         </t>
  </si>
  <si>
    <t> Codo 90° PVC. alcantarillado.D 200mm     </t>
  </si>
  <si>
    <t> 904.002.005.004         </t>
  </si>
  <si>
    <t> Codo 90° PVC. alcantarillado.D 315mm     </t>
  </si>
  <si>
    <t> 904.002.005.005         </t>
  </si>
  <si>
    <t> Codo 90° PVC. alcantarillado.D 400mm     </t>
  </si>
  <si>
    <t> 904.003.003.001.001     </t>
  </si>
  <si>
    <t>Silla yee PVC.alcant..D200 x 160mm</t>
  </si>
  <si>
    <t> 904.003.003.001.003     </t>
  </si>
  <si>
    <t> Silla yee PVC.alcant..D250 x 160mm</t>
  </si>
  <si>
    <t> 904.003.003.001.005     </t>
  </si>
  <si>
    <t> Silla yee PVC.alcant..D315 x 160mm</t>
  </si>
  <si>
    <t> 904.003.003.001.007     </t>
  </si>
  <si>
    <t> Silla yee PVC.alcant..D400 x 160mm</t>
  </si>
  <si>
    <t> 904.003.003.001.009     </t>
  </si>
  <si>
    <t> Silla yee PVC.alcant..D500 x 160mm</t>
  </si>
  <si>
    <t> 904.012.001             </t>
  </si>
  <si>
    <t> Tee PVC.alcantarillado. D 200mm </t>
  </si>
  <si>
    <t> 904.012.002             </t>
  </si>
  <si>
    <t> Tee PVC.alcantarillado. D 315mm </t>
  </si>
  <si>
    <t> 904.012.003             </t>
  </si>
  <si>
    <t> Tee PVC.alcantarillado. D 400mm </t>
  </si>
  <si>
    <t>TRAMOS SANIT. COSTO DIRECTO OBRA CIVIL</t>
  </si>
  <si>
    <t xml:space="preserve">TRAMOS SANIT. COSTO SUMINISTRO </t>
  </si>
  <si>
    <t xml:space="preserve">POZOS RED SANITARIA </t>
  </si>
  <si>
    <t>Instalación Accesorios D 2" hasta 8"                                      </t>
  </si>
  <si>
    <t>301.002.002b</t>
  </si>
  <si>
    <t xml:space="preserve"> Cilindro para pozo insp D1.50m e=0.25m ladrillo incluido pañete ext e int, y geotextil</t>
  </si>
  <si>
    <t>COSTO DIRECTO OBRA CIVIL</t>
  </si>
  <si>
    <t xml:space="preserve">ACOMETIDAS RED ALCANTARILLADO SANITARIO </t>
  </si>
  <si>
    <t>ACOMETIDAS SANIT. COSTO DIRECTO OBRA CIVIL</t>
  </si>
  <si>
    <t xml:space="preserve">ACOMETIDAS SANIT. COSTO SUMINISTRO </t>
  </si>
  <si>
    <t xml:space="preserve">CABEZAL 12" ALCANT. SANITARIO </t>
  </si>
  <si>
    <t>SERVICIOS PRELIMINARES Y COMPLEMENTARIOS</t>
  </si>
  <si>
    <t>102.001.002</t>
  </si>
  <si>
    <t>Localización y replanteo</t>
  </si>
  <si>
    <t>104.001</t>
  </si>
  <si>
    <t>Excavaciones</t>
  </si>
  <si>
    <t>104.001.002</t>
  </si>
  <si>
    <t>Excavación en suelo consistente (SPT = 10-30 golpes por pie)</t>
  </si>
  <si>
    <t>104.001.004</t>
  </si>
  <si>
    <t>105.001</t>
  </si>
  <si>
    <t>Entibado</t>
  </si>
  <si>
    <t>106.005</t>
  </si>
  <si>
    <t>Piedra partida</t>
  </si>
  <si>
    <t>108</t>
  </si>
  <si>
    <t>CONCRETOS, MORTERO Y ACEROS</t>
  </si>
  <si>
    <t>108.002</t>
  </si>
  <si>
    <t>Instalación Concreto Estructural</t>
  </si>
  <si>
    <t>108.002.007</t>
  </si>
  <si>
    <t>Instal y sumin concreto simple</t>
  </si>
  <si>
    <t>108.003</t>
  </si>
  <si>
    <t>Sumin-Instalación Sellosjuntas concreto</t>
  </si>
  <si>
    <t>108.003.002</t>
  </si>
  <si>
    <t>Sumin-insta Sello polivinilo 0.15m ancho</t>
  </si>
  <si>
    <t>108.003.004</t>
  </si>
  <si>
    <t>Sello juntas sellante elastico poliureta 15 mm</t>
  </si>
  <si>
    <t>108.004</t>
  </si>
  <si>
    <t>Instalación de morteros (Entre 7 y 21 Mpa)</t>
  </si>
  <si>
    <t>108.004.002</t>
  </si>
  <si>
    <t>Sumin.-Instal. Pañete resist.14,0 MPa</t>
  </si>
  <si>
    <t>108.004.004</t>
  </si>
  <si>
    <t>Instal y sumin Mortero resistencia 21MPa</t>
  </si>
  <si>
    <t>108.004.005</t>
  </si>
  <si>
    <t>Instal y sum Mortero tipo grouting para relleno celdas resistencia 17,5MPa</t>
  </si>
  <si>
    <t>108.006</t>
  </si>
  <si>
    <t>Suministro e Instalación Varillas</t>
  </si>
  <si>
    <t>108.006.001</t>
  </si>
  <si>
    <t>Varillas Corrugadas</t>
  </si>
  <si>
    <t>108.006.001.002</t>
  </si>
  <si>
    <t>Varillas Corrugadas tipo A 60 (sumin+inst)</t>
  </si>
  <si>
    <t>108.006.001.003</t>
  </si>
  <si>
    <t>Estructura metalica  (sumin+inst)                         </t>
  </si>
  <si>
    <t>108.006.002</t>
  </si>
  <si>
    <t>Varillas Lisas</t>
  </si>
  <si>
    <t>108.007</t>
  </si>
  <si>
    <t>Suministro+instalación Malla electrosoldada</t>
  </si>
  <si>
    <t>108.008</t>
  </si>
  <si>
    <t>Suministro e instalación de concretos y morteros especiales</t>
  </si>
  <si>
    <t>108.008.014</t>
  </si>
  <si>
    <t>Sumin.-Instal. concreto resist.21 Mpa/ cimentacion</t>
  </si>
  <si>
    <t>108.008.022</t>
  </si>
  <si>
    <t>Sumin.-Instal. Concreto premezclado resist.28 Mpa con impermeabilzante (y adición fibra Nylon 600gr/m3)</t>
  </si>
  <si>
    <t>108.008.025</t>
  </si>
  <si>
    <t>Sumin.-Instal. concreto resist.28 Mpa/ estructura</t>
  </si>
  <si>
    <t>108.008.052</t>
  </si>
  <si>
    <t>Sumin.-Instal. Concreto cajas o camaras resist.28 Mpa</t>
  </si>
  <si>
    <t>COSTO DIRECTO OBRA CIVIL CABEZAL 12"</t>
  </si>
  <si>
    <t>ALCANTARILLADO SANITARIO COSTO DIRECTO OBRA CIVIL</t>
  </si>
  <si>
    <t xml:space="preserve">ALCANTARILLADO SANITARIO COSTO DIRECTO SUMINISTRO </t>
  </si>
  <si>
    <t xml:space="preserve">ALCANTARILLADO SANITARIO COSTO DIRECTO TOTAL </t>
  </si>
  <si>
    <t xml:space="preserve">TRAMOS RED PLUVIAL  </t>
  </si>
  <si>
    <t>Inst tub flexibles alcant Dn4,6,8,10,12"</t>
  </si>
  <si>
    <t>Codo 45° alcantarillado D 160mm</t>
  </si>
  <si>
    <t>TRAMOS PLUVIAL COSTO DIRECTO OBRA CIVIL</t>
  </si>
  <si>
    <t xml:space="preserve">TRAMOS PLUVIAL COSTO SUMINISTRO </t>
  </si>
  <si>
    <t xml:space="preserve">POZOS RED PLUVIAL </t>
  </si>
  <si>
    <t>Cilindro para pozo insp D1.50m e=0.25m ladrillo incluido pañete ext e int, y geotextil</t>
  </si>
  <si>
    <t>POZOS PLUVIAL COSTO DIRECTO OBRA CIVIL</t>
  </si>
  <si>
    <t xml:space="preserve">CABEZAL 12"  RED PLUVIAL </t>
  </si>
  <si>
    <t>Excavación manual</t>
  </si>
  <si>
    <t xml:space="preserve">CABEZAL 36"  RED PLUVIAL </t>
  </si>
  <si>
    <t>ALCANTARILLADO PLUVIALCOSTO DIRECTO OBRA CIVIL</t>
  </si>
  <si>
    <t xml:space="preserve">ALCANTARILLADO PLUVIALCOSTO DIRECTO SUMINISTRO </t>
  </si>
  <si>
    <t xml:space="preserve">ALCANTARILLADO PLUVIAL COSTO DIRECTO TOTAL </t>
  </si>
  <si>
    <t xml:space="preserve">PTAR - PLANTA DE TRATAMIENTO DE AGUA RESIDUAL </t>
  </si>
  <si>
    <t>1. LINEA DE PROCESOS</t>
  </si>
  <si>
    <t xml:space="preserve">LINEA DE TRATAMIENTO </t>
  </si>
  <si>
    <t>108.011</t>
  </si>
  <si>
    <t>Suministro e instalación de elementos metálicos y anclajes</t>
  </si>
  <si>
    <t>108.011.001</t>
  </si>
  <si>
    <t>Anclajes para varilla</t>
  </si>
  <si>
    <t>108.011.001.001A</t>
  </si>
  <si>
    <t>Anclaje epoxico para varilla de 3/8" profundidad 12 cm</t>
  </si>
  <si>
    <t>108.011.001.002</t>
  </si>
  <si>
    <t>Anclajes para varilla de 1/2"x30cm</t>
  </si>
  <si>
    <t>1011.15</t>
  </si>
  <si>
    <t>Sumin e inst de anclaje para tuberia estructural (incluye 4 Unds. perno 1/2 L=33 cm, platina 23X23X6 mm y soldaduras)</t>
  </si>
  <si>
    <t>109.001</t>
  </si>
  <si>
    <t>Instalación Tuberías alcantarillado</t>
  </si>
  <si>
    <t>109.001.001</t>
  </si>
  <si>
    <t>Instalación tub flexibles alcantarillado</t>
  </si>
  <si>
    <t>109.002</t>
  </si>
  <si>
    <t>Instalación Tuberías acueducto</t>
  </si>
  <si>
    <t>109.002.001</t>
  </si>
  <si>
    <t>Instalación tuberías flexibles acueducto</t>
  </si>
  <si>
    <t>109.002.001.001</t>
  </si>
  <si>
    <t>Inst tub flexibles acueducto, Dn 1/2" - 4"</t>
  </si>
  <si>
    <t>202.002</t>
  </si>
  <si>
    <t>Inst sist válv red comp/marip cualq mat</t>
  </si>
  <si>
    <t>202.002.002</t>
  </si>
  <si>
    <t>Inst sist válv red cualquier mat D2"-8"</t>
  </si>
  <si>
    <t>202.013</t>
  </si>
  <si>
    <t>Instalación Niples/Pasamuros</t>
  </si>
  <si>
    <t>202.013.001</t>
  </si>
  <si>
    <t>Instalación Niples/Pasamuros Diámetros hasta 16"</t>
  </si>
  <si>
    <t>202.016</t>
  </si>
  <si>
    <t xml:space="preserve">Instalación Accesorios </t>
  </si>
  <si>
    <t>301.006.003</t>
  </si>
  <si>
    <t xml:space="preserve">Tapa alfajor 4mm de 1,70m x  1,70m marco en angulo 1" x 3/16", bisagras y pasador para candado </t>
  </si>
  <si>
    <t>301.006.004</t>
  </si>
  <si>
    <t>Tapa alfajor 4mm de 1,5m x 1,5m marco en angulo 1" x 3/16", bisagras y pasadores para candado</t>
  </si>
  <si>
    <t>301.006.005</t>
  </si>
  <si>
    <t xml:space="preserve">Tapa alfajor 4mm de 1,40m x  1,05m marco en angulo 1" x 3/16", bisagras y pasador para candado </t>
  </si>
  <si>
    <t>301.006.006</t>
  </si>
  <si>
    <t xml:space="preserve">Tapa alfajor 4mm de 1,35m x  1m marco en angulo 1" x 3/16", bisagras y pasador para candado </t>
  </si>
  <si>
    <t>301.006.007</t>
  </si>
  <si>
    <t xml:space="preserve">Tapa alfajor 4mm de 1,40m x  1,35m marco en angulo 1" x 3/16", bisagras y pasador para candado </t>
  </si>
  <si>
    <t>sum. e inst. Pasos escal gato en varilla de acero +anclaje y pintura anticorrosiva</t>
  </si>
  <si>
    <t>401.001</t>
  </si>
  <si>
    <t>Pavimentos</t>
  </si>
  <si>
    <t>401.002.005</t>
  </si>
  <si>
    <t>Construcción andenes Tipo B (DAPD).</t>
  </si>
  <si>
    <t>401.002.005.009</t>
  </si>
  <si>
    <t>Const o reconst anden concreto e&lt;=0.12m</t>
  </si>
  <si>
    <t>401.003.005</t>
  </si>
  <si>
    <t>Construcción sardinel tipo A tipo (DAPD)</t>
  </si>
  <si>
    <t>401.003.005.001</t>
  </si>
  <si>
    <t>CERRAMIENTOS PERMANENTES</t>
  </si>
  <si>
    <t>402.001</t>
  </si>
  <si>
    <t>402.001.001</t>
  </si>
  <si>
    <t>Cerram malla eslabonada apoyada en tub galvanizado 2 1/2" (no incluye concreto ni acero estruct. A60)</t>
  </si>
  <si>
    <t>402.001.004.003</t>
  </si>
  <si>
    <t>Muro en ladrillo estructural perforac vertical  24,5X12X6cm   </t>
  </si>
  <si>
    <t>1011.16</t>
  </si>
  <si>
    <t xml:space="preserve">Marco puerta de acceso peatonal en tubo galv. 2 1/2"(2,85m x 2,35m, incluye bisagras y soldaduras) </t>
  </si>
  <si>
    <t>1011.17</t>
  </si>
  <si>
    <t xml:space="preserve">Marco puerta de acceso peatonal en tubo galv. 2 1/2" (2,00m x 1,32m, incluye bisagras y soldaduras) </t>
  </si>
  <si>
    <t>403</t>
  </si>
  <si>
    <t>MOBILIARIO URBANO</t>
  </si>
  <si>
    <t>403.010</t>
  </si>
  <si>
    <t xml:space="preserve">Sumin. e instalación Barandas Tipo M-81 (3 travesaños) </t>
  </si>
  <si>
    <t>404.010</t>
  </si>
  <si>
    <t>Cunetas o canaletas prefabricadas</t>
  </si>
  <si>
    <t>404.010.003</t>
  </si>
  <si>
    <t>606.001</t>
  </si>
  <si>
    <t>Manejo de aguas por bombeo (incluye tuberías de succión y/o descarga hasta entre</t>
  </si>
  <si>
    <t>606.001.001</t>
  </si>
  <si>
    <t>Manejo aguas por bombeo con bomba sumergible</t>
  </si>
  <si>
    <t>801.020</t>
  </si>
  <si>
    <t>Cubiertas</t>
  </si>
  <si>
    <t>801.021</t>
  </si>
  <si>
    <t>Sum e inst pintura mantenim elem varios</t>
  </si>
  <si>
    <t>801.021.008</t>
  </si>
  <si>
    <t>Pintura acrilica tipo exterior</t>
  </si>
  <si>
    <t>OTROS</t>
  </si>
  <si>
    <t>1006.1</t>
  </si>
  <si>
    <t>Suministro e instalación cubierta teja fibrocemento</t>
  </si>
  <si>
    <t>1010.1</t>
  </si>
  <si>
    <t>1011.1</t>
  </si>
  <si>
    <t xml:space="preserve">Suministro e instalación Compuerta -Tipo Guillotina Integral - AWWA C-513 / C-561 / C-563 (18” x 12") – Compuerta rectangular. Actuador mecánico. </t>
  </si>
  <si>
    <t>1011.2</t>
  </si>
  <si>
    <t>Suministro e instalación Rejilla de cribado medio (perfil en lamina acero 3/8"L.0.71@14mm, incluye canastilla de escurrimiento acero inox. (0,50x0,25x0,18)m y rastrillo con mango para recolección de solidos en acero inox.)</t>
  </si>
  <si>
    <t>1011.3</t>
  </si>
  <si>
    <t>Suministro e instalación Rejilla de cribado grueso (perfil en lamina acero 3/8"L.0.71@30mm, incluye canastilla de escurrimiento acero inox. (0,50x0,25x0,18)m y rastrillo con mango para recolección de solidos en acero inox.)</t>
  </si>
  <si>
    <t>1011.4</t>
  </si>
  <si>
    <t xml:space="preserve">Suministro e instalación Medidor de caudal ultrasónico con transmisor </t>
  </si>
  <si>
    <t>1011.5</t>
  </si>
  <si>
    <t>Suministro e instalación Canaleta Parshall en PRFV e=10mm, L1.48m x W7.6cm, e=10mm incluye regleta de medición en acrilico.</t>
  </si>
  <si>
    <t>1011.6</t>
  </si>
  <si>
    <t xml:space="preserve">Suministro e instalación Aireador Superficial de 7.5 HP 230/460V 60HZ NEMA K05. Incluye: soplador regenerativo de 2.0 HP (9.5 HP total) y sistema de flotación de 3 FLOTADORES TRT 14/18.75" GALV. K04/K05. </t>
  </si>
  <si>
    <t>1011.7</t>
  </si>
  <si>
    <t>1011.7A</t>
  </si>
  <si>
    <t>Suministro e instalación Bomba sumergible de 1 HP (TOS)50B2.75 -63 TRITURADORA - 3 Fases - 208-230/460/575 - Amperaje 3.5-3.5/1.8/1.4, descarga de 2"</t>
  </si>
  <si>
    <t>1011.8</t>
  </si>
  <si>
    <t>Suministro y fabricacion de barredor de lodos para tanque sedimentador diametro del tanque 6,0 mts. Puente de  4,0 mts x  0,8mts ancho en acero estructural  con pintura epoxica y  pasarela con piso plastico. Accionamiento con moto reductor de 1 hp a 220v. Vertedero perimetral en V. Tanque central de distribucion de 1,0 mt x 1,0 mt h. lamina de  inox. Paletas barredoras en Neopreno y brazos en perfileria acero inox 304. sistema central de giro</t>
  </si>
  <si>
    <t>1011.9</t>
  </si>
  <si>
    <t>Suministro e instalación de Sistema espesador de lodos para tanque espesador diam. interno 3 mt x 1 mt x 0,8 mt. Accionamiento con motor reductor de 1 hp a 220 v. Brazos y ejes en acero inoxidable  304, Bafle central de  1,0 mt Dia. Y altura 1,0 mts. en lamina de 3,0 mm, Paletas barredoras en neopreno y brazos en perfileria acero inox 304. sistema central de giro</t>
  </si>
  <si>
    <t>1011.10</t>
  </si>
  <si>
    <t>Suministro e instalación Compuerta -Tipo Deslizante Positivo Negativa - AWWA C-560 (8” x 8") – Compuerta Cuadrada CL-125</t>
  </si>
  <si>
    <t>1011.12</t>
  </si>
  <si>
    <t>Suministro e instalación Caja con vertedero triangular para medición de flujo fabricado en PRFV con regleta graduada fabricada en policarbonato. Dimensiones de 1.0m x 0.4m x 0.3m.Tuberia de empalme ø=8".</t>
  </si>
  <si>
    <t>1011.18</t>
  </si>
  <si>
    <t>Recubrimiento de taludes con malla 5/16 10cm, concreto lanzado de 21Mpa e=10m</t>
  </si>
  <si>
    <t>1011.22</t>
  </si>
  <si>
    <t xml:space="preserve">Suministro e instalación de ventana en sistema 744, marco en aluminio pintura electroestatica, vidrio crudo 4mm </t>
  </si>
  <si>
    <t>1011.23</t>
  </si>
  <si>
    <t>Suministro e instalación de puerta batiente, marco en aluminio pintura electroestatica</t>
  </si>
  <si>
    <t>1011.24</t>
  </si>
  <si>
    <t>Suministro e instalación de puerta corrediza sistema 8025, marco en cold rolled cal.18 pintura electroestatica</t>
  </si>
  <si>
    <t>1011.25</t>
  </si>
  <si>
    <t xml:space="preserve">Suministro e instalación de aparato sanitario (descarga sencilla) </t>
  </si>
  <si>
    <t>1011.26</t>
  </si>
  <si>
    <t xml:space="preserve">Suministro e instalación de lavamanos de colgar (incluye griferia monocontrol) </t>
  </si>
  <si>
    <t>1011.27</t>
  </si>
  <si>
    <t xml:space="preserve">Suministro e instalación de ducha sencilla (incluye manija) </t>
  </si>
  <si>
    <t>1011.28</t>
  </si>
  <si>
    <t xml:space="preserve">Suministro e instalación de poseta de lavado 0,60x0,50x0,20m (incluye llave y soporte en ladrillo) </t>
  </si>
  <si>
    <t>1011.29</t>
  </si>
  <si>
    <t xml:space="preserve">Suministro e instalación de lavado (incluye griferia y acces.) </t>
  </si>
  <si>
    <t>1011.30</t>
  </si>
  <si>
    <t>Instalación de pisos</t>
  </si>
  <si>
    <t> UN  </t>
  </si>
  <si>
    <t> 901.023.004.001.010     </t>
  </si>
  <si>
    <t> M   </t>
  </si>
  <si>
    <t> 901.006.006.001.007A</t>
  </si>
  <si>
    <t> 901.006.009.001.008     </t>
  </si>
  <si>
    <t> 901.018.002.005A        </t>
  </si>
  <si>
    <t> 901.020.008.009         </t>
  </si>
  <si>
    <t> 901.020.008.011         </t>
  </si>
  <si>
    <t> 901.023.003.010       </t>
  </si>
  <si>
    <t> 901.023.003.013         </t>
  </si>
  <si>
    <t>10001.69</t>
  </si>
  <si>
    <t>10001.70</t>
  </si>
  <si>
    <t>10001.75</t>
  </si>
  <si>
    <t>10001.76</t>
  </si>
  <si>
    <t>10001.78</t>
  </si>
  <si>
    <t>10001.79</t>
  </si>
  <si>
    <t>10001.80</t>
  </si>
  <si>
    <t>10001.81</t>
  </si>
  <si>
    <t>10001.82</t>
  </si>
  <si>
    <t>10001.83</t>
  </si>
  <si>
    <t>10001.84</t>
  </si>
  <si>
    <t>10001.85</t>
  </si>
  <si>
    <t>10001.86</t>
  </si>
  <si>
    <t>10001.87</t>
  </si>
  <si>
    <t>10001.88</t>
  </si>
  <si>
    <t>10001.89</t>
  </si>
  <si>
    <t>10001.90</t>
  </si>
  <si>
    <t>10001.91</t>
  </si>
  <si>
    <t>10001.92</t>
  </si>
  <si>
    <t>10001.93</t>
  </si>
  <si>
    <t>10001.94</t>
  </si>
  <si>
    <t>10001.95</t>
  </si>
  <si>
    <t>10001.96</t>
  </si>
  <si>
    <t>10001.97</t>
  </si>
  <si>
    <t>10001.98</t>
  </si>
  <si>
    <t>10001.99</t>
  </si>
  <si>
    <t>10001.100</t>
  </si>
  <si>
    <t>10001.101</t>
  </si>
  <si>
    <t>10001.102</t>
  </si>
  <si>
    <t>10001.103</t>
  </si>
  <si>
    <t>10001.104</t>
  </si>
  <si>
    <t>10001.105</t>
  </si>
  <si>
    <t>10001.106</t>
  </si>
  <si>
    <t>10001.107</t>
  </si>
  <si>
    <t>10001.108</t>
  </si>
  <si>
    <t>10001.109</t>
  </si>
  <si>
    <t>10001.110</t>
  </si>
  <si>
    <t>10001.111</t>
  </si>
  <si>
    <t>10001.112</t>
  </si>
  <si>
    <t>10001.113</t>
  </si>
  <si>
    <t>10001.114</t>
  </si>
  <si>
    <t>10001.115</t>
  </si>
  <si>
    <t>10001.116</t>
  </si>
  <si>
    <t>10001.117</t>
  </si>
  <si>
    <t>10001.118</t>
  </si>
  <si>
    <t>10001.119</t>
  </si>
  <si>
    <t>10001.120</t>
  </si>
  <si>
    <t>10001.121</t>
  </si>
  <si>
    <t>10001.124</t>
  </si>
  <si>
    <t xml:space="preserve">COSTO DIRECTO SUMINISTRO </t>
  </si>
  <si>
    <t xml:space="preserve">ACTIVIDADES PRELIMINAR (EXCAV.GENERAL,ESTABILIZACION TALUD,OBRA CANAL CRIBADO,DESARENADOR   Y CANALETA PARSHALL) </t>
  </si>
  <si>
    <t>Inst tub flexibles alcant Dn6,8,10,12"</t>
  </si>
  <si>
    <t>Suministro e instalación Bomba sumergible de 3 HP (TOS)100B42.2 - 63 TRITURADORA - 3 Fases - 208-230/460/575 - Amperaje 9.5-8.5/4.3/3.5, desacarga de 4"</t>
  </si>
  <si>
    <t>Bomba dosificadora Bomba dosificadora tipo diafragma para productos químicos (sulfato de aluminio, hipoclorito de sodio, cloruro férrico, etc.), con controlador y sonda de pH</t>
  </si>
  <si>
    <t>TRAMPA DE GRASA 1y2</t>
  </si>
  <si>
    <t xml:space="preserve">Instalación escalera de acceso </t>
  </si>
  <si>
    <t xml:space="preserve">ZANJON DE OXIDACION </t>
  </si>
  <si>
    <t>SEDIMENTADOR SECUNDARIO</t>
  </si>
  <si>
    <t xml:space="preserve">CAMARA DE CONTACTO </t>
  </si>
  <si>
    <t xml:space="preserve">CAJA VALVULA DE VACIADO </t>
  </si>
  <si>
    <t xml:space="preserve">Escalera </t>
  </si>
  <si>
    <t>CAJAS VALVULAS DE CONTROL A1 a A4</t>
  </si>
  <si>
    <t xml:space="preserve">CAMARA DE AFORO Y MUESTREO </t>
  </si>
  <si>
    <t>1. LINEA DE PROCESOS COSTO DIRECTO OBRA CIVIL</t>
  </si>
  <si>
    <t xml:space="preserve">1. LINEA DE PROCESOS COSTO DIRECTO SUMINISTRO </t>
  </si>
  <si>
    <t>2. LINEA DE  LODOS</t>
  </si>
  <si>
    <t xml:space="preserve">LINEA DE LODOS </t>
  </si>
  <si>
    <t>TANQUE ESPESADOR DE LODOS</t>
  </si>
  <si>
    <t xml:space="preserve">LECHOS DE SECADO </t>
  </si>
  <si>
    <t xml:space="preserve">CAMARA RETORNO DE LODOS </t>
  </si>
  <si>
    <t>Suministro e instalación Bomba sumergible de 3 HP (TOS)100B42.2 - 63 TRITURADORA - 3 Fases - 208-230/460/575 - Amperaje 9.5-8.5/4.3/3.5, descarga de 4"</t>
  </si>
  <si>
    <t>2. LINEA DE LODOS COSTO DIRECTO OBRA CIVIL</t>
  </si>
  <si>
    <t xml:space="preserve">2. LINEA DE LODOS COSTO DIRECTO SUMINISTRO </t>
  </si>
  <si>
    <t xml:space="preserve">3. LINEA DE RECIRCULACION </t>
  </si>
  <si>
    <t xml:space="preserve">LINEA DE RECIRCULACION </t>
  </si>
  <si>
    <t>Inst tub flexibles alcant Dn2,4,8,10,12"</t>
  </si>
  <si>
    <t xml:space="preserve">CAMARA DE CLARIFICADO </t>
  </si>
  <si>
    <t>3. LINEA DE RECIRCULACIÓN COSTO DIRECTO OBRA CIVIL</t>
  </si>
  <si>
    <t xml:space="preserve">3. LINEA DE RECIRCULACIÓN COSTO DIRECTO SUMINISTRO </t>
  </si>
  <si>
    <t>4. OTROS</t>
  </si>
  <si>
    <t xml:space="preserve">CASETA DE OPERACIONES </t>
  </si>
  <si>
    <t>Suministro dotación para laboratorio</t>
  </si>
  <si>
    <t xml:space="preserve">PORTERIA </t>
  </si>
  <si>
    <t xml:space="preserve">CUARTO DE ACOPIO </t>
  </si>
  <si>
    <t>Varillas Corrugadas, mallas y est metalica</t>
  </si>
  <si>
    <t xml:space="preserve">CUARTO DE CONTROL </t>
  </si>
  <si>
    <t>CUARTO DE TABLEROS</t>
  </si>
  <si>
    <t>Cerramientos en malla eslabonada  y Reparación Cerram alamb Puas</t>
  </si>
  <si>
    <t xml:space="preserve">INSTALACIONES HIDROSANITARIAS </t>
  </si>
  <si>
    <t xml:space="preserve">ZONAS PEATONALES PTAR </t>
  </si>
  <si>
    <t xml:space="preserve">DRENAJE ZONA PTAR </t>
  </si>
  <si>
    <t>Inst Cuneta/canaleta prefabr secc rectangular (incluye rejilla)</t>
  </si>
  <si>
    <t xml:space="preserve">PRESUPUESTO VIA DE CIRCVULACIÓN INTERNA PTAR </t>
  </si>
  <si>
    <t xml:space="preserve">Inst y sumin sardinel prefabricado - Incluye mortero 21Mpa </t>
  </si>
  <si>
    <t xml:space="preserve">PRESUPUESTO ELECTRICO PTAR </t>
  </si>
  <si>
    <t>1</t>
  </si>
  <si>
    <t>Instalacion electrica</t>
  </si>
  <si>
    <t>Subestacion, generación de suplencia y acometida de media tensión, alimentadores principales</t>
  </si>
  <si>
    <t>Urbanismo, caseta existente, sistema de puesta a tierra y apantallamiento</t>
  </si>
  <si>
    <t>106,006,001</t>
  </si>
  <si>
    <t xml:space="preserve">SUBTOTAL COSTO DIRECTO OBRA </t>
  </si>
  <si>
    <t>CRUCE DE VIA OBRA CIVIL</t>
  </si>
  <si>
    <t>Suministro de tabla burra e=5 cm 3 M de largo para paso provisional de vehículos de carga</t>
  </si>
  <si>
    <t>Accesorios para tubería D=12"</t>
  </si>
  <si>
    <t>SUMINISTRO OBRA CIVIL</t>
  </si>
  <si>
    <t xml:space="preserve">PUESTA EN MARCHA Y FUNCIONAMIENTO - PTAR </t>
  </si>
  <si>
    <t>PTAR  COSTO DIRECTO OBRA CIVIL</t>
  </si>
  <si>
    <t xml:space="preserve">PTAR  COSTO DIRECTO SUMINISTRO </t>
  </si>
  <si>
    <t xml:space="preserve">PTAR  COSTO DIRECTO TOTAL </t>
  </si>
  <si>
    <t>ALCANTARILLADO SANITARIO  COMPLEMENTARIO</t>
  </si>
  <si>
    <t xml:space="preserve">TRAMOS RED SANITARIA COMPLEMENTARIO </t>
  </si>
  <si>
    <t xml:space="preserve">POZOS RED SANITARIA COMPLEMENTARIO </t>
  </si>
  <si>
    <t>Sum  e inst Placa circular cubierta pozo, e=0.25m D1,95m 21 Mpa en sitio (incluye aro base)</t>
  </si>
  <si>
    <t xml:space="preserve">TOTAL VALOR OBRA CIVIL </t>
  </si>
  <si>
    <t xml:space="preserve">COSTO SUMINISTRO </t>
  </si>
  <si>
    <t>TOTAL VALOR SUMINISTRO</t>
  </si>
  <si>
    <t>VALOR TOTAL CONTRATO OBRA PUBLICA</t>
  </si>
  <si>
    <t> Válv c.elás HD PN16 no asc brid. D8"     </t>
  </si>
  <si>
    <t> "Codo 90° HD JH D 2"""              </t>
  </si>
  <si>
    <t> "Tee JH HD.D 4 x 4"""               </t>
  </si>
  <si>
    <t> "Unión tipo dresser HD.D 4"""            </t>
  </si>
  <si>
    <t> "Unión tipo dresser HD.D 8"""            </t>
  </si>
  <si>
    <t> "Válvula cheque HD.D 2"" </t>
  </si>
  <si>
    <t> "Válvula cheque HD.D 4"" </t>
  </si>
  <si>
    <t>Fotómetro Multiparámetro con DQO y pHmetro (incluye termorreactor de 25 viales para DQO  termorreactor de 25 viales, reactivos)</t>
  </si>
  <si>
    <t>Medidor Multiparametro c/sonda 4m  115V (incluye soluciones)</t>
  </si>
  <si>
    <t xml:space="preserve">OxiTop-i Set 6 (3xcabezal de medición gris, 3 x cabezal de medición azul, 6 botellas de muestra, 6 carcahes de goma, 6 varillas agitadoras magnéticas) - incluye plataforma agitadoras para la medición DBO e incubadora para sistema de medición DBO </t>
  </si>
  <si>
    <t>Tuberia PVC SCH 80 8"</t>
  </si>
  <si>
    <t>Tuberia PVC SCH 80 4"</t>
  </si>
  <si>
    <t>Codo 45° PVC SCH 80 8"</t>
  </si>
  <si>
    <t xml:space="preserve">Yee PVC SCH 80 8" </t>
  </si>
  <si>
    <t xml:space="preserve">Yee PVC SCH 80 4" </t>
  </si>
  <si>
    <t>Codo 90° PVC SCH 80 4"</t>
  </si>
  <si>
    <t>Tapón PVC SCH 80 4"</t>
  </si>
  <si>
    <t>Codo 90° PVC SCH 80 8"</t>
  </si>
  <si>
    <t>Brida Giratoria PVC 8"</t>
  </si>
  <si>
    <t xml:space="preserve">Valvula mariposa tipo wafer PVC 8" </t>
  </si>
  <si>
    <t>Brida Giratoria PVC 4"</t>
  </si>
  <si>
    <t xml:space="preserve">Valvula mariposa tipo wafer PVC 4" </t>
  </si>
  <si>
    <t>Brida Giratoria PVC 2"</t>
  </si>
  <si>
    <t xml:space="preserve">juego de empaque y tornillos 8" </t>
  </si>
  <si>
    <t xml:space="preserve">juego de empaque y tornillos 4" </t>
  </si>
  <si>
    <t xml:space="preserve">juego de empaque y tornillos 2" </t>
  </si>
  <si>
    <t xml:space="preserve">Tee PVC SCH 80 8" </t>
  </si>
  <si>
    <t>Tuberia PVC SCH 80 2"</t>
  </si>
  <si>
    <t>Codo 45° PVC SCH 80 2"</t>
  </si>
  <si>
    <t>Codo 90° PVC SCH 80 2"</t>
  </si>
  <si>
    <t>Tee 90° PVC SCH 80 2"</t>
  </si>
  <si>
    <t>Codo 4" 45° PVC Sanit CXC</t>
  </si>
  <si>
    <t>Yee 4" 45° PVC Sanit</t>
  </si>
  <si>
    <t xml:space="preserve">Silla escritorio </t>
  </si>
  <si>
    <t xml:space="preserve">Escritorio </t>
  </si>
  <si>
    <t xml:space="preserve">Canal amazonas x3m + union </t>
  </si>
  <si>
    <t xml:space="preserve">Valvula mariposa tipo wafer PVC 2" </t>
  </si>
  <si>
    <t xml:space="preserve">Yee HD 8" </t>
  </si>
  <si>
    <t>Niple Acero al carbón long.= 0.22 M diam.  8"EBxEL</t>
  </si>
  <si>
    <t>Niple Acero al carbón long.= 0.32 M diam.  8"ELXEB</t>
  </si>
  <si>
    <t>Niple Acero al carbón long.= 0.48 M diam.  8"EBxEB</t>
  </si>
  <si>
    <t>Niple Acero al carbón long.= 0.6 M diam.  8"EBxEL</t>
  </si>
  <si>
    <t>Niple Acero al carbón long.= 0.68 M diam.  8"ELxEL</t>
  </si>
  <si>
    <t>Niple Acero al carbón long.= 0.76 M diam.  8"EBxEB</t>
  </si>
  <si>
    <t>Niple Acero al carbón long.= 0.9 M diam.  8"ELxEL</t>
  </si>
  <si>
    <t>Niple Acero al carbón long.= 1.22 M diam.  8"ELxEL</t>
  </si>
  <si>
    <t>Niple Acero al carbón long.= 1,24 M diam.  8"ELxEL</t>
  </si>
  <si>
    <t>Niple Acero al carbón long.= 2.5 M diam.  8"EBXEB</t>
  </si>
  <si>
    <t>Niple Acero al carbón long.= 3.5 M diam.  8"EBxEB</t>
  </si>
  <si>
    <t>Niple Acero al carbón long.= 3,3 M diam.  8"EBXEB</t>
  </si>
  <si>
    <t>Niple Acero al carbón long.= 4.61 M diam.  8"ELXEL</t>
  </si>
  <si>
    <t>Niple Acero al carbón long.= 5.61 M diam.  8"EBXEB</t>
  </si>
  <si>
    <t>Niple Acero al carbón long.= 10.43 M diam.  8"EBxEB</t>
  </si>
  <si>
    <t>Niple PVC long.= 2,7 M diam.  2"ELXEL</t>
  </si>
  <si>
    <t>Niple Acero al carbón long.= 0,12 M diam.  2"EBXEL</t>
  </si>
  <si>
    <t>Niple Acero al carbón long.= 0,08 M diam.  2"EBXEB</t>
  </si>
  <si>
    <t>Niple Acero al carbón long.= 0,15 M diam.  4"ELXEL</t>
  </si>
  <si>
    <t>Niple Acero al carbón long.= 0,11 M diam.  4"EBXEL</t>
  </si>
  <si>
    <t>Niple Acero al carbón long.= 0,37 M diam.  4"EBXEL</t>
  </si>
  <si>
    <t>Pasamuro Acero al carbón long.= 0.25 M diam. 8" ELxEB Z= 0.19</t>
  </si>
  <si>
    <t>Pasamuro Acero al carbón long.= 0.3 M diam. 8" EBxEL Z= 0.15</t>
  </si>
  <si>
    <t>Pasamuro Acero al carbón long.= 0.33 M diam. 8" ELxEB Z= 0.21</t>
  </si>
  <si>
    <t>Pasamuro Acero al carbón long.= 0.34 M diam. 8"  ØEBxEL Z= 0.19</t>
  </si>
  <si>
    <t>Pasamuro Acero al carbón long.= 0.36 M diam. 8"EBxEB Z= 0.21</t>
  </si>
  <si>
    <t>Pasamuro Acero al carbón long.= 0,38 M diam. 8"EBxEL Z= 0,22</t>
  </si>
  <si>
    <t>Pasamuro Acero al carbón long.= 0.4 M diam. 8" ELxEL Z= 0.15</t>
  </si>
  <si>
    <t>Pasamuro Acero al carbón long.= 0,44 M diam. 8"ELxEL Z= 0,27</t>
  </si>
  <si>
    <t>Pasamuro Acero al carbón long.= 0,44 M diam. 8"ELxEB Z= 0,31</t>
  </si>
  <si>
    <t>Pasamuro Acero al carbón long.= 0.45 M diam. 8" ELxEL Z= 0.3</t>
  </si>
  <si>
    <t>Pasamuro Acero al carbón long.= 0,46 M diam. 8"ELxEL Z= 0,35</t>
  </si>
  <si>
    <t>Pasamuro Acero al carbón long.= 0.5 M diam. 8" ELxEL Z= 0.15</t>
  </si>
  <si>
    <t>Pasamuro Acero al carbón long.= 0.6 M diam. 8" ELxEL Z= 0.3</t>
  </si>
  <si>
    <t>Pasamuro Acero al carbón long.= 0.72 M diam. 8" ELxEB Z= 0.21</t>
  </si>
  <si>
    <t xml:space="preserve">Pasamuro Acero al carbón long.= 0.88 M diam. 8" ELxEB </t>
  </si>
  <si>
    <t>Pasamuro Acero al carbón long.= 1.85 M diam. 8"  ELxEB Z= 1.55</t>
  </si>
  <si>
    <t>Pasamuro Acero al carbón long.= 1.9 M diam. 8"  ELxEL Z= 0.1</t>
  </si>
  <si>
    <t>Pasamuro Acero al carbón long.= 2.18 M diam. 8"  ELxEL Z= 0.15</t>
  </si>
  <si>
    <t>Pasamuro Acero al carbón long.= 2.4 M diam. 8"  ELxEL Z= 0.15</t>
  </si>
  <si>
    <t>Pasamuro Acero al carbón long.= 2.5 M diam. 8"  ELxEL Z= 0.1</t>
  </si>
  <si>
    <t>Pasamuro Acero al carbón long.= 4.56 M diam. 8"  EBxEL Z= 4.26</t>
  </si>
  <si>
    <t>Codo HD para saneamiento K7 8" 45° EBXEB</t>
  </si>
  <si>
    <t>Codo HD para saneamiento K7 8" 45° JH</t>
  </si>
  <si>
    <t>Codo HD para saneamiento K7 8" 90° EBXEB</t>
  </si>
  <si>
    <t>Tee HD para saneamiento K7 8" 45° EBXEB</t>
  </si>
  <si>
    <t>Tuberia Acero al carbón 4" C40 ASTM-53</t>
  </si>
  <si>
    <t xml:space="preserve">Tub sanitaria 3" </t>
  </si>
  <si>
    <t>unión 3/4"</t>
  </si>
  <si>
    <t>codo 90" 1/2"</t>
  </si>
  <si>
    <t>tee de paso lado y salida bilateral 1*1/2</t>
  </si>
  <si>
    <t xml:space="preserve">llave de lavado </t>
  </si>
  <si>
    <t>reduccion 3/4 a 1/2"</t>
  </si>
  <si>
    <t xml:space="preserve">tuberia 1/2" presion </t>
  </si>
  <si>
    <t>valvula de globo abierta 1/2</t>
  </si>
  <si>
    <t>codo 90° sanitario 2"</t>
  </si>
  <si>
    <t>codo 45° sanitario 2"</t>
  </si>
  <si>
    <t>tapon sanitario 2"</t>
  </si>
  <si>
    <t>yee 4"x2"</t>
  </si>
  <si>
    <t>yee 4"x4"</t>
  </si>
  <si>
    <t>codo 90° sanitario 4"</t>
  </si>
  <si>
    <t>codo 45° sanitario 4"</t>
  </si>
  <si>
    <t>tuberia SCH 80 2"</t>
  </si>
  <si>
    <t>tuberia SCH 80 4"</t>
  </si>
  <si>
    <t>yee 2"x2"</t>
  </si>
  <si>
    <t>rejilla prefabricada A-124 30*10*60</t>
  </si>
  <si>
    <t>Caja tapa rejilla A*-124 40*80*22,5</t>
  </si>
  <si>
    <t>Cañuela A-120 30*22,5*80</t>
  </si>
  <si>
    <t xml:space="preserve">UN </t>
  </si>
  <si>
    <t>piso marmolizado   45,8*45,8</t>
  </si>
  <si>
    <t>piso vinilo 30,5*30,5</t>
  </si>
  <si>
    <t xml:space="preserve">enchape baño </t>
  </si>
  <si>
    <t>SUMINISTRO, INSTALACION, CONEXIÓN Y PRUEBAS DE ACOMETIDA DE MT EN 3X2ACSR</t>
  </si>
  <si>
    <t>SUMINISTRO E INSTALACION DE ESTRUCTURA PARA RED DE MT LA205</t>
  </si>
  <si>
    <t>1.1.3</t>
  </si>
  <si>
    <t>SUMINISTRO E INSTALACION DE ESTRUCTURA PARA RED DE MT LA206</t>
  </si>
  <si>
    <t>1.1.4</t>
  </si>
  <si>
    <t xml:space="preserve">SUMINISTRO, INSTALACION Y TRANSPORTE DE ESTRUCTUTURA PARA TRANSFORMADOR EN POSTE, FINAL DE CIRCUITO, CON CORTACIRCUITOS TIPO CAÑUELA, DPS DE 12kV 15kA, TRANSFORMADOR TRIFASICO DE 45kVA 13200/220-127V, POSTE 12M 1050kG. </t>
  </si>
  <si>
    <t>1.1.5</t>
  </si>
  <si>
    <t>SUMINISTRO E INSTALACION DE CAJA DE INSPECCIÓN 0.30x0.30m INTERNOS LIBRES</t>
  </si>
  <si>
    <t>1.1.6</t>
  </si>
  <si>
    <t>VARILLA CU-CU 5/8" 2,4m CONECTOR CERTIFICADO RETIE</t>
  </si>
  <si>
    <t>1.1.7</t>
  </si>
  <si>
    <t>SUMINISTRO, INSTALACION, CONEXIÓN Y PRUEBAS DE CABLE AWG No. 2/0 CU DESNUDO</t>
  </si>
  <si>
    <t>1.1.8</t>
  </si>
  <si>
    <t xml:space="preserve">SUMINISTRO, INSTALACION Y TRANSPORTE DE CAJA MEDIDA DIRECTA PARA 45kVA 220V TRIFASICOS TOTALIZADOR DE 3X125A, INCLUYE MEDIDOR </t>
  </si>
  <si>
    <t>1.1.9</t>
  </si>
  <si>
    <t>SUMINISTRO, INSTALACION, CONEXION, PROGRAMACION, PRUEBAS Y PUESTA EN OPERACION DE TABLERO DE TRANSFERENCIA AUTOMATICA 125A TRIFASICA, PROTECCIONES SEGÚN ESQUEMA UNIFILAR,TENER EN CUENTA LOS CALIBRES DE LOS CONDUCTORES, PARA DETERMINAR LOS ESPACIOS ADECUADOS DE CURVATURA DE CABLES,  Y LOS JUEGOS DE PLATINAS QUE SE REQUIEREN EN CADA BREAKER.</t>
  </si>
  <si>
    <t>1.1.10</t>
  </si>
  <si>
    <t>GENERADOR DIESEL 32kVA TRIFASICO, 220-127V, 60Hz, ARRANQUE AUTOMATICO, CON TANQUE DE ALMACENAMIENTO QUE GARANTICE 36 HORAS DE COMBUSTIBLE CON FUNCIONAMIENTO A PLENA CARGA.</t>
  </si>
  <si>
    <t>1.1.11</t>
  </si>
  <si>
    <t>SUMINISTRO, INSTALACION, CONEXION, PROGRAMACION, PRUEBAS Y PUESTA EN OPERACION DE TABLERO DE DISTRIBUCION PRINCIPAL 220-127V, PROTECCIONES SEGÚN ESQUEMA UNIFILAR,TENER EN CUENTA LOS CALIBRES DE LOS CONDUCTORES, PARA DETERMINAR LOS ESPACIOS ADECUADOS DE CURVATURA DE CABLES,  Y LOS JUEGOS DE PLATINAS QUE SE REQUIEREN EN CADA BREAKER, ESPACIO DE RESERVA MINIMO PARA 3 PROTECCIONES</t>
  </si>
  <si>
    <t>1.1.12</t>
  </si>
  <si>
    <t>SUMINISTRO, INSTALACION, CONEXIÓN Y PRUEBAS DE ALIMENTADOR DESDE TRANSFORMADOR 45kVA HASTA MEDIDOR EN 3x1/0 F+1x1/0 N ANTIFRAUDE POR TUBERIA IMC  3"</t>
  </si>
  <si>
    <t>1.1.13</t>
  </si>
  <si>
    <t>SUMINISTRO, INSTALACION, CONEXIÓN Y PRUEBAS DE ALIMENTADOR DESDE GENERADOR DIESEL 32kVA HASTA TRANSFERENCIA EN 3x1/0 F+1x1/0 N+1x2 T CU THWN</t>
  </si>
  <si>
    <t>1.1.14</t>
  </si>
  <si>
    <t>SUMINISTRO, INSTALACION, CONEXIÓN Y PRUEBAS DE ALIMENTADOR DESDE TRANSFERENCIA HASTA TABLERO DE DISTRIBUCION PRINCIPAL EN 3x1/0 F+1x1/0 N+1x2 T CU THWN</t>
  </si>
  <si>
    <t>1.1.15</t>
  </si>
  <si>
    <t>SUMINISTRO, INSTALACION, CONEXIÓN Y PRUEBAS DE ALIMENTADOR DESDE GRUPO DE MEDIDA HASTA TABLERO DE TRANSFERENCIAL EN 3x1/0 F+1x1/0 N+1x2 T CU THWN</t>
  </si>
  <si>
    <t>CONSTRUCCION DE CAJA DE INSPECCION TIPO CS001, INCLUYE TAPA EN MARCO METALICO</t>
  </si>
  <si>
    <t>CONSTRUCCION DE CAJA DE INSPECCION TIPO CS002, INCLUYE TAPA EN MARCO METALICO</t>
  </si>
  <si>
    <t>BANCO DE DUCTOS EN CONDUIT 2Ø3" PVC TDP</t>
  </si>
  <si>
    <t>BANCO DE DUCTOS EN CONDUIT 2Ø1 1/4" PVC TDP</t>
  </si>
  <si>
    <t>BANCO DE DUCTOS EN CONDUIT 2Ø3" PVC TDP + 2Ø1 1/4" PVC+12Ø1" PVC</t>
  </si>
  <si>
    <t>1.2.6</t>
  </si>
  <si>
    <t>BANCO DE DUCTOS EN CONDUIT 2Ø3" PVC TDP + 3Ø1 1/4" PVC+12Ø1" PVC</t>
  </si>
  <si>
    <t>1.2.7</t>
  </si>
  <si>
    <t>BANCO DE DUCTOS EN CONDUIT  3Ø1 1/4" PVC+8Ø1" PVC</t>
  </si>
  <si>
    <t>1.2.8</t>
  </si>
  <si>
    <t>BANCO DE DUCTOS EN CONDUIT  2Ø1 1/4" PVC+4Ø1" PVC</t>
  </si>
  <si>
    <t>1.2.9</t>
  </si>
  <si>
    <t>BANCO DE DUCTOS EN CONDUIT  4Ø1" PVC</t>
  </si>
  <si>
    <t>1.2.10</t>
  </si>
  <si>
    <t>BANCO DE DUCTOS EN CONDUIT  2Ø1 1/4" PVC+10Ø1" PVC</t>
  </si>
  <si>
    <t>1.2.11</t>
  </si>
  <si>
    <t>BANCO DE DUCTOS EN CONDUIT  5Ø1" PVC</t>
  </si>
  <si>
    <t xml:space="preserve">SUMINISTRO E INSTALACION ARENA DE PEÑA </t>
  </si>
  <si>
    <t>1.2.13</t>
  </si>
  <si>
    <t>RELLENO EN MATERIAL SELECCIONADO PROVENIENTE DE LA MISMA EXCAVACION. COMPACTACIÓN MANUAL</t>
  </si>
  <si>
    <t>1.2.14</t>
  </si>
  <si>
    <t>SUMINISTRO, INSTALACION, CONEXIÓN Y PRUEBAS DE ALIMENTADOR DESDE TABLERO GENERAL ACOMETIDAS HASTA 7.5hp MEZCLADOR 1 3~  220V EN 3x10 F+1x12 T CU</t>
  </si>
  <si>
    <t>1.2.15</t>
  </si>
  <si>
    <t>SUMINISTRO, INSTALACION, CONEXIÓN Y PRUEBAS DE ALIMENTADOR DESDE TABLERO GENERAL ACOMETIDAS HASTA 2.0hp AIREADOR 1 3~  220V EN 3x10 F+1x12 T CU</t>
  </si>
  <si>
    <t>1.2.16</t>
  </si>
  <si>
    <t>SUMINISTRO, INSTALACION, CONEXIÓN Y PRUEBAS DE ALIMENTADOR DESDE TABLERO GENERAL ACOMETIDAS HASTA 7.5hp MEZCLADOR 2 3~  220V EN 3x10 F+1x12 T CU</t>
  </si>
  <si>
    <t>1.2.17</t>
  </si>
  <si>
    <t>SUMINISTRO, INSTALACION, CONEXIÓN Y PRUEBAS DE ALIMENTADOR DESDE TABLERO GENERAL ACOMETIDAS HASTA 2.0hp AIREADOR 2 3~  220V EN 3x10 F+1x12 T CU</t>
  </si>
  <si>
    <t>1.2.18</t>
  </si>
  <si>
    <t>SUMINISTRO, INSTALACION, CONEXIÓN Y PRUEBAS DE ALIMENTADOR DESDE TABLERO GENERAL ACOMETIDAS HASTA 7.5hp MEZCLADOR 3 3~  220V EN 3x8 F+1x10 T CU</t>
  </si>
  <si>
    <t>1.2.19</t>
  </si>
  <si>
    <t>SUMINISTRO, INSTALACION, CONEXIÓN Y PRUEBAS DE ALIMENTADOR DESDE TABLERO GENERAL ACOMETIDAS HASTA 2.0hp AIREADOR 3 3~  220V EN 3x10 F+1x12 T CU</t>
  </si>
  <si>
    <t>1.2.20</t>
  </si>
  <si>
    <t>SUMINISTRO, INSTALACION, CONEXIÓN Y PRUEBAS DE ALIMENTADOR DESDE TABLERO GENERAL ACOMETIDAS HASTA 7.5hp MEZCLADOR 4 3~  220V EN 3x8 F+1x10 T CU</t>
  </si>
  <si>
    <t>1.2.21</t>
  </si>
  <si>
    <t>SUMINISTRO, INSTALACION, CONEXIÓN Y PRUEBAS DE ALIMENTADOR DESDE TABLERO GENERAL ACOMETIDAS HASTA 2.0hp AIREADOR 4 3~  220V EN 3x10 F+1x12 T CU</t>
  </si>
  <si>
    <t>1.2.22</t>
  </si>
  <si>
    <t>SUMINISTRO, INSTALACION, CONEXIÓN Y PRUEBAS DE ALIMENTADOR DESDE TABLERO GENERAL ACOMETIDAS HASTA 1.0hp BARREDOR SEDIMENTOS 1
3~  220V EN 3x10 F+1x12 T CU</t>
  </si>
  <si>
    <t>1.2.23</t>
  </si>
  <si>
    <t>SUMINISTRO, INSTALACION, CONEXIÓN Y PRUEBAS DE ALIMENTADOR DESDE TABLERO GENERAL ACOMETIDAS HASTA 1.0hp BARREDOR SEDIMENTOS 2
3~  220V EN 3x10 F+1x12 T CU</t>
  </si>
  <si>
    <t>1.2.24</t>
  </si>
  <si>
    <t>SUMINISTRO, INSTALACION, CONEXIÓN Y PRUEBAS DE ALIMENTADOR DESDE TABLERO GENERAL ACOMETIDAS HASTA 0.25 hp DOSIFICADORA DIAFRAGMA 
1~  220V EN 1x10 F+1x12 T CU</t>
  </si>
  <si>
    <t>1.2.25</t>
  </si>
  <si>
    <t>SUMINISTRO, INSTALACION, CONEXIÓN Y PRUEBAS DE ALIMENTADOR DESDE TABLERO GENERAL ACOMETIDAS HASTA 3.0hp BOMBA SUMERGIBLE
RETORNO LODOS 1  3~  220V EN 3x10 F+1x12 T CU</t>
  </si>
  <si>
    <t>1.2.26</t>
  </si>
  <si>
    <t>SUMINISTRO, INSTALACION, CONEXIÓN Y PRUEBAS DE ALIMENTADOR DESDE TABLERO GENERAL ACOMETIDAS HASTA 3.0hp BOMBA SUMERGIBLE
RETORNO LODOS 2  3~  220V EN 3x10 F+1x12 T CU</t>
  </si>
  <si>
    <t>1.2.27</t>
  </si>
  <si>
    <t>SUMINISTRO, INSTALACION, CONEXIÓN Y PRUEBAS DE ALIMENTADOR DESDE TABLERO GENERAL ACOMETIDAS HASTA 1.0hp BOMBA SUMERGIBLE LIXIVIADOS 1  3~  220V EN 3x10 F+1x12 T CU</t>
  </si>
  <si>
    <t>1.2.28</t>
  </si>
  <si>
    <t>SUMINISTRO, INSTALACION, CONEXIÓN Y PRUEBAS DE ALIMENTADOR DESDE TABLERO GENERAL ACOMETIDAS HASTA 1.0hp BOMBA SUMERGIBLE LIXIVIADOS 2  3~  220V EN 3x10 F+1x12 T CU</t>
  </si>
  <si>
    <t>1.2.29</t>
  </si>
  <si>
    <t>SUMINISTRO, INSTALACION, CONEXION, PROGRAMACION, PRUEBAS Y PUESTA EN OPERACION DE TABLERO CONTROL LODOS, PROTECCIONES SEGÚN ESQUEMA UNIFILAR,TENER EN CUENTA LOS CALIBRES DE LOS CONDUCTORES, PARA DETERMINAR LOS ESPACIOS ADECUADOS DE CURVATURA DE CABLES,  Y LOS JUEGOS DE PLATINAS QUE SE REQUIEREN EN CADA BREAKER, ESPACIO DE RESERVA MINIMO PARA 3 PROTECCIONES</t>
  </si>
  <si>
    <t>1.2.30</t>
  </si>
  <si>
    <t>SUMINISTRO, INSTALACION, CONEXIÓN Y PRUEBAS DE ALIMENTADOR DESDE TABLERO GENERAL ACOMETIDAS HASTA TABLERO POTENCIA Y CONTROL LODOS EN 3x10 F+1x10 N+1x12 T CU</t>
  </si>
  <si>
    <t>1.2.31</t>
  </si>
  <si>
    <t>SUMINISTRO, INSTALACION, CONEXIÓN Y PRUEBAS DE ALIMENTADOR DESDE TABLERO POTENCIA Y CONTROL LODOS HASTA 1hp MOTOR BARREDOR 1  3~  220V EN 3x10 F+1x12 T CU</t>
  </si>
  <si>
    <t>1.2.32</t>
  </si>
  <si>
    <t>SUMINISTRO, INSTALACION, CONEXIÓN Y PRUEBAS DE ALIMENTADOR DESDE TABLERO POTENCIA Y CONTROL LODOS HASTA 1hp MOTOR BARREDOR 2  3~  220V EN 3x10 F+1x12 T CU</t>
  </si>
  <si>
    <t>1.2.33</t>
  </si>
  <si>
    <t>1.2.34</t>
  </si>
  <si>
    <t>1.2.35</t>
  </si>
  <si>
    <t>1.2.36</t>
  </si>
  <si>
    <t>SUMINISTRO, INSTALACION, POSTE EN CONCRETO 10m 510kg</t>
  </si>
  <si>
    <t>1.2.37</t>
  </si>
  <si>
    <t>SUMINISTRO, INSTALACION Y TRANSPORTE DE PUNTA DE CAPTACION 0.6m, 8mm, COBRE, ACCESORIOS DE FIJACION Y SOPORTE</t>
  </si>
  <si>
    <t>1.2.38</t>
  </si>
  <si>
    <t>SUMINISTRO, INSTALACION Y TRANSPORTE DE BAJANTE EN TUBERIA GALVANIZADA IMC DE 3/4", CABLE DE COBRE 1/0AWG</t>
  </si>
  <si>
    <t>1.2.39</t>
  </si>
  <si>
    <t>LUMINARIA LED 30W SOLAR ALL IN ONE</t>
  </si>
  <si>
    <t>1.2.40</t>
  </si>
  <si>
    <t>SALIDA PARA LUMINARIA LED HERMETICA 2X18W 127V</t>
  </si>
  <si>
    <t>1.2.41</t>
  </si>
  <si>
    <t>SALIDA PARA LUMINARIA LED DE EMERGENCIA</t>
  </si>
  <si>
    <t>1.2.42</t>
  </si>
  <si>
    <t>SALIDA PARA INTERRUPTOR SENCILLO</t>
  </si>
  <si>
    <t>1.2.43</t>
  </si>
  <si>
    <t>SALIDA PARA TOMACORRIENTE NORMAL CON POLO A TIERRA 120V 15A</t>
  </si>
  <si>
    <t>1.2.44</t>
  </si>
  <si>
    <t>SUMINISTRO E INSTALACION DE LUMINARIA LED HERMETICA 2X18W 127V</t>
  </si>
  <si>
    <t>1.2.45</t>
  </si>
  <si>
    <t>SUMINISTRO E INSTALACION DE LUMINARIA LED DE EMERGENCIA</t>
  </si>
  <si>
    <t>1.2.46</t>
  </si>
  <si>
    <t>SUMINISTRO E INSTALACION DE INTERRUPTOR SENCILLO</t>
  </si>
  <si>
    <t>1.2.47</t>
  </si>
  <si>
    <t>SUMINISTRO E INSTALACION DE TOMACORRIENTE NORMAL CON POLO A TIERRA 120V 15A</t>
  </si>
  <si>
    <t>1.2.48</t>
  </si>
  <si>
    <t>CERTIFICADO DE CONFORMIDAD RETIE DE LA INSTALACION ELECTRICA, USO FINAL, DISTRIBUCION EN MT, TRANSFORMACION</t>
  </si>
  <si>
    <t>1.2.49</t>
  </si>
  <si>
    <t>TRAMITES ANTE OPERADOR DE RED PARA APROBACION DE DISEÑOS, RECIBO DE OBRA, CONEXIÓN DE ACOMETIDA E INSTALACION DE MEDIDOR</t>
  </si>
  <si>
    <t>1.2.50</t>
  </si>
  <si>
    <t>PLANOS RECORD DE LA INSLATACION ELECTRICA</t>
  </si>
  <si>
    <t>1.2.51</t>
  </si>
  <si>
    <t>SUMINISTRO, INSTALACION, CONEXIÓN Y PRUEBAS DE ALIMENTADOR DESDE TABLERO GENERAL ACOMETIDAS HASTA CONTROLADORA DE SENSORES (Ph, OD, T) 1  EN CABLE UTP CAT 6A 4 PARES</t>
  </si>
  <si>
    <t>1.2.52</t>
  </si>
  <si>
    <t>SUMINISTRO, INSTALACION, CONEXIÓN Y PRUEBAS DE ALIMENTADOR DESDE TABLERO GENERAL ACOMETIDAS HASTA MEDIDOR DE CAUDAL (SENSOR ULTRASONIDO) EN CABLE 3X16</t>
  </si>
  <si>
    <t>IMPLEMENTACION PLAN SEGURIDAD Y SALUD EN EL TRABAJO - SST</t>
  </si>
  <si>
    <t>PLAN DE MANEJO AMBIENTAL</t>
  </si>
  <si>
    <t>ENTIBADOS</t>
  </si>
  <si>
    <t>Instalación Accesorios 16" A 20"</t>
  </si>
  <si>
    <t xml:space="preserve">ACOMETIDAS RED PLUVIAL </t>
  </si>
  <si>
    <t>ACOMETIDAS PLUVIAL COSTO DIRECTO OBRA CIVIL</t>
  </si>
  <si>
    <t xml:space="preserve">ACOMETIDAS PLUVIAL COSTO SUMINISTRO </t>
  </si>
  <si>
    <t xml:space="preserve">SUMIDEROS RED PLUVIAL </t>
  </si>
  <si>
    <t>SUMIDEROS PLUV. COSTO DIRECTO OBRA CIVIL</t>
  </si>
  <si>
    <t xml:space="preserve">SUMIDEROS PLUV. COSTO SUMINISTRO </t>
  </si>
  <si>
    <t>CONSTRUCCION DEL PLAN MAESTRO DE ALCANTARILLADO URBANO FASE II, INCLUYE PTAR DEL MUNICIPIO DE UBAQUE</t>
  </si>
  <si>
    <t>OTROS COSTO DIRECTO OBRA CIVIL</t>
  </si>
  <si>
    <r>
      <rPr>
        <b/>
        <sz val="9"/>
        <rFont val="Tahoma"/>
        <family val="2"/>
      </rPr>
      <t xml:space="preserve">NOTA 1: </t>
    </r>
    <r>
      <rPr>
        <sz val="9"/>
        <rFont val="Tahoma"/>
        <family val="2"/>
      </rPr>
      <t xml:space="preserve"> Se debe tener en cuenta que el PRECIO UNITARIO incluye el valor de A.I.U. y los suministros inclyen el valor unicamente de la administracion del suministro </t>
    </r>
  </si>
  <si>
    <r>
      <rPr>
        <b/>
        <sz val="9"/>
        <rFont val="Tahoma"/>
        <family val="2"/>
      </rPr>
      <t>NOTA 2:</t>
    </r>
    <r>
      <rPr>
        <sz val="9"/>
        <rFont val="Tahom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</si>
  <si>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9"/>
        <rFont val="Tahoma"/>
        <family val="2"/>
      </rPr>
      <t>NOTA 3:</t>
    </r>
    <r>
      <rPr>
        <sz val="9"/>
        <rFont val="Tahoma"/>
        <family val="2"/>
      </rPr>
      <t xml:space="preserve"> El A.I.U y su discriminación deben estar en porcentaje (%). </t>
    </r>
  </si>
  <si>
    <t>104.001.003</t>
  </si>
  <si>
    <t>Excavación en suelo compacto (SPT &gt;30 golpes por pie)</t>
  </si>
  <si>
    <t>OPTIMIZACIÓN SISTEMA DE DESINFECCIÓN</t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</si>
  <si>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$ 250.214.162,00</t>
    </r>
  </si>
  <si>
    <t>Firma Representante Legal</t>
  </si>
  <si>
    <t>ACOMETIDAS SANIT. COSTO OBRA CIVIL</t>
  </si>
  <si>
    <t>ALCANTARILLADO SANITARIO COMPLEMENTARIO OBRA CIVIL</t>
  </si>
  <si>
    <t xml:space="preserve">ALCANTARILLADO SANITARIO COMPLEMENTARIO SUMINISTRO </t>
  </si>
  <si>
    <t xml:space="preserve">ALCANTARILLADO SANITARIO COMPLEMENTARIO TOTAL </t>
  </si>
  <si>
    <t>VALOR TOTAL CONTRATO OBRA PUBLICA + APROPIACIÓN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</si>
</sst>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-&quot;$&quot;\ * #,##0.00_-;\-&quot;$&quot;\ * #,##0.00_-;_-&quot;$&quot;\ * &quot;-&quot;??_-;_-@_-"/>
    <numFmt numFmtId="168" formatCode="_-* #,##0\ &quot;pta&quot;_-;\-* #,##0\ &quot;pta&quot;_-;_-* &quot;-&quot;\ &quot;pta&quot;_-;_-@_-"/>
    <numFmt numFmtId="169" formatCode="_-* #,##0.00\ [$€]_-;\-* #,##0.00\ [$€]_-;_-* &quot;-&quot;??\ [$€]_-;_-@_-"/>
    <numFmt numFmtId="170" formatCode="&quot;K &quot;00\+000"/>
    <numFmt numFmtId="171" formatCode="_ * #,##0.00_ ;_ * \-#,##0.00_ ;_ * &quot;-&quot;??_ ;_ @_ "/>
    <numFmt numFmtId="172" formatCode="#,##0.00&quot; m³&quot;"/>
    <numFmt numFmtId="173" formatCode="#,##0.00&quot; m³-km&quot;"/>
    <numFmt numFmtId="174" formatCode="#,##0.00\ &quot;pta&quot;;[Red]\-#,##0.00\ &quot;pta&quot;"/>
    <numFmt numFmtId="175" formatCode="_-* #,##0.00\ _P_t_s_-;\-* #,##0.00\ _P_t_s_-;_-* &quot;-&quot;??\ _P_t_s_-;_-@_-"/>
    <numFmt numFmtId="176" formatCode="#,##0.0"/>
    <numFmt numFmtId="177" formatCode="#,##0.0000"/>
    <numFmt numFmtId="178" formatCode="#,##0.000"/>
    <numFmt numFmtId="179" formatCode="_(* #,##0.00000000000_);_(* \(#,##0.00000000000\);_(* &quot;-&quot;??_);_(@_)"/>
    <numFmt numFmtId="180" formatCode="_-&quot;$&quot;\ * #,##0_-;\-&quot;$&quot;\ * #,##0_-;_-&quot;$&quot;\ * &quot;-&quot;_-;_-@_-"/>
    <numFmt numFmtId="181" formatCode="_-* #,##0.00\ &quot;Pts&quot;_-;\-* #,##0.00\ &quot;Pts&quot;_-;_-* &quot;-&quot;??\ &quot;Pts&quot;_-;_-@_-"/>
    <numFmt numFmtId="182" formatCode="&quot;$&quot;\ #,##0.00;[Red]&quot;$&quot;\ \-#,##0.00"/>
    <numFmt numFmtId="183" formatCode="_ &quot;$&quot;\ * #,##0.00_ ;_ &quot;$&quot;\ * \-#,##0.00_ ;_ &quot;$&quot;\ * &quot;-&quot;??_ ;_ @_ "/>
    <numFmt numFmtId="184" formatCode="_(&quot;$&quot;* #,##0.00_);_(&quot;$&quot;* \(#,##0.00\);_(&quot;$&quot;* &quot;-&quot;??_);_(@_)"/>
    <numFmt numFmtId="185" formatCode="_(&quot;C$&quot;* #,##0.00_);_(&quot;C$&quot;* \(#,##0.00\);_(&quot;C$&quot;* &quot;-&quot;??_);_(@_)"/>
    <numFmt numFmtId="186" formatCode="[$$-240A]#,##0.00"/>
    <numFmt numFmtId="187" formatCode="_-&quot;$&quot;* #,##0_-;\-&quot;$&quot;* #,##0_-;_-&quot;$&quot;* &quot;-&quot;_-;_-@_-"/>
    <numFmt numFmtId="188" formatCode="_(&quot;$&quot;\ * #,##0_);_(&quot;$&quot;\ * \(#,##0\);_(&quot;$&quot;\ * &quot;-&quot;_);_(@_)"/>
    <numFmt numFmtId="189" formatCode="0.0000000"/>
    <numFmt numFmtId="190" formatCode="_-* #,##0.00_-;\-* #,##0.00_-;_-* &quot;-&quot;_-;_-@_-"/>
    <numFmt numFmtId="191" formatCode="_(&quot;$&quot;\ * #,##0.00_);_(&quot;$&quot;\ * \(#,##0.00\);_(&quot;$&quot;\ * &quot;-&quot;_);_(@_)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9"/>
      <color rgb="FF000000"/>
      <name val="Tahoma"/>
      <family val="2"/>
    </font>
    <font>
      <sz val="9"/>
      <name val="Tahoma"/>
      <family val="2"/>
    </font>
    <font>
      <b/>
      <sz val="9"/>
      <color theme="0"/>
      <name val="Tahoma"/>
      <family val="2"/>
    </font>
    <font>
      <sz val="8"/>
      <name val="Tahoma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charset val="1"/>
    </font>
    <font>
      <sz val="9"/>
      <color theme="1"/>
      <name val="arial"/>
      <family val="2"/>
    </font>
    <font>
      <sz val="11"/>
      <color indexed="60"/>
      <name val="Calibri"/>
      <family val="2"/>
    </font>
    <font>
      <sz val="10"/>
      <name val="Arial"/>
      <family val="2"/>
      <charset val="204"/>
    </font>
    <font>
      <sz val="10"/>
      <name val="Times New Roman"/>
      <family val="1"/>
    </font>
    <font>
      <sz val="12"/>
      <name val="Courier"/>
      <family val="3"/>
    </font>
    <font>
      <sz val="11"/>
      <color rgb="FF000000"/>
      <name val="Calibri"/>
      <family val="2"/>
      <scheme val="minor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5"/>
      <color theme="3"/>
      <name val="Calibri"/>
      <family val="2"/>
      <scheme val="minor"/>
    </font>
    <font>
      <b/>
      <sz val="9"/>
      <name val="Tahoma"/>
      <family val="2"/>
    </font>
    <font>
      <b/>
      <sz val="8"/>
      <name val="Tahoma"/>
      <family val="2"/>
    </font>
    <font>
      <sz val="10"/>
      <color theme="1"/>
      <name val="Arial"/>
      <family val="2"/>
    </font>
    <font>
      <sz val="9"/>
      <color indexed="8"/>
      <name val="Arial"/>
      <family val="2"/>
    </font>
    <font>
      <sz val="10"/>
      <color theme="1"/>
      <name val="Calibri Light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sz val="10"/>
      <color rgb="FF000000"/>
      <name val="MS Sans Serif"/>
    </font>
  </fonts>
  <fills count="3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8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4" borderId="0" applyNumberFormat="0" applyBorder="0" applyAlignment="0" applyProtection="0"/>
    <xf numFmtId="0" fontId="17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25" borderId="4" applyNumberFormat="0" applyAlignment="0" applyProtection="0"/>
    <xf numFmtId="0" fontId="19" fillId="25" borderId="4" applyNumberFormat="0" applyAlignment="0" applyProtection="0"/>
    <xf numFmtId="0" fontId="20" fillId="26" borderId="5" applyNumberFormat="0" applyAlignment="0" applyProtection="0"/>
    <xf numFmtId="0" fontId="21" fillId="0" borderId="6" applyNumberFormat="0" applyFill="0" applyAlignment="0" applyProtection="0"/>
    <xf numFmtId="0" fontId="20" fillId="26" borderId="5" applyNumberFormat="0" applyAlignment="0" applyProtection="0"/>
    <xf numFmtId="168" fontId="1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4" borderId="0" applyNumberFormat="0" applyBorder="0" applyAlignment="0" applyProtection="0"/>
    <xf numFmtId="0" fontId="23" fillId="12" borderId="4" applyNumberFormat="0" applyAlignment="0" applyProtection="0"/>
    <xf numFmtId="0" fontId="14" fillId="0" borderId="0">
      <alignment vertical="top"/>
    </xf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23" fillId="12" borderId="4" applyNumberFormat="0" applyAlignment="0" applyProtection="0"/>
    <xf numFmtId="0" fontId="21" fillId="0" borderId="6" applyNumberFormat="0" applyFill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/>
    <xf numFmtId="2" fontId="27" fillId="0" borderId="10" applyFont="0" applyBorder="0"/>
    <xf numFmtId="17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5" fontId="28" fillId="0" borderId="0" applyFont="0" applyFill="0" applyBorder="0" applyAlignment="0" applyProtection="0"/>
    <xf numFmtId="171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2" fontId="1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8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9" fillId="0" borderId="0" applyFont="0" applyFill="0" applyBorder="0" applyAlignment="0" applyProtection="0"/>
    <xf numFmtId="185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0" fillId="0" borderId="0"/>
    <xf numFmtId="186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" fontId="32" fillId="0" borderId="0">
      <alignment horizontal="center"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3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" fillId="0" borderId="0"/>
    <xf numFmtId="0" fontId="29" fillId="0" borderId="0"/>
    <xf numFmtId="0" fontId="29" fillId="0" borderId="0"/>
    <xf numFmtId="0" fontId="31" fillId="0" borderId="0"/>
    <xf numFmtId="0" fontId="10" fillId="0" borderId="0"/>
    <xf numFmtId="0" fontId="10" fillId="0" borderId="0"/>
    <xf numFmtId="0" fontId="10" fillId="0" borderId="0">
      <alignment vertical="top"/>
    </xf>
    <xf numFmtId="0" fontId="1" fillId="0" borderId="0"/>
    <xf numFmtId="0" fontId="10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29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34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186" fontId="35" fillId="0" borderId="0"/>
    <xf numFmtId="0" fontId="10" fillId="28" borderId="11" applyNumberFormat="0" applyFont="0" applyAlignment="0" applyProtection="0"/>
    <xf numFmtId="0" fontId="10" fillId="28" borderId="11" applyNumberFormat="0" applyFont="0" applyAlignment="0" applyProtection="0"/>
    <xf numFmtId="0" fontId="10" fillId="28" borderId="11" applyNumberFormat="0" applyFont="0" applyAlignment="0" applyProtection="0"/>
    <xf numFmtId="0" fontId="36" fillId="25" borderId="12" applyNumberFormat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6" fillId="25" borderId="12" applyNumberFormat="0" applyAlignment="0" applyProtection="0"/>
    <xf numFmtId="0" fontId="3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2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7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3" fillId="0" borderId="0"/>
    <xf numFmtId="0" fontId="29" fillId="0" borderId="0"/>
    <xf numFmtId="43" fontId="10" fillId="0" borderId="0" applyFont="0" applyFill="0" applyBorder="0" applyAlignment="0" applyProtection="0"/>
    <xf numFmtId="9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0" fillId="0" borderId="0"/>
    <xf numFmtId="0" fontId="33" fillId="0" borderId="0"/>
    <xf numFmtId="0" fontId="45" fillId="0" borderId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180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0" fillId="0" borderId="0"/>
    <xf numFmtId="0" fontId="10" fillId="0" borderId="0"/>
    <xf numFmtId="0" fontId="47" fillId="0" borderId="0"/>
    <xf numFmtId="9" fontId="10" fillId="0" borderId="0" applyFill="0" applyBorder="0" applyAlignment="0" applyProtection="0"/>
    <xf numFmtId="164" fontId="12" fillId="0" borderId="0" applyFont="0" applyFill="0" applyBorder="0" applyAlignment="0" applyProtection="0"/>
    <xf numFmtId="0" fontId="48" fillId="0" borderId="0"/>
    <xf numFmtId="167" fontId="1" fillId="0" borderId="0" applyFont="0" applyFill="0" applyBorder="0" applyAlignment="0" applyProtection="0"/>
    <xf numFmtId="0" fontId="10" fillId="0" borderId="0"/>
    <xf numFmtId="0" fontId="28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0" fontId="5" fillId="0" borderId="1" xfId="2" applyNumberFormat="1" applyFont="1" applyFill="1" applyBorder="1" applyAlignment="1">
      <alignment horizontal="center" vertical="center"/>
    </xf>
    <xf numFmtId="10" fontId="5" fillId="0" borderId="1" xfId="1" applyNumberFormat="1" applyFont="1" applyFill="1" applyBorder="1" applyAlignment="1">
      <alignment horizontal="center" vertical="center"/>
    </xf>
    <xf numFmtId="10" fontId="2" fillId="0" borderId="1" xfId="2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vertical="center"/>
    </xf>
    <xf numFmtId="0" fontId="3" fillId="29" borderId="1" xfId="0" applyFont="1" applyFill="1" applyBorder="1" applyAlignment="1">
      <alignment vertical="center" wrapText="1"/>
    </xf>
    <xf numFmtId="0" fontId="3" fillId="29" borderId="1" xfId="0" applyFont="1" applyFill="1" applyBorder="1" applyAlignment="1">
      <alignment horizontal="center" vertical="center"/>
    </xf>
    <xf numFmtId="43" fontId="3" fillId="29" borderId="1" xfId="1" applyFont="1" applyFill="1" applyBorder="1" applyAlignment="1">
      <alignment horizontal="center" vertical="center"/>
    </xf>
    <xf numFmtId="43" fontId="3" fillId="29" borderId="1" xfId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43" fontId="4" fillId="0" borderId="1" xfId="1" applyFont="1" applyBorder="1" applyAlignment="1">
      <alignment horizontal="center" vertical="center"/>
    </xf>
    <xf numFmtId="43" fontId="4" fillId="0" borderId="1" xfId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43" fontId="3" fillId="3" borderId="1" xfId="1" applyFont="1" applyFill="1" applyBorder="1" applyAlignment="1">
      <alignment horizontal="center" vertical="center"/>
    </xf>
    <xf numFmtId="43" fontId="3" fillId="3" borderId="1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/>
    </xf>
    <xf numFmtId="43" fontId="3" fillId="0" borderId="1" xfId="1" applyFont="1" applyBorder="1" applyAlignment="1">
      <alignment vertical="center"/>
    </xf>
    <xf numFmtId="0" fontId="3" fillId="30" borderId="1" xfId="0" applyFont="1" applyFill="1" applyBorder="1" applyAlignment="1">
      <alignment vertical="center"/>
    </xf>
    <xf numFmtId="0" fontId="3" fillId="30" borderId="1" xfId="0" applyFont="1" applyFill="1" applyBorder="1" applyAlignment="1">
      <alignment vertical="center" wrapText="1"/>
    </xf>
    <xf numFmtId="0" fontId="3" fillId="30" borderId="1" xfId="0" applyFont="1" applyFill="1" applyBorder="1" applyAlignment="1">
      <alignment horizontal="center" vertical="center"/>
    </xf>
    <xf numFmtId="43" fontId="3" fillId="30" borderId="1" xfId="1" applyFont="1" applyFill="1" applyBorder="1" applyAlignment="1">
      <alignment horizontal="center" vertical="center"/>
    </xf>
    <xf numFmtId="43" fontId="3" fillId="30" borderId="1" xfId="1" applyFont="1" applyFill="1" applyBorder="1" applyAlignment="1">
      <alignment vertical="center"/>
    </xf>
    <xf numFmtId="43" fontId="4" fillId="0" borderId="1" xfId="1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vertical="center"/>
    </xf>
    <xf numFmtId="43" fontId="3" fillId="0" borderId="1" xfId="1" applyFont="1" applyFill="1" applyBorder="1" applyAlignment="1">
      <alignment horizontal="center" vertical="center"/>
    </xf>
    <xf numFmtId="43" fontId="4" fillId="0" borderId="0" xfId="1" applyFont="1" applyAlignment="1">
      <alignment horizontal="center" vertical="center"/>
    </xf>
    <xf numFmtId="43" fontId="4" fillId="0" borderId="0" xfId="1" applyFont="1" applyAlignment="1">
      <alignment vertical="center"/>
    </xf>
    <xf numFmtId="3" fontId="4" fillId="0" borderId="1" xfId="0" applyNumberFormat="1" applyFont="1" applyBorder="1" applyAlignment="1">
      <alignment horizontal="left" vertical="center"/>
    </xf>
    <xf numFmtId="43" fontId="4" fillId="0" borderId="1" xfId="1" applyFont="1" applyFill="1" applyBorder="1" applyAlignment="1">
      <alignment vertical="center"/>
    </xf>
    <xf numFmtId="189" fontId="9" fillId="0" borderId="0" xfId="0" applyNumberFormat="1" applyFont="1" applyAlignment="1">
      <alignment vertical="center"/>
    </xf>
    <xf numFmtId="0" fontId="4" fillId="0" borderId="16" xfId="0" applyFont="1" applyBorder="1" applyAlignment="1">
      <alignment horizontal="left" vertical="center"/>
    </xf>
    <xf numFmtId="190" fontId="4" fillId="0" borderId="0" xfId="585" applyNumberFormat="1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91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5" borderId="15" xfId="3" applyFont="1" applyFill="1" applyBorder="1" applyAlignment="1">
      <alignment horizontal="left" vertical="center" wrapText="1"/>
    </xf>
    <xf numFmtId="0" fontId="8" fillId="5" borderId="2" xfId="3" applyFont="1" applyFill="1" applyBorder="1" applyAlignment="1">
      <alignment horizontal="left" vertical="center" wrapText="1"/>
    </xf>
    <xf numFmtId="0" fontId="8" fillId="5" borderId="3" xfId="3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5" borderId="15" xfId="3" applyFont="1" applyFill="1" applyBorder="1" applyAlignment="1">
      <alignment horizontal="left" vertical="center" wrapText="1"/>
    </xf>
    <xf numFmtId="0" fontId="6" fillId="5" borderId="2" xfId="3" applyFont="1" applyFill="1" applyBorder="1" applyAlignment="1">
      <alignment horizontal="left" vertical="center" wrapText="1"/>
    </xf>
    <xf numFmtId="0" fontId="6" fillId="5" borderId="3" xfId="3" applyFont="1" applyFill="1" applyBorder="1" applyAlignment="1">
      <alignment horizontal="left" vertical="center" wrapText="1"/>
    </xf>
  </cellXfs>
  <cellStyles count="586">
    <cellStyle name="20% - Accent1" xfId="9" xr:uid="{8ADDA0CC-D7E5-4ED0-B076-11E50BABDF42}"/>
    <cellStyle name="20% - Accent2" xfId="10" xr:uid="{0BB988FF-C8FF-433A-9C68-BB88105A4D8C}"/>
    <cellStyle name="20% - Accent3" xfId="11" xr:uid="{8FBD5724-A600-43FB-B039-B9488352ED0F}"/>
    <cellStyle name="20% - Accent4" xfId="12" xr:uid="{AF96032E-75B6-424F-BC5E-E9B56B4AA2DA}"/>
    <cellStyle name="20% - Accent5" xfId="13" xr:uid="{2A9153F2-5372-404A-98FB-B7A2B8A0EA1A}"/>
    <cellStyle name="20% - Accent6" xfId="14" xr:uid="{85169253-1155-443C-AF15-073769508E80}"/>
    <cellStyle name="20% - Énfasis1 2" xfId="15" xr:uid="{DC2B6480-1FF8-434B-8FE3-6955982DF629}"/>
    <cellStyle name="20% - Énfasis2 2" xfId="16" xr:uid="{2147B272-697A-43AB-A483-D6D9A097417D}"/>
    <cellStyle name="20% - Énfasis3 2" xfId="17" xr:uid="{BEE5F68F-B505-40A5-A674-90B45EDB1FFD}"/>
    <cellStyle name="20% - Énfasis4 2" xfId="18" xr:uid="{7A656466-78EF-4534-B8FE-9C60EDA4B195}"/>
    <cellStyle name="20% - Énfasis5 2" xfId="19" xr:uid="{FE1B3945-EF9C-411A-B3C8-82D2FC06B964}"/>
    <cellStyle name="20% - Énfasis6 2" xfId="20" xr:uid="{6FFE1C05-9483-4402-8A06-7F90AA6A5932}"/>
    <cellStyle name="40% - Accent1" xfId="21" xr:uid="{C009C642-B336-4B5B-AD16-67B3726D3269}"/>
    <cellStyle name="40% - Accent2" xfId="22" xr:uid="{14314AE9-1431-4841-9800-461292CEF7B4}"/>
    <cellStyle name="40% - Accent3" xfId="23" xr:uid="{E854B9BA-2C86-4789-8818-C9E15293987E}"/>
    <cellStyle name="40% - Accent4" xfId="24" xr:uid="{467C2790-FFA6-4C5C-876B-48C380482FDA}"/>
    <cellStyle name="40% - Accent5" xfId="25" xr:uid="{0CB06465-EE23-44B7-B289-2AEE0E9980AA}"/>
    <cellStyle name="40% - Accent6" xfId="26" xr:uid="{2964B398-63A4-4F5B-B493-7FA1968DC8E4}"/>
    <cellStyle name="40% - Énfasis1 2" xfId="27" xr:uid="{56ACAF0C-2589-492D-8813-9FBA61256B69}"/>
    <cellStyle name="40% - Énfasis2 2" xfId="28" xr:uid="{05C6F175-3E06-486C-A458-0DC95BC2F7F9}"/>
    <cellStyle name="40% - Énfasis3 2" xfId="29" xr:uid="{6E1B3D36-1B95-4BC2-BDE4-3CE43F57ED19}"/>
    <cellStyle name="40% - Énfasis4 2" xfId="30" xr:uid="{985417E7-7CFD-41D4-95AF-6C86DD6D1C1B}"/>
    <cellStyle name="40% - Énfasis5 2" xfId="31" xr:uid="{855E138A-2401-41F9-BB61-993139507E66}"/>
    <cellStyle name="40% - Énfasis6 2" xfId="32" xr:uid="{145F2B53-6E73-456F-A7C5-29E7F7936F46}"/>
    <cellStyle name="60% - Accent1" xfId="33" xr:uid="{F17DCA82-42C9-4D7B-909E-9A22113666B5}"/>
    <cellStyle name="60% - Accent2" xfId="34" xr:uid="{4C666DB8-1428-4F51-B4F4-BA9DEDD9FD11}"/>
    <cellStyle name="60% - Accent3" xfId="35" xr:uid="{D233448E-1FD8-4058-89DF-98DB4072C899}"/>
    <cellStyle name="60% - Accent4" xfId="36" xr:uid="{854887F9-F3F4-471C-BA35-921108CB75F8}"/>
    <cellStyle name="60% - Accent5" xfId="37" xr:uid="{B42FF095-A495-4E10-A865-096ED101D207}"/>
    <cellStyle name="60% - Accent6" xfId="38" xr:uid="{BEA3479D-6848-49FB-BCD8-8777306D2A1E}"/>
    <cellStyle name="60% - Énfasis1 2" xfId="39" xr:uid="{62E73075-0768-41AD-8513-5A4F6FBEC709}"/>
    <cellStyle name="60% - Énfasis2 2" xfId="40" xr:uid="{BF8DC85D-948C-402E-92DE-11A7BF739DB8}"/>
    <cellStyle name="60% - Énfasis3 2" xfId="41" xr:uid="{1767BB5C-91C5-44FF-AE8C-38CC02F28936}"/>
    <cellStyle name="60% - Énfasis4 2" xfId="42" xr:uid="{FB05B0A9-1C7C-4FB0-B710-1F4495624146}"/>
    <cellStyle name="60% - Énfasis5 2" xfId="43" xr:uid="{03AA7768-280E-49C9-BC79-EF186CF09B5E}"/>
    <cellStyle name="60% - Énfasis6 2" xfId="44" xr:uid="{D04F87E1-B217-4CE7-BCD4-5230E88ED6B8}"/>
    <cellStyle name="Accent1" xfId="45" xr:uid="{AE1ABFA9-BE5C-4D46-B734-D97713D46012}"/>
    <cellStyle name="Accent2" xfId="46" xr:uid="{8295B616-934D-4211-9F16-66C1EEB30F2D}"/>
    <cellStyle name="Accent3" xfId="47" xr:uid="{15D53F8E-91B9-4227-B924-A0D0F6B8ECB7}"/>
    <cellStyle name="Accent4" xfId="48" xr:uid="{3D46258B-86CC-4E9E-8A55-68F6D18EDCC6}"/>
    <cellStyle name="Accent5" xfId="49" xr:uid="{8F218774-29B3-46F7-983A-7637D74BCCFB}"/>
    <cellStyle name="Accent6" xfId="50" xr:uid="{634959C5-F149-46A9-B30E-FEC22EAF1C1B}"/>
    <cellStyle name="Bad" xfId="51" xr:uid="{74CFEC17-9712-4A62-B791-8A214354D58E}"/>
    <cellStyle name="Buena 2" xfId="52" xr:uid="{6E6E75DD-ABF9-411D-B135-8925A690A319}"/>
    <cellStyle name="Calculation" xfId="53" xr:uid="{AD3479D7-A9B8-468E-9D48-02E844607A7B}"/>
    <cellStyle name="Cálculo 2" xfId="54" xr:uid="{4781EDDB-5F92-4B70-B74D-A3FF2AC6DD35}"/>
    <cellStyle name="Celda de comprobación 2" xfId="55" xr:uid="{7B2A2DB4-5145-4AD6-9B94-553005F04B42}"/>
    <cellStyle name="Celda vinculada 2" xfId="56" xr:uid="{D78FC6FA-17F1-4373-AF7C-A5DB186D42C1}"/>
    <cellStyle name="Check Cell" xfId="57" xr:uid="{3CA8F5F9-B8E9-47CB-B535-D2F31AAF6C9D}"/>
    <cellStyle name="Comma 2" xfId="58" xr:uid="{BC85AE8E-E3D0-44A7-B919-DBE9D55B102D}"/>
    <cellStyle name="Currency 2" xfId="547" xr:uid="{2162BC66-07DC-4BE4-AC06-B241039F214D}"/>
    <cellStyle name="Encabezado 1 3" xfId="533" xr:uid="{F89F6265-669E-4DF4-ADB5-4AEE293B72E2}"/>
    <cellStyle name="Encabezado 4 2" xfId="59" xr:uid="{27C0E0AC-1DCA-488A-9357-6C5034B8C08D}"/>
    <cellStyle name="Énfasis1 2" xfId="60" xr:uid="{67DF0F3B-CED9-4759-B65F-CCCE7777F620}"/>
    <cellStyle name="Énfasis2 2" xfId="61" xr:uid="{F8B7DFF7-3955-40F5-9F58-7AB3B6099926}"/>
    <cellStyle name="Énfasis3 2" xfId="62" xr:uid="{F8C6FA25-69D1-4182-8F6D-DC68A35615D9}"/>
    <cellStyle name="Énfasis4 2" xfId="63" xr:uid="{11C2908A-5156-4119-AFAF-D8CF509B73DF}"/>
    <cellStyle name="Énfasis5 2" xfId="64" xr:uid="{0B7B9BE8-0172-4FD4-8380-5BB14BC79D2A}"/>
    <cellStyle name="Énfasis6 2" xfId="65" xr:uid="{12B0744D-3E55-467B-97BA-CAB300CAB857}"/>
    <cellStyle name="Entrada 2" xfId="66" xr:uid="{E56C7574-7AB8-4C59-A17B-F6AEE0B04002}"/>
    <cellStyle name="Estilo 1" xfId="67" xr:uid="{F15FFB52-C2BC-4D63-BE4C-1619395C5B73}"/>
    <cellStyle name="Euro" xfId="68" xr:uid="{9BFDFC4B-CDB0-40E4-8497-6E437902A973}"/>
    <cellStyle name="Euro 10" xfId="69" xr:uid="{D0A443C1-72EE-454D-86EB-C1F445C121E0}"/>
    <cellStyle name="Euro 11" xfId="70" xr:uid="{21AB52C2-CA54-4005-AD0E-7BF344A420D6}"/>
    <cellStyle name="Euro 12" xfId="71" xr:uid="{A942D782-229B-4B91-A347-8F1D1B448922}"/>
    <cellStyle name="Euro 13" xfId="72" xr:uid="{D12D640D-84A8-4533-9417-576D595F9B06}"/>
    <cellStyle name="Euro 14" xfId="73" xr:uid="{9747FD54-E82F-4D6D-B823-16C53416E579}"/>
    <cellStyle name="Euro 2" xfId="74" xr:uid="{BA390273-F896-4D31-89A2-20192BDB1EDF}"/>
    <cellStyle name="Euro 3" xfId="75" xr:uid="{C74F3D60-B967-469C-AD5A-53BEEB228B75}"/>
    <cellStyle name="Euro 4" xfId="76" xr:uid="{64ED32A2-ED38-4DEA-9589-E2B11F8C91C0}"/>
    <cellStyle name="Euro 5" xfId="77" xr:uid="{2385F5AD-7B25-4812-8D7B-EF0889D12988}"/>
    <cellStyle name="Euro 6" xfId="78" xr:uid="{8E5A804C-CE64-4126-94F8-36BD47275258}"/>
    <cellStyle name="Euro 7" xfId="79" xr:uid="{E26E501D-78BC-4065-884F-D29A3E0E0FF3}"/>
    <cellStyle name="Euro 8" xfId="80" xr:uid="{128B6A41-4D57-49C5-9BC4-598E0C859FDC}"/>
    <cellStyle name="Euro 9" xfId="81" xr:uid="{3934B689-C9ED-48AB-9779-9FC1BBC7532B}"/>
    <cellStyle name="Explanatory Text" xfId="82" xr:uid="{076790B1-2443-4DEA-9E71-738CF4275BD0}"/>
    <cellStyle name="Good" xfId="83" xr:uid="{6DE5A793-CD72-4AD7-8468-0C2E6C5575CD}"/>
    <cellStyle name="Heading 1" xfId="84" xr:uid="{E014AF98-F742-4B47-B79A-DA557CF9BB88}"/>
    <cellStyle name="Heading 2" xfId="85" xr:uid="{B91ED261-F752-44BA-B290-8FB758C1FB28}"/>
    <cellStyle name="Heading 3" xfId="86" xr:uid="{F142B871-0E8C-4C56-A751-CEB16B89C6CC}"/>
    <cellStyle name="Heading 4" xfId="87" xr:uid="{F6E27081-AD8E-43D9-A03A-EFC31EC398CE}"/>
    <cellStyle name="Hipervínculo 2" xfId="88" xr:uid="{EAD0C0EA-93F3-42DF-BC18-661104EC0E0B}"/>
    <cellStyle name="Hipervínculo 2 2" xfId="535" xr:uid="{C06A86F4-3D93-4639-AC7F-F45A9FAE2AB7}"/>
    <cellStyle name="Hipervínculo 2 2 2" xfId="569" xr:uid="{542CAFDA-F548-4965-8B07-0AA1C59A2122}"/>
    <cellStyle name="Incorrecto 2" xfId="89" xr:uid="{91A4158A-F45A-4F7A-B209-D302E7AD312E}"/>
    <cellStyle name="Input" xfId="90" xr:uid="{987B04B3-8F55-4DC1-8B81-4497A9970472}"/>
    <cellStyle name="Linked Cell" xfId="91" xr:uid="{FFD17617-AC41-479F-A83F-E17B61D6F0F6}"/>
    <cellStyle name="Millares" xfId="1" builtinId="3"/>
    <cellStyle name="Millares [0]" xfId="585" builtinId="6"/>
    <cellStyle name="Millares [0] 2" xfId="92" xr:uid="{EFBFB4E9-B591-451D-9FFC-6645BB12F24A}"/>
    <cellStyle name="Millares [0] 2 2" xfId="93" xr:uid="{AFB3585A-6D3F-4A10-B4E9-B18AD7E9E15C}"/>
    <cellStyle name="Millares [0] 2 2 2" xfId="94" xr:uid="{FC6F3871-4209-4EDE-BF62-A2C7EFD186E9}"/>
    <cellStyle name="Millares [0] 2 2 3" xfId="95" xr:uid="{F094169D-3B84-4745-ABD2-F16F43919570}"/>
    <cellStyle name="Millares [0] 2 2 4" xfId="568" xr:uid="{D87FA6F2-0CE4-49FC-ADB1-4729E6B10F27}"/>
    <cellStyle name="Millares [0] 3" xfId="96" xr:uid="{6E83D7BB-45E8-44BB-8CFC-C0C6E60BA6C9}"/>
    <cellStyle name="Millares [0] 3 2" xfId="97" xr:uid="{0F5E3DD1-5690-43C5-A520-7F9F13CC0637}"/>
    <cellStyle name="Millares [0] 3 3" xfId="98" xr:uid="{8A46EB85-6741-4222-86F0-D482B183DA31}"/>
    <cellStyle name="Millares [0] 3 4" xfId="575" xr:uid="{57205336-D61D-4A4A-A44A-59F247F3F249}"/>
    <cellStyle name="Millares [0] 4" xfId="99" xr:uid="{5C7E8393-CFE3-4BFB-A3FC-4CF40A5DE23E}"/>
    <cellStyle name="Millares [0] 5" xfId="100" xr:uid="{E83A98A9-A9C4-41B7-AA07-BD854666AFA3}"/>
    <cellStyle name="Millares [0] 6" xfId="101" xr:uid="{C5AA4E33-89CA-4BC5-9AD7-5E64DC1F1FB2}"/>
    <cellStyle name="Millares [0] 6 2" xfId="102" xr:uid="{62664A5B-53A8-47D6-A3D1-F387D4B985F5}"/>
    <cellStyle name="Millares [0] 7" xfId="103" xr:uid="{F7A006BC-E719-4937-8D6D-EEECE5F6D12A}"/>
    <cellStyle name="Millares [0] 8" xfId="538" xr:uid="{8E6053B2-0DCF-49D3-A641-ACBBA95125A4}"/>
    <cellStyle name="Millares [2]" xfId="104" xr:uid="{4B947BAF-42E8-4B8F-A069-B8D946C425B5}"/>
    <cellStyle name="Millares 10" xfId="105" xr:uid="{0A308FF9-D162-4539-93E1-D21D7FA7F087}"/>
    <cellStyle name="Millares 10 2" xfId="106" xr:uid="{3D5127D6-73EE-4B6C-B502-DE7D5C85CF0C}"/>
    <cellStyle name="Millares 10 2 2" xfId="107" xr:uid="{0D137C75-0499-44D7-BA3B-633C0C58701E}"/>
    <cellStyle name="Millares 10 3" xfId="108" xr:uid="{FD5F7013-8C63-4215-B436-329775C79686}"/>
    <cellStyle name="Millares 11" xfId="109" xr:uid="{8C7EE1B1-F112-473A-A3FF-85047835D707}"/>
    <cellStyle name="Millares 11 2" xfId="110" xr:uid="{97ECC3E7-4492-46F6-8C00-AB5D1C90FF56}"/>
    <cellStyle name="Millares 11 3" xfId="111" xr:uid="{423BEE23-4ABD-4E24-B751-F51074964379}"/>
    <cellStyle name="Millares 12" xfId="112" xr:uid="{CE6668F8-BBB2-45CB-9CDE-F04BFE717919}"/>
    <cellStyle name="Millares 12 2" xfId="113" xr:uid="{2788797C-3D1E-4399-9AA5-3973C08134BE}"/>
    <cellStyle name="Millares 13" xfId="114" xr:uid="{2ADF7830-DF19-4318-B50D-B98253190F77}"/>
    <cellStyle name="Millares 13 2" xfId="555" xr:uid="{8C24765A-2BFD-4C19-9544-B746A3EFAA5F}"/>
    <cellStyle name="Millares 14" xfId="115" xr:uid="{2799A425-B524-4675-9B60-6E98A2F7AD3B}"/>
    <cellStyle name="Millares 15" xfId="116" xr:uid="{0587EC15-F12B-44E8-88E9-886799759F21}"/>
    <cellStyle name="Millares 16" xfId="117" xr:uid="{23D7830A-45F3-4B24-BFD7-E70BF5294E11}"/>
    <cellStyle name="Millares 17" xfId="118" xr:uid="{9CE04242-B4C7-415A-9653-38E9B419699D}"/>
    <cellStyle name="Millares 18" xfId="119" xr:uid="{D3BF9486-AD06-42FA-8E61-F2A51706BFEC}"/>
    <cellStyle name="Millares 19" xfId="120" xr:uid="{17376B87-BDB8-4B63-8AE0-26A6C27EAC49}"/>
    <cellStyle name="Millares 2" xfId="121" xr:uid="{4AC12D1C-E499-48DB-B7A4-347B69133C3D}"/>
    <cellStyle name="Millares 2 10" xfId="122" xr:uid="{2F77ACE3-77EE-4882-B7BB-49A3A360EE40}"/>
    <cellStyle name="Millares 2 11" xfId="123" xr:uid="{2818CD70-EF3A-4E3B-92D6-AD9D173AEB8A}"/>
    <cellStyle name="Millares 2 12" xfId="124" xr:uid="{C4416421-C729-4C54-B290-E0BD8B6C32FB}"/>
    <cellStyle name="Millares 2 13" xfId="125" xr:uid="{BC331E3C-42AD-472A-91CB-C5C7256D9905}"/>
    <cellStyle name="Millares 2 14" xfId="126" xr:uid="{CD98F24F-DA69-43C8-A0BB-56E901D52214}"/>
    <cellStyle name="Millares 2 15" xfId="127" xr:uid="{07E19E9E-7D45-45E7-B03B-B7F3A3E414B7}"/>
    <cellStyle name="Millares 2 16" xfId="128" xr:uid="{8F500E0E-36BF-42C4-A3AD-6EB54F66AAD8}"/>
    <cellStyle name="Millares 2 17" xfId="129" xr:uid="{77E39999-C6B4-40CF-8260-F91D71E4C9FF}"/>
    <cellStyle name="Millares 2 18" xfId="572" xr:uid="{CE7C7DE9-40B9-495E-9378-5839156F16F4}"/>
    <cellStyle name="Millares 2 2" xfId="130" xr:uid="{403B8DF0-D530-4059-915D-E0833A284883}"/>
    <cellStyle name="Millares 2 2 2" xfId="131" xr:uid="{E186AA00-314E-496A-9E4F-F76B14F1D2C7}"/>
    <cellStyle name="Millares 2 2 2 2" xfId="132" xr:uid="{B86852A2-B37B-40F6-8CCA-1B98E0D8FB4D}"/>
    <cellStyle name="Millares 2 2 3" xfId="133" xr:uid="{9BC7E979-0ED6-451E-A933-15F88A85C818}"/>
    <cellStyle name="Millares 2 2 4" xfId="542" xr:uid="{2516E9A4-C2DE-429B-9FF2-44B755A3FBF7}"/>
    <cellStyle name="Millares 2 2_ACTA No 29 (2003)" xfId="134" xr:uid="{964D6981-AF93-483F-8CFF-48C9DBB8AC07}"/>
    <cellStyle name="Millares 2 3" xfId="135" xr:uid="{763A102B-8569-472D-BB62-90E5CF5D5BCE}"/>
    <cellStyle name="Millares 2 3 2" xfId="136" xr:uid="{75ACFAAD-0A99-4868-8017-50F88FAFF041}"/>
    <cellStyle name="Millares 2 3 4" xfId="565" xr:uid="{A1F763FD-CA7F-4DDA-9B55-0933CADF7457}"/>
    <cellStyle name="Millares 2 4" xfId="137" xr:uid="{06F7D843-82F3-440C-A125-13C048988AA1}"/>
    <cellStyle name="Millares 2 5" xfId="138" xr:uid="{95368D3A-9ACF-4130-97F2-DA507F956D34}"/>
    <cellStyle name="Millares 2 5 2" xfId="139" xr:uid="{00BCEC05-2C0A-42A4-A21B-83AD081984B2}"/>
    <cellStyle name="Millares 2 6" xfId="140" xr:uid="{F241A978-B3D7-447F-82C5-6B17379EDF5E}"/>
    <cellStyle name="Millares 2 7" xfId="141" xr:uid="{0FB318C4-8716-4E35-8399-C77FDB77B726}"/>
    <cellStyle name="Millares 2 7 2" xfId="142" xr:uid="{013390ED-638F-4FEB-B8F4-B2F454B39628}"/>
    <cellStyle name="Millares 2 7 3" xfId="143" xr:uid="{E90DFA78-0095-41F9-9003-913449690EA9}"/>
    <cellStyle name="Millares 2 8" xfId="144" xr:uid="{73F3D97A-9397-49A2-B9ED-5BF1DC40B3DD}"/>
    <cellStyle name="Millares 2 9" xfId="145" xr:uid="{C7B80CC0-E09E-44EB-868C-5D8E874F817B}"/>
    <cellStyle name="Millares 2_ACTA No 29 (2003)" xfId="146" xr:uid="{F48993D6-76D7-48C2-868A-06A92D967126}"/>
    <cellStyle name="Millares 20" xfId="147" xr:uid="{FCFF6705-08A4-4DB6-9337-69BB82EC4AD3}"/>
    <cellStyle name="Millares 21" xfId="148" xr:uid="{167A9DA8-A747-4189-A59E-89F275D14136}"/>
    <cellStyle name="Millares 21 2" xfId="149" xr:uid="{EBDAA1E0-1BD0-4DDE-884A-2694596A4D7A}"/>
    <cellStyle name="Millares 22" xfId="150" xr:uid="{EA755E3B-4A76-47F5-8EFC-487CAB0E793D}"/>
    <cellStyle name="Millares 23" xfId="151" xr:uid="{F0379234-45E1-48E4-87A2-AE5462516852}"/>
    <cellStyle name="Millares 24" xfId="152" xr:uid="{595FF270-D239-4BA3-AAA9-2C75B438BA5C}"/>
    <cellStyle name="Millares 25" xfId="153" xr:uid="{1E5EA8C0-A25E-435C-BB23-CAF1766CBBD7}"/>
    <cellStyle name="Millares 26" xfId="154" xr:uid="{7DFE8080-03A4-400D-BFE8-917D5E9AAE5E}"/>
    <cellStyle name="Millares 27" xfId="155" xr:uid="{CBF08328-6EEB-48F5-A5AA-FD4FD9215DB7}"/>
    <cellStyle name="Millares 28" xfId="537" xr:uid="{51314EA4-7B46-4648-AC66-906AA717CD54}"/>
    <cellStyle name="Millares 3" xfId="156" xr:uid="{3FBA2B80-82FC-41BA-AA30-DF7ABDA236CF}"/>
    <cellStyle name="Millares 3 10" xfId="545" xr:uid="{F480411B-C510-4FCC-91CA-ED20B1556B97}"/>
    <cellStyle name="Millares 3 2" xfId="157" xr:uid="{75389E41-82DB-49F6-8019-18E3E6F14322}"/>
    <cellStyle name="Millares 3 2 2" xfId="158" xr:uid="{7C784651-1A89-4467-B3AA-38DB3465E63C}"/>
    <cellStyle name="Millares 3 2 3" xfId="159" xr:uid="{0721DFD7-3B38-4A96-99CF-78DEA3208F4E}"/>
    <cellStyle name="Millares 3 3" xfId="160" xr:uid="{5B348984-0B37-428A-9A2C-D0B5467B5013}"/>
    <cellStyle name="Millares 3 3 2" xfId="161" xr:uid="{3A10D96C-A402-4B4F-B256-78AB19A1A1D7}"/>
    <cellStyle name="Millares 3 4" xfId="162" xr:uid="{777F635E-0C70-4AE0-93F6-DA3ECDC61F37}"/>
    <cellStyle name="Millares 3 4 2" xfId="163" xr:uid="{1C8F1911-369A-40D8-87E4-C93563A93CD4}"/>
    <cellStyle name="Millares 3 5" xfId="164" xr:uid="{64303BE4-B60D-4E05-92B1-0771C9BC3A0C}"/>
    <cellStyle name="Millares 3 5 2" xfId="165" xr:uid="{F485F999-CADF-47D8-B3BB-89A56C3F6DCD}"/>
    <cellStyle name="Millares 3 6" xfId="166" xr:uid="{4CE7210A-28F0-45FD-90C4-F5DC28DE2128}"/>
    <cellStyle name="Millares 3 7" xfId="167" xr:uid="{5A8879CF-F984-40D4-AB3F-2C651F62F5E0}"/>
    <cellStyle name="Millares 3 9" xfId="554" xr:uid="{6DACEBCC-0D59-4822-A8BE-F61E3A6B6D70}"/>
    <cellStyle name="Millares 4" xfId="168" xr:uid="{53980AEC-51C4-4470-BB2F-ED26BE2511D0}"/>
    <cellStyle name="Millares 4 2" xfId="169" xr:uid="{287629A6-368F-49F7-ABB4-C3CD4714BCF6}"/>
    <cellStyle name="Millares 4 3" xfId="170" xr:uid="{1714C363-5EE6-4518-BF8B-8320D5927A38}"/>
    <cellStyle name="Millares 4 4" xfId="171" xr:uid="{EDF02AA9-81B5-410B-A10A-B942D5DB9D61}"/>
    <cellStyle name="Millares 5" xfId="172" xr:uid="{4A2B91E8-00D8-48A5-9CF1-AEF85FD20BCE}"/>
    <cellStyle name="Millares 5 2" xfId="173" xr:uid="{5C9E9CD1-927C-4D3C-A03F-B4E03BD88955}"/>
    <cellStyle name="Millares 5 3" xfId="174" xr:uid="{19B330E8-0BC4-4EB7-81B2-73C14D509C57}"/>
    <cellStyle name="Millares 6" xfId="175" xr:uid="{F28FC48D-120A-4FFB-B505-0B84E42FCC3F}"/>
    <cellStyle name="Millares 6 2" xfId="176" xr:uid="{FBF728F6-27F0-4CC8-A83F-27921C2763E6}"/>
    <cellStyle name="Millares 6 2 2" xfId="177" xr:uid="{6F0B5715-1844-4F00-917C-8DAE58FE1406}"/>
    <cellStyle name="Millares 6 3" xfId="178" xr:uid="{CC3BA9E8-8E19-4C95-BF65-2CC6F32B7BA2}"/>
    <cellStyle name="Millares 6 4" xfId="179" xr:uid="{E30B0C8E-EFC7-4613-AEB7-D9F3DF9B2CC7}"/>
    <cellStyle name="Millares 7" xfId="180" xr:uid="{8A73B4BE-C9B8-47DE-8411-1A83212E0744}"/>
    <cellStyle name="Millares 7 2" xfId="181" xr:uid="{35242BE3-138C-4371-9DB3-EA3136782E4C}"/>
    <cellStyle name="Millares 7 2 2" xfId="182" xr:uid="{52751FE3-3B09-471C-BD70-8640E4EF58AA}"/>
    <cellStyle name="Millares 7 2 2 2" xfId="183" xr:uid="{2FE0EFB6-FF68-4B89-B5F3-71CD96167894}"/>
    <cellStyle name="Millares 7 2 3" xfId="184" xr:uid="{AE4B50ED-7941-4819-9461-FAC463CE0D2E}"/>
    <cellStyle name="Millares 7 3" xfId="185" xr:uid="{475C788F-E032-4485-9703-81970BA50DB1}"/>
    <cellStyle name="Millares 7 4" xfId="186" xr:uid="{5701E252-F194-4D91-8CF3-1D3EA9600F5C}"/>
    <cellStyle name="Millares 8" xfId="187" xr:uid="{140CF253-178A-4110-873B-ADD794338C23}"/>
    <cellStyle name="Millares 8 2" xfId="188" xr:uid="{FAC470C1-C518-434D-94F5-D8080E3FD0CE}"/>
    <cellStyle name="Millares 8 2 2" xfId="189" xr:uid="{2C977E0D-365E-449D-B631-FDCC76AB5C18}"/>
    <cellStyle name="Millares 8 3" xfId="190" xr:uid="{0A596DB0-9281-4622-969E-E2F0887CB42D}"/>
    <cellStyle name="Millares 8 4" xfId="191" xr:uid="{97658738-0C42-4C2C-9CB2-3544C16CF622}"/>
    <cellStyle name="Millares 9" xfId="192" xr:uid="{C60BDA02-43FF-468F-AE5E-1DCC49BD6146}"/>
    <cellStyle name="Millares 9 2" xfId="193" xr:uid="{78541306-C23A-4A14-8590-BDDB89AA9C15}"/>
    <cellStyle name="Millares 9 2 2" xfId="194" xr:uid="{4A654A5E-A787-4689-B922-C24A2EE808A6}"/>
    <cellStyle name="Millares 9 3" xfId="195" xr:uid="{49243280-DD2D-424E-AFF3-7B9BA923720D}"/>
    <cellStyle name="Moneda [0] 2" xfId="196" xr:uid="{3E88F0E3-1A13-4BDB-9DAB-1AD9B565511F}"/>
    <cellStyle name="Moneda [0] 2 2" xfId="549" xr:uid="{9E61ECEA-9E78-445C-AEDA-EDD3A7BBA6CC}"/>
    <cellStyle name="Moneda [0] 2 3" xfId="197" xr:uid="{FCCBA03D-D5D4-4715-B7DC-CA26078FB21D}"/>
    <cellStyle name="Moneda [0] 2 4" xfId="571" xr:uid="{12BFB340-E889-4659-8B86-544AB0832435}"/>
    <cellStyle name="Moneda [0] 3" xfId="198" xr:uid="{B2D140D2-9BB7-46FA-B4BF-0EFFD614C0FF}"/>
    <cellStyle name="Moneda [0] 3 2" xfId="570" xr:uid="{52317735-8D55-454C-8722-9612D6F25C91}"/>
    <cellStyle name="Moneda [0] 4" xfId="199" xr:uid="{825DE74E-0283-4D58-98E4-889A8AFF2567}"/>
    <cellStyle name="Moneda [0] 5" xfId="550" xr:uid="{FED572DF-1B1A-4704-A422-C98B2E451EA8}"/>
    <cellStyle name="Moneda 10" xfId="200" xr:uid="{C426BCBA-1BA0-4115-97F5-A1A218F69291}"/>
    <cellStyle name="Moneda 10 2" xfId="201" xr:uid="{8B61F409-CECB-42B1-8ED6-ACA9BC73ABC7}"/>
    <cellStyle name="Moneda 10 3" xfId="202" xr:uid="{0C6EBE3E-8105-4CFA-9D76-B8348D3B4A77}"/>
    <cellStyle name="Moneda 10 4" xfId="203" xr:uid="{82E5121F-DBD0-43BD-8E9E-7B40AD732DEC}"/>
    <cellStyle name="Moneda 11" xfId="204" xr:uid="{83B3751F-087F-4707-9E7B-5847EF5FD0DF}"/>
    <cellStyle name="Moneda 11 2" xfId="556" xr:uid="{7A862832-00CE-4866-9815-F1569CE39A99}"/>
    <cellStyle name="Moneda 11 5" xfId="574" xr:uid="{4C18799C-275C-46D2-9726-B07996185E8D}"/>
    <cellStyle name="Moneda 112" xfId="205" xr:uid="{B8E7B13E-5594-4FB0-99E5-5B0F817F4F03}"/>
    <cellStyle name="Moneda 12" xfId="4" xr:uid="{F72D621F-00C1-4C72-9A64-9B3C4F202262}"/>
    <cellStyle name="Moneda 12 2" xfId="206" xr:uid="{1047C604-114D-4C08-A393-88FE18A12F48}"/>
    <cellStyle name="Moneda 12 2 2" xfId="573" xr:uid="{9FDDD979-B4ED-4ADC-87C5-E9D563C1EFFF}"/>
    <cellStyle name="Moneda 12 3" xfId="207" xr:uid="{82FAC352-2CA2-445A-8323-DD4EA61320C3}"/>
    <cellStyle name="Moneda 13" xfId="208" xr:uid="{687EDC46-2628-465F-A136-889A200F1B94}"/>
    <cellStyle name="Moneda 13 10" xfId="209" xr:uid="{2A2BBB95-98F9-4237-B02F-41DFDBD26E04}"/>
    <cellStyle name="Moneda 13 2" xfId="582" xr:uid="{64F249FC-1B37-4915-A8DE-106994251DE5}"/>
    <cellStyle name="Moneda 14" xfId="210" xr:uid="{89EA8DA6-DA0E-4BBB-AB4C-41F0E2E93250}"/>
    <cellStyle name="Moneda 15" xfId="211" xr:uid="{D50D975A-B659-438B-9D62-FF44FE1B4EBE}"/>
    <cellStyle name="Moneda 16" xfId="212" xr:uid="{58AB3BB9-BA80-4597-845F-F96360FBD649}"/>
    <cellStyle name="Moneda 17" xfId="539" xr:uid="{6412C2CB-8725-4BF7-B7B8-2C14B7669221}"/>
    <cellStyle name="Moneda 2" xfId="7" xr:uid="{6E76C5C8-3CDE-42C6-91F8-C8A45C56385C}"/>
    <cellStyle name="Moneda 2 10 10" xfId="580" xr:uid="{21EBBDF8-9CC6-407D-91F9-806E9E07ACD0}"/>
    <cellStyle name="Moneda 2 2" xfId="213" xr:uid="{51B76DE7-0F18-426B-B278-3DACF7C07DB6}"/>
    <cellStyle name="Moneda 2 2 2" xfId="214" xr:uid="{BF75CC29-CAB9-466A-89E1-8A7A77740F5C}"/>
    <cellStyle name="Moneda 2 2 2 11" xfId="215" xr:uid="{50EB5255-A78C-4973-9D40-03FF3F681681}"/>
    <cellStyle name="Moneda 2 2 2 2" xfId="216" xr:uid="{DBE2C2DE-4DAF-4E80-A3A6-701A53EC5F6A}"/>
    <cellStyle name="Moneda 2 2 2 2 2" xfId="217" xr:uid="{AD82D492-6BB4-41AE-B88E-180D79157BF4}"/>
    <cellStyle name="Moneda 2 2 2 3" xfId="218" xr:uid="{F327D125-ED5A-4037-B43F-3842FF070B3B}"/>
    <cellStyle name="Moneda 2 2 3" xfId="219" xr:uid="{3768AA9C-A878-4280-B4A1-73EA50D4B458}"/>
    <cellStyle name="Moneda 2 2 3 2" xfId="220" xr:uid="{783E7115-BD0B-4219-9FB7-3EA129834EE4}"/>
    <cellStyle name="Moneda 2 2 4" xfId="221" xr:uid="{98A46FD3-A539-4D3B-93F4-4173D1593132}"/>
    <cellStyle name="Moneda 2 2 4 2" xfId="222" xr:uid="{49A2CE81-7199-48BB-9D50-0A1767B8820F}"/>
    <cellStyle name="Moneda 2 2 5" xfId="223" xr:uid="{41420E54-CCA1-44BF-A73B-BBF391BC2C33}"/>
    <cellStyle name="Moneda 2 2 5 2" xfId="224" xr:uid="{8B632CF2-0FAB-47BF-AA81-29592EDF4928}"/>
    <cellStyle name="Moneda 2 2 6" xfId="225" xr:uid="{77C05887-64FF-4F24-BCF5-F09C05900561}"/>
    <cellStyle name="Moneda 2 3" xfId="226" xr:uid="{0A6223D0-4801-4196-AFD2-7DD46D17B6E7}"/>
    <cellStyle name="Moneda 2 3 2" xfId="227" xr:uid="{A47DA2D0-4527-4CA1-AE4B-CFC7B468AF31}"/>
    <cellStyle name="Moneda 2 4" xfId="228" xr:uid="{BF40D60C-04D8-4EC9-BEBD-2533B10F9094}"/>
    <cellStyle name="Moneda 2 4 3" xfId="229" xr:uid="{70CCCB96-E5A8-489A-9376-547B9B526656}"/>
    <cellStyle name="Moneda 2 4 3 2" xfId="230" xr:uid="{F66AE2B1-5D76-4E34-B1DA-87277331B3CE}"/>
    <cellStyle name="Moneda 2 5" xfId="231" xr:uid="{12080607-5751-45AC-86C0-56F46626C2D9}"/>
    <cellStyle name="Moneda 2 6" xfId="232" xr:uid="{3CE53CFF-A582-45B6-BEE2-E3CE2BEC25C9}"/>
    <cellStyle name="Moneda 2 6 2" xfId="233" xr:uid="{47B29A83-1071-49BF-BC6B-03CF3D6CDCBD}"/>
    <cellStyle name="Moneda 2 6 3" xfId="234" xr:uid="{C9D121D7-7BEF-4B8B-A864-290A6C6C76B6}"/>
    <cellStyle name="Moneda 2 7" xfId="235" xr:uid="{04AF6058-65F6-414E-BB47-D2517A100209}"/>
    <cellStyle name="Moneda 27" xfId="5" xr:uid="{7A765299-3738-4AC7-AB77-9A6A409CCFD9}"/>
    <cellStyle name="Moneda 3" xfId="236" xr:uid="{08CDC592-E4B7-44D7-B8C2-D03D199FAD06}"/>
    <cellStyle name="Moneda 3 2" xfId="237" xr:uid="{D624D4AE-3674-4211-9F79-96D38C321BE5}"/>
    <cellStyle name="Moneda 3 3" xfId="238" xr:uid="{1D282AB7-FEB9-4F5A-8553-2D3EE917A4CC}"/>
    <cellStyle name="Moneda 3 9" xfId="548" xr:uid="{E0B3B814-62D9-450D-A1CC-CD0F7F9F1700}"/>
    <cellStyle name="Moneda 31" xfId="239" xr:uid="{BCBBA2B2-1C75-4138-AACE-067404C6763B}"/>
    <cellStyle name="Moneda 39" xfId="240" xr:uid="{9E112571-3397-4C6B-AF17-18AAF612170E}"/>
    <cellStyle name="Moneda 4" xfId="241" xr:uid="{07FCE7BC-18A6-4B64-9F93-C4CA957EC3DA}"/>
    <cellStyle name="Moneda 4 2" xfId="242" xr:uid="{684564AD-E253-4383-A308-9F21B8AA2E9C}"/>
    <cellStyle name="Moneda 4 2 11" xfId="243" xr:uid="{B2C4A0F6-DBC1-4520-BEA3-04EE5E9C09A6}"/>
    <cellStyle name="Moneda 4 2 2" xfId="244" xr:uid="{A8C33BEC-3FCE-4083-9ED1-9C0959909335}"/>
    <cellStyle name="Moneda 4 2 2 2" xfId="557" xr:uid="{71036515-182B-4C12-BE93-F3BCDD51A891}"/>
    <cellStyle name="Moneda 4 3" xfId="245" xr:uid="{80664884-16BA-4E1E-A99D-058BCFA60B11}"/>
    <cellStyle name="Moneda 4 6" xfId="562" xr:uid="{101A6E88-B950-45B0-B8AC-A5877AECF9C5}"/>
    <cellStyle name="Moneda 5" xfId="246" xr:uid="{CCB908F4-0AC6-44EC-9412-8D16AE35A632}"/>
    <cellStyle name="Moneda 5 2 3" xfId="567" xr:uid="{9E80084B-E21D-46A5-961D-66C6721460AB}"/>
    <cellStyle name="Moneda 6" xfId="247" xr:uid="{5E8BF3C9-77E9-4F5C-8D13-1035C41C6551}"/>
    <cellStyle name="Moneda 7" xfId="248" xr:uid="{C824C1FE-426A-4582-A2BF-DCAFFA5161CB}"/>
    <cellStyle name="Moneda 7 2" xfId="249" xr:uid="{4FEC617D-B4DD-4955-8815-75F08FA13513}"/>
    <cellStyle name="Moneda 8" xfId="250" xr:uid="{656695FA-7F56-4F6E-B13C-56F3575FAE05}"/>
    <cellStyle name="Moneda 9" xfId="251" xr:uid="{0CCDD212-8B6B-4F86-9086-BA0D16AC533B}"/>
    <cellStyle name="Moneda 96" xfId="252" xr:uid="{A1BB3769-CEA9-4F6E-8ED8-0BE0CE420E6E}"/>
    <cellStyle name="Neutral 10" xfId="253" xr:uid="{39AA9C16-BB8E-4777-9CF4-0CE124CC7A2E}"/>
    <cellStyle name="Neutral 11" xfId="254" xr:uid="{60E0291F-A0C6-46F3-9C4C-B46BA5057F8E}"/>
    <cellStyle name="Neutral 12" xfId="255" xr:uid="{B806AC18-1201-4D62-A3CC-B6CA4B79B876}"/>
    <cellStyle name="Neutral 13" xfId="256" xr:uid="{773C56E9-1BE9-405C-9A20-8FDF04FB0C16}"/>
    <cellStyle name="Neutral 14" xfId="257" xr:uid="{FD5199A1-8533-4CD0-8CD6-0BDA4F3F70F8}"/>
    <cellStyle name="Neutral 15" xfId="258" xr:uid="{9FAECB6F-89E2-494C-B44A-660CCA869B71}"/>
    <cellStyle name="Neutral 16" xfId="259" xr:uid="{D2C4F19E-872D-42AA-9BF3-9AB7C91F207D}"/>
    <cellStyle name="Neutral 17" xfId="260" xr:uid="{D309AB11-4814-4AB9-89D0-EC9811324D8E}"/>
    <cellStyle name="Neutral 18" xfId="261" xr:uid="{9D37E84D-8819-4427-9F8A-706AB293641C}"/>
    <cellStyle name="Neutral 19" xfId="262" xr:uid="{09F3F759-972A-4E21-A5FD-B60107D5AEAD}"/>
    <cellStyle name="Neutral 2" xfId="263" xr:uid="{6551297D-9B1C-4322-A199-E0E7A6E48354}"/>
    <cellStyle name="Neutral 20" xfId="264" xr:uid="{9E4948BE-8EA6-4C50-85F6-2692B896C77A}"/>
    <cellStyle name="Neutral 21" xfId="265" xr:uid="{EE294FF8-50AA-4052-96DD-93C56D99CF7D}"/>
    <cellStyle name="Neutral 22" xfId="266" xr:uid="{F474A900-86D0-4A69-B47A-82C400708E25}"/>
    <cellStyle name="Neutral 23" xfId="267" xr:uid="{EA20564F-EE8B-4F33-B4CC-E883B022AC2B}"/>
    <cellStyle name="Neutral 24" xfId="268" xr:uid="{E961C8C7-F67A-4B9B-9099-8CADD1547F82}"/>
    <cellStyle name="Neutral 25" xfId="269" xr:uid="{811E531C-2A67-4203-B53D-C933A58FFDC7}"/>
    <cellStyle name="Neutral 26" xfId="270" xr:uid="{B3114289-80EE-4DDF-96B1-7E14FA02DA0F}"/>
    <cellStyle name="Neutral 27" xfId="271" xr:uid="{D9D9B26D-FB65-4AC1-A066-FE4326AF63AB}"/>
    <cellStyle name="Neutral 3" xfId="272" xr:uid="{B43ABA35-A917-46ED-9595-399B5E2F5A9A}"/>
    <cellStyle name="Neutral 4" xfId="273" xr:uid="{774F5F99-FF12-4FBF-A604-6EC1FBF971B9}"/>
    <cellStyle name="Neutral 5" xfId="274" xr:uid="{26EEC251-FD0C-4F79-9FBC-EBE8210EEB4F}"/>
    <cellStyle name="Neutral 6" xfId="275" xr:uid="{5DF9958F-002F-4AEC-A1F2-8A14BC6DF9AD}"/>
    <cellStyle name="Neutral 7" xfId="276" xr:uid="{F5FBED15-B1D4-4BE4-944F-497497EF988D}"/>
    <cellStyle name="Neutral 8" xfId="277" xr:uid="{641F3738-A7A1-443E-9C08-4C0DA5A27DAE}"/>
    <cellStyle name="Neutral 9" xfId="278" xr:uid="{F4B2342F-6B63-465F-B855-438A00009690}"/>
    <cellStyle name="Normal" xfId="0" builtinId="0"/>
    <cellStyle name="Normal 10" xfId="8" xr:uid="{9109B6B8-BE4D-46E7-86CA-B065D7FE1FA7}"/>
    <cellStyle name="Normal 10 2" xfId="279" xr:uid="{805B4DF5-27FF-4C78-836A-485A015CFE46}"/>
    <cellStyle name="Normal 10 2 2" xfId="280" xr:uid="{173267C2-F6F5-41FB-9DC2-38C195B93D51}"/>
    <cellStyle name="Normal 10 2 3" xfId="584" xr:uid="{6C22935B-91A9-4F06-9B2C-F2602E92EBC0}"/>
    <cellStyle name="Normal 10 3" xfId="281" xr:uid="{8D140E13-810A-4F59-AFAC-480933A3D64A}"/>
    <cellStyle name="Normal 10 4" xfId="282" xr:uid="{E940B4B5-D62F-4361-914C-74566E79D0C1}"/>
    <cellStyle name="Normal 10 5" xfId="283" xr:uid="{C188CBF9-A327-4C8F-BB7D-BBECAFE82438}"/>
    <cellStyle name="Normal 11" xfId="284" xr:uid="{33CD24AF-67E4-402F-84B3-39A762DA0C0B}"/>
    <cellStyle name="Normal 11 2" xfId="285" xr:uid="{92FE23A8-E0BA-46F9-88B5-0D89D4BE90AF}"/>
    <cellStyle name="Normal 11 3" xfId="536" xr:uid="{F61079FF-1611-4B6E-9F2A-A1647E0F75D5}"/>
    <cellStyle name="Normal 12" xfId="286" xr:uid="{1C00C3F6-6A6C-4CF4-9593-973937BEC010}"/>
    <cellStyle name="Normal 13" xfId="287" xr:uid="{A73BD19E-515E-4160-9408-93896610DE98}"/>
    <cellStyle name="Normal 14" xfId="288" xr:uid="{F85F9D51-8A21-45ED-8527-81246E936597}"/>
    <cellStyle name="Normal 14 2" xfId="289" xr:uid="{E4A979BF-904B-4290-9895-0AA4BE03577B}"/>
    <cellStyle name="Normal 15" xfId="290" xr:uid="{1991F71F-9AF0-42E7-BF04-2EB26A9C3AA0}"/>
    <cellStyle name="Normal 16" xfId="291" xr:uid="{2C3AAEA2-C34C-422D-97AD-9A78E49FBC67}"/>
    <cellStyle name="Normal 17" xfId="292" xr:uid="{23DB4F14-B9AE-4E7B-9EF1-64429530725D}"/>
    <cellStyle name="Normal 18" xfId="293" xr:uid="{45181E64-B65F-49ED-8162-CF05C797847E}"/>
    <cellStyle name="Normal 19" xfId="294" xr:uid="{8918478A-9DA7-4964-9FEC-78819E58CF87}"/>
    <cellStyle name="Normal 2" xfId="295" xr:uid="{7B7A8E0A-1E4E-47AE-A169-B224DEB381B5}"/>
    <cellStyle name="Normal 2 10" xfId="296" xr:uid="{41C4EB55-24D1-4249-9D5C-084CA7E8D60B}"/>
    <cellStyle name="Normal 2 10 2" xfId="297" xr:uid="{DE56F1DC-99DB-46D7-B976-2FF244E337FE}"/>
    <cellStyle name="Normal 2 10 2 2" xfId="298" xr:uid="{D1CD9568-1F0F-4BA4-A373-5A128E5B785E}"/>
    <cellStyle name="Normal 2 10 3" xfId="299" xr:uid="{C1449A36-A75F-4BE2-A364-FAEF79C251D2}"/>
    <cellStyle name="Normal 2 11" xfId="300" xr:uid="{FC3773D8-A429-432A-AC78-C0E82DBC6484}"/>
    <cellStyle name="Normal 2 11 2" xfId="301" xr:uid="{D8EE3AFC-AD40-40F4-9EDA-E05BEADE52AC}"/>
    <cellStyle name="Normal 2 12" xfId="302" xr:uid="{15873833-AB31-4282-AC8E-7A90ED669B84}"/>
    <cellStyle name="Normal 2 12 2" xfId="303" xr:uid="{954D903D-A54A-4C87-9C6F-7BF70D00F133}"/>
    <cellStyle name="Normal 2 13" xfId="304" xr:uid="{0EAFA8F4-5C0D-458E-ADC9-19E1D7E26254}"/>
    <cellStyle name="Normal 2 13 2" xfId="305" xr:uid="{53BFBC07-BE80-4688-9212-A5E65CDC6D7E}"/>
    <cellStyle name="Normal 2 13 3" xfId="306" xr:uid="{B7EFEA7D-EFA8-4863-8F78-1579FDCE2653}"/>
    <cellStyle name="Normal 2 14" xfId="307" xr:uid="{957D6C34-D842-48B8-8BAE-2A963C7D6F9D}"/>
    <cellStyle name="Normal 2 14 2" xfId="553" xr:uid="{9950A54B-C3F9-4F25-96BC-42A4E92DDBE7}"/>
    <cellStyle name="Normal 2 15" xfId="308" xr:uid="{8843D937-A999-4DBB-A2BA-22454BA284D0}"/>
    <cellStyle name="Normal 2 16" xfId="309" xr:uid="{BD95FF9B-464D-4E68-9127-5BA6893C92D9}"/>
    <cellStyle name="Normal 2 17" xfId="310" xr:uid="{FCB971E9-07D9-4D2C-96E6-BFFB1AC572AB}"/>
    <cellStyle name="Normal 2 18" xfId="311" xr:uid="{76879338-71FD-40E0-9E17-5AE217A30CBD}"/>
    <cellStyle name="Normal 2 19" xfId="312" xr:uid="{55BEEE56-FD7B-4388-8DC5-B26373A7623C}"/>
    <cellStyle name="Normal 2 2" xfId="313" xr:uid="{0F6FD101-056D-4DDD-B157-C21DD9F45F69}"/>
    <cellStyle name="Normal 2 2 2" xfId="314" xr:uid="{556797BD-7050-4CF1-890C-4D55FCF93FF3}"/>
    <cellStyle name="Normal 2 2 2 2" xfId="315" xr:uid="{0CDDCBE4-9340-4CF5-AE4A-903782A3AFB4}"/>
    <cellStyle name="Normal 2 2 3" xfId="316" xr:uid="{FA67C616-9154-40F4-B7D8-8B3576651018}"/>
    <cellStyle name="Normal 2 2 3 2" xfId="577" xr:uid="{D4CD9A91-0BDB-4ABA-8332-51A7EB747F65}"/>
    <cellStyle name="Normal 2 2 4" xfId="583" xr:uid="{3F0111A9-DA81-435F-9A07-21623375AC84}"/>
    <cellStyle name="Normal 2 20" xfId="317" xr:uid="{C9A4A8CE-B00A-4DAE-9B99-FDD60D3AE51A}"/>
    <cellStyle name="Normal 2 21" xfId="318" xr:uid="{0F70D3DB-3367-426E-BAB3-2F2D92B9C899}"/>
    <cellStyle name="Normal 2 22" xfId="319" xr:uid="{7A551094-7DD8-4A2E-A76D-C2BA0C9E217F}"/>
    <cellStyle name="Normal 2 23" xfId="320" xr:uid="{4963D285-9AB4-438D-9D53-5F86CCED5FD6}"/>
    <cellStyle name="Normal 2 24" xfId="321" xr:uid="{64C12BF6-91AC-4269-91C6-5E80BD3BB9C2}"/>
    <cellStyle name="Normal 2 25" xfId="322" xr:uid="{1666D649-AF05-4E5E-990C-86596E2218B3}"/>
    <cellStyle name="Normal 2 26" xfId="323" xr:uid="{6C739155-B48C-43FE-8BDC-38F22910005D}"/>
    <cellStyle name="Normal 2 27" xfId="324" xr:uid="{73D293FE-31A2-4295-8FF4-2712395DF9C3}"/>
    <cellStyle name="Normal 2 28" xfId="325" xr:uid="{FB87C0E0-F044-4FC5-A103-43BD63691DA8}"/>
    <cellStyle name="Normal 2 29" xfId="326" xr:uid="{8719EDF7-D9BF-4782-8A27-083DE9D7ECF3}"/>
    <cellStyle name="Normal 2 3" xfId="327" xr:uid="{DF4A7F82-8EB0-4C4D-9860-4C5EFC106EA9}"/>
    <cellStyle name="Normal 2 3 2" xfId="328" xr:uid="{CEB8FE64-511D-4F97-A547-74790AE40B7B}"/>
    <cellStyle name="Normal 2 3 2 2" xfId="563" xr:uid="{70A8CA5F-27EE-4BE3-B820-70EDA2379D76}"/>
    <cellStyle name="Normal 2 3 3" xfId="329" xr:uid="{210AA981-2ECC-4C6A-BC1C-78EC22313A70}"/>
    <cellStyle name="Normal 2 30" xfId="330" xr:uid="{1819763D-FC3C-4C7C-9F35-5DFEC481C262}"/>
    <cellStyle name="Normal 2 31" xfId="331" xr:uid="{4BC55715-8552-4E2E-95B2-7B0C7C9C47D7}"/>
    <cellStyle name="Normal 2 32" xfId="332" xr:uid="{6D623341-CEDD-4195-B41F-E6F0C2C6CDD8}"/>
    <cellStyle name="Normal 2 33" xfId="333" xr:uid="{0162FF5B-3B4A-43CF-9BE3-EA5A36B1BA89}"/>
    <cellStyle name="Normal 2 4" xfId="334" xr:uid="{D1F41963-2778-475F-9659-48CDB90F7108}"/>
    <cellStyle name="Normal 2 4 2" xfId="335" xr:uid="{E4202387-2FC7-4BDD-8426-57C3ABD22FE5}"/>
    <cellStyle name="Normal 2 4 3" xfId="336" xr:uid="{67B9A016-59C8-48FA-83DE-9C1A8560E6FF}"/>
    <cellStyle name="Normal 2 5" xfId="337" xr:uid="{3D5DAD96-8DE6-4EE0-9D06-8CA00415EC77}"/>
    <cellStyle name="Normal 2 5 2" xfId="338" xr:uid="{8B09B64A-13F7-4176-AB85-A8C22FD7244D}"/>
    <cellStyle name="Normal 2 5 3" xfId="339" xr:uid="{291142DD-A8CE-4111-9290-7154E8A483E2}"/>
    <cellStyle name="Normal 2 5 9" xfId="552" xr:uid="{B8579E8F-AF60-4FC1-80A0-075AD14454A9}"/>
    <cellStyle name="Normal 2 6" xfId="340" xr:uid="{92BBA70E-C834-450A-B538-C071DD7A3CE2}"/>
    <cellStyle name="Normal 2 6 2" xfId="341" xr:uid="{73896FA7-7C0C-4593-860C-29584A46E4ED}"/>
    <cellStyle name="Normal 2 7" xfId="342" xr:uid="{CAD9A859-1906-47A0-B059-A8EDF5BCA4B6}"/>
    <cellStyle name="Normal 2 7 2" xfId="343" xr:uid="{13CE35FE-723D-44D0-9A97-81AB5B20C189}"/>
    <cellStyle name="Normal 2 8" xfId="344" xr:uid="{B5E85F0C-7960-4CAD-919B-0E666CFF28D1}"/>
    <cellStyle name="Normal 2 8 2" xfId="345" xr:uid="{F861C123-EE3A-4A22-9490-ADDC6B528578}"/>
    <cellStyle name="Normal 2 9" xfId="346" xr:uid="{C06EE3EA-43FE-4BFF-AB56-54E58278E4EB}"/>
    <cellStyle name="Normal 2 9 2" xfId="347" xr:uid="{C9842BE4-8480-4C50-AB24-1F97D66A9F20}"/>
    <cellStyle name="Normal 2_Acta_de_Obra_24_REV INTERV2 unificada" xfId="348" xr:uid="{AB0CF88A-DF7D-4EEC-808A-2FF887EFC5B4}"/>
    <cellStyle name="Normal 20" xfId="349" xr:uid="{060D1383-BC46-4D2F-B21A-137543691BEB}"/>
    <cellStyle name="Normal 20 2" xfId="350" xr:uid="{45D7FD96-9EDA-44A3-B6D4-D3B00CFC62CE}"/>
    <cellStyle name="Normal 21" xfId="351" xr:uid="{13C68786-A844-4D82-A2A5-7EA0C8C7AB0B}"/>
    <cellStyle name="Normal 21 2" xfId="352" xr:uid="{DD585DDE-EFC1-41F1-8127-2EFC091A0E2F}"/>
    <cellStyle name="Normal 21 3" xfId="543" xr:uid="{BC4063C9-BA70-4BE2-9812-4AC503D79D38}"/>
    <cellStyle name="Normal 22" xfId="353" xr:uid="{8CB08B77-F505-467B-B81E-9340820E55BE}"/>
    <cellStyle name="Normal 23" xfId="354" xr:uid="{D151A8ED-6A9D-41F6-8B41-23ABD07FEF1A}"/>
    <cellStyle name="Normal 24" xfId="355" xr:uid="{0074BE16-D0C2-461A-80AC-9CEE5054D073}"/>
    <cellStyle name="Normal 25" xfId="356" xr:uid="{F736DD63-CCC1-4C6E-9FFA-9D73104106F4}"/>
    <cellStyle name="Normal 26" xfId="357" xr:uid="{1C47B397-D985-4AAE-8F16-FBF42B643920}"/>
    <cellStyle name="Normal 27" xfId="358" xr:uid="{857E189A-AB02-4B05-B0B5-2C63C25A6026}"/>
    <cellStyle name="Normal 28" xfId="359" xr:uid="{3D0D2092-95E1-4640-AC94-8564D77A3BB5}"/>
    <cellStyle name="Normal 28 2" xfId="360" xr:uid="{64028504-C512-4232-B59C-9D92804F0BC0}"/>
    <cellStyle name="Normal 28 3" xfId="361" xr:uid="{49C92027-9037-4809-9D63-1523D59D4307}"/>
    <cellStyle name="Normal 28 4" xfId="362" xr:uid="{FD226B62-3976-49A6-A6E5-D016E6901935}"/>
    <cellStyle name="Normal 28 5" xfId="363" xr:uid="{135DC725-50F6-4E09-809D-844E56E348A5}"/>
    <cellStyle name="Normal 28 6" xfId="364" xr:uid="{A950F390-0ED8-42FD-8F4F-DD829B98DBA6}"/>
    <cellStyle name="Normal 28 7" xfId="365" xr:uid="{4F7F27B9-AF32-46CF-B9D6-80079ECDC25B}"/>
    <cellStyle name="Normal 28 8" xfId="366" xr:uid="{7223FEBF-BF0C-4FCF-AA81-F432BA954A2A}"/>
    <cellStyle name="Normal 28_Acta_de_Obra_24_REV INTERV2 unificada" xfId="367" xr:uid="{172B583A-261E-4D08-BDA0-FEE656C1DE29}"/>
    <cellStyle name="Normal 29" xfId="368" xr:uid="{540BD3E9-8EC3-4850-B684-D0D05DB132C9}"/>
    <cellStyle name="Normal 29 2" xfId="369" xr:uid="{8C985DE4-2617-47D8-84D7-2C6DE18929E1}"/>
    <cellStyle name="Normal 3" xfId="370" xr:uid="{068685D4-F84B-4ADE-8E9A-46BD87D62A3B}"/>
    <cellStyle name="Normal 3 11" xfId="3" xr:uid="{86669DB3-9126-4BC7-9EAE-B33B05C63AF6}"/>
    <cellStyle name="Normal 3 2" xfId="371" xr:uid="{FB2E58FD-6368-4BC2-B3B6-E7B758BFE995}"/>
    <cellStyle name="Normal 3 2 10" xfId="372" xr:uid="{34B62282-CE94-495B-AD3C-B014BEDF734E}"/>
    <cellStyle name="Normal 3 2 2" xfId="373" xr:uid="{5C02B04F-1BA9-4961-B39C-6E70992F5801}"/>
    <cellStyle name="Normal 3 2 2 2" xfId="560" xr:uid="{D96335B8-E4A9-4F40-9388-401C937D4F87}"/>
    <cellStyle name="Normal 3 2 3" xfId="374" xr:uid="{05470B79-C816-4A37-9A90-07292F727473}"/>
    <cellStyle name="Normal 3 3" xfId="375" xr:uid="{52CAC462-F973-42E8-8679-94FDE0821A3F}"/>
    <cellStyle name="Normal 3 3 2" xfId="376" xr:uid="{5A46500C-7AE9-4BBA-91CB-F2AFAE1B7819}"/>
    <cellStyle name="Normal 3 3 3" xfId="558" xr:uid="{93B5D87B-FB83-4032-A864-79AAC26E005E}"/>
    <cellStyle name="Normal 3 4" xfId="377" xr:uid="{95964B1E-CC15-48B5-94A8-01E4D68EFC96}"/>
    <cellStyle name="Normal 3 4 2" xfId="551" xr:uid="{46940C1F-93D1-4E07-B073-5B2F28F0DC90}"/>
    <cellStyle name="Normal 3 4 2 2" xfId="534" xr:uid="{B825F1F5-5525-47A5-AB02-AC972FB88CA4}"/>
    <cellStyle name="Normal 3 5" xfId="378" xr:uid="{0EB4DF98-F9F0-4D73-AA1B-07E15A316B6A}"/>
    <cellStyle name="Normal 3 5 2" xfId="581" xr:uid="{FE9E6D99-8D1C-4393-B441-8D419E52DB99}"/>
    <cellStyle name="Normal 30" xfId="379" xr:uid="{100E7D09-296F-428D-9523-53C9AAF19177}"/>
    <cellStyle name="Normal 31" xfId="380" xr:uid="{8FE0D521-F4A6-468B-88D9-87D88B859847}"/>
    <cellStyle name="Normal 32" xfId="381" xr:uid="{4B988284-8051-4585-8D2B-943E7E372A98}"/>
    <cellStyle name="Normal 33" xfId="382" xr:uid="{E6541378-6A91-417A-93A2-5413B28C6004}"/>
    <cellStyle name="Normal 33 2" xfId="383" xr:uid="{FF217AC3-2DCB-45CD-AF4E-B618FA0EE9D9}"/>
    <cellStyle name="Normal 34" xfId="384" xr:uid="{1F864061-9D03-420A-A3CC-4AA1D1B4F596}"/>
    <cellStyle name="Normal 35" xfId="385" xr:uid="{8695E948-2A3C-48AC-BF89-EB05316A07DE}"/>
    <cellStyle name="Normal 35 2" xfId="386" xr:uid="{5BEC1BCB-5432-49A3-9F85-38D87AB96632}"/>
    <cellStyle name="Normal 35 2 2" xfId="387" xr:uid="{8A0FAFCA-920A-4D82-8F55-5243D80207F6}"/>
    <cellStyle name="Normal 35 2 3" xfId="388" xr:uid="{2962DEF1-B0AD-4306-BC19-5A6C11CCD590}"/>
    <cellStyle name="Normal 35 2 4" xfId="389" xr:uid="{824B93AC-C2D7-41F3-97BA-A442DD449FC2}"/>
    <cellStyle name="Normal 35 2 4 2" xfId="390" xr:uid="{37FEF01A-F62A-4256-B5E5-D24E986A51EC}"/>
    <cellStyle name="Normal 35 2 4 2 2" xfId="391" xr:uid="{0609912F-614B-4CD8-BA46-1219207BD498}"/>
    <cellStyle name="Normal 35 2 4 2 2 2" xfId="392" xr:uid="{B3DFE471-F345-4B20-94AA-B27BA5B48FE9}"/>
    <cellStyle name="Normal 35 2 5" xfId="393" xr:uid="{56BA1033-C84E-4BD5-9EF3-DB40D6F04D3C}"/>
    <cellStyle name="Normal 35 2 6" xfId="394" xr:uid="{8D0C5E55-B667-45E5-87EF-7EA09391A0F1}"/>
    <cellStyle name="Normal 35 2 7" xfId="395" xr:uid="{7B843811-B6F7-484E-80F1-0949C69F888B}"/>
    <cellStyle name="Normal 36" xfId="396" xr:uid="{801EB632-66C2-427D-A67C-BB43474DA302}"/>
    <cellStyle name="Normal 36 2" xfId="397" xr:uid="{8DAFDEEB-96FF-44D5-BE78-F6432E7E3C92}"/>
    <cellStyle name="Normal 36 2 2" xfId="398" xr:uid="{87CD5661-0D68-4FE8-BC44-D7D703A42B28}"/>
    <cellStyle name="Normal 36 2 3" xfId="399" xr:uid="{83F9BFDD-8BEF-44E1-8536-444381785778}"/>
    <cellStyle name="Normal 36 2 3 2" xfId="400" xr:uid="{8FFE7218-74DA-4CA7-BE2A-E82C67087FC6}"/>
    <cellStyle name="Normal 36 2 3 2 2" xfId="401" xr:uid="{5CF63036-AB06-4587-A21C-1E496C157768}"/>
    <cellStyle name="Normal 36 2 4" xfId="402" xr:uid="{CB7EF172-CD67-4816-A8D3-FBB802210303}"/>
    <cellStyle name="Normal 36 2 4 2" xfId="403" xr:uid="{3AA67605-8B0C-4220-A17C-ADCEE7470EBD}"/>
    <cellStyle name="Normal 36 2 4 2 2" xfId="404" xr:uid="{77719A21-9E5A-4A6C-B737-295968C0560D}"/>
    <cellStyle name="Normal 36 2 4 2 2 2" xfId="405" xr:uid="{57DEA502-94DF-4AE0-894F-AE7782F28A6B}"/>
    <cellStyle name="Normal 36 2 5" xfId="406" xr:uid="{56C26042-AA73-4B1B-8406-0F6F63A8FD39}"/>
    <cellStyle name="Normal 36 2 6" xfId="407" xr:uid="{E5229789-4ABC-439A-84E4-B451E27123B5}"/>
    <cellStyle name="Normal 36 2 7" xfId="408" xr:uid="{97A7CF19-BEB1-46A5-9115-5FF55F7D7A56}"/>
    <cellStyle name="Normal 37" xfId="409" xr:uid="{B02E51A5-AE12-4AFD-ABEB-E389D9D4EC8C}"/>
    <cellStyle name="Normal 38" xfId="410" xr:uid="{4DC7099B-3074-471F-AFC2-962AE1687C7C}"/>
    <cellStyle name="Normal 38 2" xfId="411" xr:uid="{C47ADD31-98F8-4AE5-9ABD-55F4A1CFBE25}"/>
    <cellStyle name="Normal 39" xfId="412" xr:uid="{394F08F6-52A5-402F-B7D2-05CB5E3F3527}"/>
    <cellStyle name="Normal 4" xfId="413" xr:uid="{111C65D6-7B00-4398-B295-5E288DEDE688}"/>
    <cellStyle name="Normal 4 2" xfId="414" xr:uid="{4CD6C9ED-0CD0-41E0-9D89-35507333CF7F}"/>
    <cellStyle name="Normal 4 2 2" xfId="415" xr:uid="{86E19C72-E862-46BC-9F46-7073386FDD86}"/>
    <cellStyle name="Normal 4 3" xfId="416" xr:uid="{04F180E5-89D5-46D8-8C15-4CCD42CCA660}"/>
    <cellStyle name="Normal 4 3 2 3" xfId="540" xr:uid="{22776EAA-BAF5-43BD-B2A2-2022C35097F6}"/>
    <cellStyle name="Normal 4 4 2" xfId="417" xr:uid="{93E94B48-99DB-46DD-868E-CEF8FC88E6CD}"/>
    <cellStyle name="Normal 4 4 3" xfId="561" xr:uid="{A47AF929-397E-4683-93F9-5EE97DCFF104}"/>
    <cellStyle name="Normal 4 6" xfId="418" xr:uid="{B0BAE0C3-5D38-4629-9965-8E2CE05B37B8}"/>
    <cellStyle name="Normal 4 6 2" xfId="419" xr:uid="{8DCD6534-6F2A-432E-8AFE-F0B3F9E56403}"/>
    <cellStyle name="Normal 4 6 2 2" xfId="544" xr:uid="{5B2A62F0-97B1-4C9F-BEC0-BB21C3C0A035}"/>
    <cellStyle name="Normal 40" xfId="420" xr:uid="{51667AAF-D030-42B4-929F-CAF2D2CD1327}"/>
    <cellStyle name="Normal 40 2" xfId="421" xr:uid="{7B66951C-BB5D-4493-AB19-EA2B75DF34D1}"/>
    <cellStyle name="Normal 5" xfId="422" xr:uid="{8765FCD6-4A4B-4200-99A4-FEAB5EE792B6}"/>
    <cellStyle name="Normal 5 2" xfId="423" xr:uid="{2E11307D-A9BF-4A03-A3C0-A984175902A5}"/>
    <cellStyle name="Normal 5 2 2" xfId="564" xr:uid="{8B46CE1C-AFFD-40F0-8A68-2D8B16BB9354}"/>
    <cellStyle name="Normal 5 2 3" xfId="578" xr:uid="{40B2D12A-87C2-4ADD-8935-C3238BA0C279}"/>
    <cellStyle name="Normal 5 2 4" xfId="424" xr:uid="{F66C0D09-24CF-4DF9-A6C1-7495F7563867}"/>
    <cellStyle name="Normal 6" xfId="425" xr:uid="{B3AEA613-B5D3-4729-853F-32AE69132B74}"/>
    <cellStyle name="Normal 6 2 2" xfId="559" xr:uid="{963F58DB-656B-4D01-AA20-C37964138989}"/>
    <cellStyle name="Normal 6 2 2 2" xfId="426" xr:uid="{97C545C9-4433-4D3F-A1E0-339A54EA139B}"/>
    <cellStyle name="Normal 7" xfId="427" xr:uid="{13948F64-4AAA-4911-A187-51B43EB72B2F}"/>
    <cellStyle name="Normal 7 2" xfId="428" xr:uid="{4F3F9A1F-D282-4EF5-8528-B5464172781B}"/>
    <cellStyle name="Normal 8" xfId="429" xr:uid="{0472EC51-CA5B-488F-82EA-09E40FC80776}"/>
    <cellStyle name="Normal 8 2" xfId="430" xr:uid="{500C0D41-4DDC-43C3-BF88-4275F0FF95BF}"/>
    <cellStyle name="Normal 9" xfId="431" xr:uid="{07AAFCCA-F5AD-4289-AC3A-EE77EC5DCBF5}"/>
    <cellStyle name="Normal 9 2 2" xfId="576" xr:uid="{39A9A679-CD2B-4BE7-B486-4D622C454BA5}"/>
    <cellStyle name="Normal 9 3" xfId="432" xr:uid="{391D3D95-5040-4D7E-ABA8-0042A819A3F8}"/>
    <cellStyle name="Notas 2" xfId="433" xr:uid="{32CAECD7-519B-417A-BEB7-1A75F0950671}"/>
    <cellStyle name="Notas 2 2" xfId="434" xr:uid="{6C6D4EC8-B1E2-43DC-9B70-E4CAB69011C0}"/>
    <cellStyle name="Note" xfId="435" xr:uid="{86785D15-2AA8-437A-8445-CD4B2B48151B}"/>
    <cellStyle name="Output" xfId="436" xr:uid="{12FF822A-CFF3-4EF3-90AD-ACE7FF40D5E9}"/>
    <cellStyle name="Percent 2 2" xfId="546" xr:uid="{A083269C-9895-4BC4-BDAA-F0503AD1282C}"/>
    <cellStyle name="Porcentaje" xfId="2" builtinId="5"/>
    <cellStyle name="Porcentaje 2" xfId="437" xr:uid="{F4C427FB-1FFE-4A99-9693-B3D3C6CC365C}"/>
    <cellStyle name="Porcentaje 2 2" xfId="438" xr:uid="{1FBFF9AD-81D1-4C5B-9469-1096CCB4A6F2}"/>
    <cellStyle name="Porcentaje 2 2 2" xfId="579" xr:uid="{FF7F4FE7-04ED-46F3-832F-1389EDE2517F}"/>
    <cellStyle name="Porcentaje 2 2 2 2" xfId="566" xr:uid="{35545536-9BA3-4282-BC6A-2C894610D632}"/>
    <cellStyle name="Porcentaje 2 3" xfId="439" xr:uid="{2F62B5C5-F1CD-4178-A6E9-E3DF4C097A94}"/>
    <cellStyle name="Porcentaje 3" xfId="440" xr:uid="{965E2B8B-3146-414C-8B92-BE631A5338CA}"/>
    <cellStyle name="Porcentaje 3 2" xfId="441" xr:uid="{310AD56B-94BD-424D-A161-548EC8B64E7C}"/>
    <cellStyle name="Porcentaje 3 2 2" xfId="541" xr:uid="{A16C9C9E-2B0C-458F-BC7F-99DF714A2984}"/>
    <cellStyle name="Porcentaje 4" xfId="442" xr:uid="{E42AE3E2-146C-4E16-A828-6EDE147CEFFC}"/>
    <cellStyle name="Porcentaje 4 2" xfId="443" xr:uid="{7883F754-8B13-4A76-881D-B6B75FB6BBC3}"/>
    <cellStyle name="Porcentaje 5" xfId="444" xr:uid="{673DDF38-2948-4432-9324-0840FDD7468B}"/>
    <cellStyle name="Porcentaje 6" xfId="6" xr:uid="{29255F2B-6659-4B4D-B6B8-06E2F33948CF}"/>
    <cellStyle name="Porcentual 10" xfId="445" xr:uid="{F6EB062A-A81B-4BF9-8DAD-B5E9253765AE}"/>
    <cellStyle name="Porcentual 11" xfId="446" xr:uid="{77796CB0-17AA-4F2B-8214-1C16FBB81250}"/>
    <cellStyle name="Porcentual 12" xfId="447" xr:uid="{A1D83A7E-BF7A-4075-BD96-761676A5052D}"/>
    <cellStyle name="Porcentual 2" xfId="448" xr:uid="{3AE405E6-5154-4624-8BA9-750A8D6490E8}"/>
    <cellStyle name="Porcentual 2 10" xfId="449" xr:uid="{0F455250-59D4-4E0E-8723-3070E4C3EAD4}"/>
    <cellStyle name="Porcentual 2 10 2" xfId="450" xr:uid="{715EA77B-53B5-4FEE-9C14-C67A22791EBD}"/>
    <cellStyle name="Porcentual 2 10 2 2" xfId="451" xr:uid="{5E1551B6-501C-4BD5-870E-648453C39AE3}"/>
    <cellStyle name="Porcentual 2 10 3" xfId="452" xr:uid="{10557A45-BE5C-4ECA-833A-B924B936435F}"/>
    <cellStyle name="Porcentual 2 11" xfId="453" xr:uid="{98A34DC8-633C-4205-BBF5-21A7B89889A1}"/>
    <cellStyle name="Porcentual 2 11 2" xfId="454" xr:uid="{087F3E18-EFC1-42BC-9884-87B9BFC58969}"/>
    <cellStyle name="Porcentual 2 12" xfId="455" xr:uid="{F4FAAE94-790A-4166-B936-4B9265EE8600}"/>
    <cellStyle name="Porcentual 2 12 2" xfId="456" xr:uid="{201D68F6-DFCD-4C4D-9233-34E5A2F139E7}"/>
    <cellStyle name="Porcentual 2 13" xfId="457" xr:uid="{16131D47-FE40-4BE9-A2E8-B880F44CC046}"/>
    <cellStyle name="Porcentual 2 14" xfId="458" xr:uid="{9E0936AD-5763-4051-9750-322177DCC25C}"/>
    <cellStyle name="Porcentual 2 15" xfId="459" xr:uid="{164C9800-C5B3-4290-B7FD-AEC7E30A5DE7}"/>
    <cellStyle name="Porcentual 2 16" xfId="460" xr:uid="{70D381EB-AF30-4AAD-870C-5F40A30A906D}"/>
    <cellStyle name="Porcentual 2 2" xfId="461" xr:uid="{01A4473C-1863-49F7-9A6D-047C4CFE34BC}"/>
    <cellStyle name="Porcentual 2 2 2" xfId="462" xr:uid="{0692D6C4-564F-48FB-AB17-886C519FD764}"/>
    <cellStyle name="Porcentual 2 3" xfId="463" xr:uid="{E1F5EFB6-FEF3-4B8C-B1D4-4C70872F790B}"/>
    <cellStyle name="Porcentual 2 3 2" xfId="464" xr:uid="{058102EB-F236-4AC2-864E-89E526FB4F1A}"/>
    <cellStyle name="Porcentual 2 4" xfId="465" xr:uid="{5A410DF0-78B3-4D55-8CFE-91DA5729B164}"/>
    <cellStyle name="Porcentual 2 4 2" xfId="466" xr:uid="{0354024A-F26D-498F-BB86-323E3E464BE3}"/>
    <cellStyle name="Porcentual 2 5" xfId="467" xr:uid="{8E3FD517-ED06-420C-9C0E-61E92E7C8405}"/>
    <cellStyle name="Porcentual 2 5 2" xfId="468" xr:uid="{5F48B18D-92C2-4B15-AB82-8D9C5BE6E031}"/>
    <cellStyle name="Porcentual 2 6" xfId="469" xr:uid="{2C0B95C5-FE45-4962-9F15-33BB03EF619A}"/>
    <cellStyle name="Porcentual 2 6 2" xfId="470" xr:uid="{ED81367C-6606-4CC7-B309-60EA0C78CBA0}"/>
    <cellStyle name="Porcentual 2 7" xfId="471" xr:uid="{750554FA-891D-459F-9324-33A1E8241B0A}"/>
    <cellStyle name="Porcentual 2 7 2" xfId="472" xr:uid="{10525ADB-025D-4AFF-9E21-7D93ACC6DCD2}"/>
    <cellStyle name="Porcentual 2 8" xfId="473" xr:uid="{65FD9CBE-D157-4658-B0C0-AD3D87E91A6D}"/>
    <cellStyle name="Porcentual 2 8 2" xfId="474" xr:uid="{EE3AB8F1-2E95-4622-8546-5A40F31200E7}"/>
    <cellStyle name="Porcentual 2 9" xfId="475" xr:uid="{2E4797FD-4796-4EDC-9CF7-C8077F8DA515}"/>
    <cellStyle name="Porcentual 2 9 2" xfId="476" xr:uid="{47C9EDA9-83DD-4F19-A4AD-9D744B64B1AC}"/>
    <cellStyle name="Porcentual 3" xfId="477" xr:uid="{DD261BCE-78D6-4551-A04C-0BA5B55C102A}"/>
    <cellStyle name="Porcentual 3 2" xfId="478" xr:uid="{7C254B94-2422-4DC4-A146-0607F36B8ABB}"/>
    <cellStyle name="Porcentual 4" xfId="479" xr:uid="{C5138F61-9B7A-45A4-8FAD-C46A4332E6AD}"/>
    <cellStyle name="Porcentual 4 2" xfId="480" xr:uid="{50BEFCA3-D4DE-4A50-BDD4-E37A63822922}"/>
    <cellStyle name="Porcentual 4 2 2" xfId="481" xr:uid="{521B64EB-8262-456D-AF03-A36272DEB5C7}"/>
    <cellStyle name="Porcentual 4 3" xfId="482" xr:uid="{549C510B-FF8F-4C4C-B87E-9AC49E0717FB}"/>
    <cellStyle name="Porcentual 4 4" xfId="483" xr:uid="{925C198C-B5AD-4733-ADCC-9665134D9B03}"/>
    <cellStyle name="Porcentual 4 5" xfId="484" xr:uid="{4DE5D4E5-38BA-49B7-ADCE-80BDAD909C78}"/>
    <cellStyle name="Porcentual 4 6" xfId="485" xr:uid="{E56D4776-296E-4618-89FC-31449DC4EACE}"/>
    <cellStyle name="Porcentual 4 7" xfId="486" xr:uid="{BA45B373-8541-4B4C-8263-9EBC1817254E}"/>
    <cellStyle name="Porcentual 5" xfId="487" xr:uid="{1793DE27-5ED0-4282-9A24-B74EF2518BB5}"/>
    <cellStyle name="Porcentual 5 2" xfId="488" xr:uid="{A3FCA998-2E15-41DF-BF8F-29035C628172}"/>
    <cellStyle name="Porcentual 6" xfId="489" xr:uid="{7BE71885-E309-4511-9BF5-0FF429A06E6F}"/>
    <cellStyle name="Porcentual 6 2" xfId="490" xr:uid="{4FC0B631-B5C3-43A4-91AF-7022FE7D02AE}"/>
    <cellStyle name="Porcentual 6 2 2" xfId="491" xr:uid="{E15CAD71-7483-41BF-92AA-10CB9B0B1A5A}"/>
    <cellStyle name="Porcentual 6 3" xfId="492" xr:uid="{3E9AE3C5-0CCB-4B9E-8F14-49B259F037A9}"/>
    <cellStyle name="Porcentual 7" xfId="493" xr:uid="{555E0265-B7EB-495B-8222-876CDEFF69B7}"/>
    <cellStyle name="Porcentual 7 2" xfId="494" xr:uid="{32880B57-86A1-44D5-A8BD-799A754BB277}"/>
    <cellStyle name="Porcentual 8" xfId="495" xr:uid="{8C363089-EFD7-4799-A881-6114DA203205}"/>
    <cellStyle name="Porcentual 8 2" xfId="496" xr:uid="{56254565-2203-4405-9BCD-69FC2C2B9939}"/>
    <cellStyle name="Porcentual 9" xfId="497" xr:uid="{9015DCC1-C319-4D28-B8A6-041982A44FEB}"/>
    <cellStyle name="Salida 2" xfId="498" xr:uid="{AA0285D1-B4FC-47A1-93C2-4963D839A1FA}"/>
    <cellStyle name="Texto de advertencia 2" xfId="499" xr:uid="{D9938846-E6FA-45E3-A2CD-8DAAEB14F046}"/>
    <cellStyle name="Texto explicativo 2" xfId="500" xr:uid="{B4B11BA4-0D6C-465E-9DDC-C86DD3AFAE07}"/>
    <cellStyle name="Title" xfId="501" xr:uid="{F77C250B-DF86-463E-BC35-348133E34678}"/>
    <cellStyle name="Título 1 2" xfId="502" xr:uid="{DBF7E8D8-82CB-486E-B052-99FD8B7AD089}"/>
    <cellStyle name="Título 2 2" xfId="503" xr:uid="{2476AC96-4639-4730-96FB-1D48403788F9}"/>
    <cellStyle name="Título 3 2" xfId="504" xr:uid="{0A3B732D-3127-4B34-825B-7CB0731B32EB}"/>
    <cellStyle name="Título 4" xfId="505" xr:uid="{9027D78C-E1F5-48FD-B4F9-BFB909509E87}"/>
    <cellStyle name="Total 10" xfId="506" xr:uid="{109301A6-96C0-4E1E-9A6F-55077B42CD80}"/>
    <cellStyle name="Total 11" xfId="507" xr:uid="{9D7703A3-10F9-4EAF-94FC-B9EE388B38CB}"/>
    <cellStyle name="Total 12" xfId="508" xr:uid="{F6BBFE7A-84E0-41E5-843C-F1087712A22C}"/>
    <cellStyle name="Total 13" xfId="509" xr:uid="{6AC97380-1F15-47D9-A574-6BD0B6FC29FD}"/>
    <cellStyle name="Total 14" xfId="510" xr:uid="{CABB9635-1C58-4757-BBAC-B6B75002D185}"/>
    <cellStyle name="Total 15" xfId="511" xr:uid="{3029FC99-D834-4C65-B034-6319A9BEBF20}"/>
    <cellStyle name="Total 16" xfId="512" xr:uid="{E1F3583E-1930-44F5-A39C-89A5037EBBB0}"/>
    <cellStyle name="Total 17" xfId="513" xr:uid="{2494E6CB-6DF7-48E4-BB90-021151663DD1}"/>
    <cellStyle name="Total 18" xfId="514" xr:uid="{73639DF4-24B7-496F-81C3-A6DB106AE8B9}"/>
    <cellStyle name="Total 19" xfId="515" xr:uid="{4E946C4A-6D66-4302-B6C6-52CCC28C6C45}"/>
    <cellStyle name="Total 2" xfId="516" xr:uid="{10C5F29A-D724-4B51-90CA-C2490358DF42}"/>
    <cellStyle name="Total 20" xfId="517" xr:uid="{49EB6B8E-ED59-44BB-B379-2023B6073DC6}"/>
    <cellStyle name="Total 21" xfId="518" xr:uid="{AD90C1A4-8140-4582-B5A7-FCA679A3BCF6}"/>
    <cellStyle name="Total 22" xfId="519" xr:uid="{BA57585A-AD11-405F-863A-D2F42A65B7B7}"/>
    <cellStyle name="Total 23" xfId="520" xr:uid="{2E294269-A53E-402C-AC81-98DA7364953D}"/>
    <cellStyle name="Total 24" xfId="521" xr:uid="{FD6B19AC-D15A-40BD-A478-5F61DFC3012D}"/>
    <cellStyle name="Total 25" xfId="522" xr:uid="{9C291138-6DC5-4BF1-ABBD-F52F668732E5}"/>
    <cellStyle name="Total 26" xfId="523" xr:uid="{86F88FE9-EDFC-4C20-B4D5-10D89109C513}"/>
    <cellStyle name="Total 27" xfId="524" xr:uid="{3C1F6510-BC99-4032-9535-2351AE568655}"/>
    <cellStyle name="Total 3" xfId="525" xr:uid="{E2744409-F5AC-4CEF-98AE-28357B9CA740}"/>
    <cellStyle name="Total 4" xfId="526" xr:uid="{D663FF9A-2EE5-4859-AC5A-F8594DE352E5}"/>
    <cellStyle name="Total 5" xfId="527" xr:uid="{5183485A-737F-443A-B83D-2FD98B34BE0C}"/>
    <cellStyle name="Total 6" xfId="528" xr:uid="{A5947F2D-98A3-43DB-B07C-4C91725D7BCB}"/>
    <cellStyle name="Total 7" xfId="529" xr:uid="{B3AD9FA5-DD53-4D8E-8364-B920AC4B926A}"/>
    <cellStyle name="Total 8" xfId="530" xr:uid="{BEFEA396-412F-4134-A5FC-6E51A4E69E01}"/>
    <cellStyle name="Total 9" xfId="531" xr:uid="{8EB4A589-62FA-42D2-8FC2-8165BEBA0F6F}"/>
    <cellStyle name="Warning Text" xfId="532" xr:uid="{AAE0CFCD-DA49-4B4C-A690-57F2892A85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B275D-3875-4813-9A6E-A4A47F5300A6}">
  <sheetPr>
    <pageSetUpPr fitToPage="1"/>
  </sheetPr>
  <dimension ref="A1:H1467"/>
  <sheetViews>
    <sheetView tabSelected="1" view="pageBreakPreview" zoomScaleNormal="100" zoomScaleSheetLayoutView="100" workbookViewId="0">
      <selection activeCell="B14" sqref="B14"/>
    </sheetView>
  </sheetViews>
  <sheetFormatPr baseColWidth="10" defaultRowHeight="11.4" x14ac:dyDescent="0.3"/>
  <cols>
    <col min="1" max="1" width="22.77734375" style="1" customWidth="1"/>
    <col min="2" max="2" width="42.5546875" style="8" customWidth="1"/>
    <col min="3" max="3" width="9.88671875" style="5" customWidth="1"/>
    <col min="4" max="4" width="15.109375" style="43" customWidth="1"/>
    <col min="5" max="5" width="16.6640625" style="44" customWidth="1"/>
    <col min="6" max="6" width="20.33203125" style="44" customWidth="1"/>
    <col min="7" max="7" width="25" style="1" customWidth="1"/>
    <col min="8" max="16384" width="11.5546875" style="1"/>
  </cols>
  <sheetData>
    <row r="1" spans="1:6" ht="22.2" customHeight="1" x14ac:dyDescent="0.3">
      <c r="A1" s="54" t="s">
        <v>800</v>
      </c>
      <c r="B1" s="54"/>
      <c r="C1" s="54"/>
      <c r="D1" s="54"/>
      <c r="E1" s="54"/>
      <c r="F1" s="54"/>
    </row>
    <row r="2" spans="1:6" ht="22.2" customHeight="1" x14ac:dyDescent="0.3">
      <c r="A2" s="54" t="s">
        <v>13</v>
      </c>
      <c r="B2" s="54"/>
      <c r="C2" s="54"/>
      <c r="D2" s="54"/>
      <c r="E2" s="54"/>
      <c r="F2" s="54"/>
    </row>
    <row r="3" spans="1:6" ht="24" customHeight="1" x14ac:dyDescent="0.3">
      <c r="A3" s="10" t="s">
        <v>0</v>
      </c>
      <c r="B3" s="10" t="s">
        <v>34</v>
      </c>
      <c r="C3" s="10" t="s">
        <v>1</v>
      </c>
      <c r="D3" s="17" t="s">
        <v>2</v>
      </c>
      <c r="E3" s="17" t="s">
        <v>35</v>
      </c>
      <c r="F3" s="11" t="s">
        <v>36</v>
      </c>
    </row>
    <row r="4" spans="1:6" x14ac:dyDescent="0.3">
      <c r="A4" s="55" t="s">
        <v>32</v>
      </c>
      <c r="B4" s="55"/>
      <c r="C4" s="55"/>
      <c r="D4" s="55"/>
      <c r="E4" s="55"/>
      <c r="F4" s="55"/>
    </row>
    <row r="5" spans="1:6" x14ac:dyDescent="0.3">
      <c r="A5" s="18" t="s">
        <v>33</v>
      </c>
      <c r="B5" s="19"/>
      <c r="C5" s="20"/>
      <c r="D5" s="21"/>
      <c r="E5" s="22"/>
      <c r="F5" s="22"/>
    </row>
    <row r="6" spans="1:6" x14ac:dyDescent="0.3">
      <c r="A6" s="23" t="s">
        <v>37</v>
      </c>
      <c r="B6" s="26" t="s">
        <v>38</v>
      </c>
      <c r="C6" s="3"/>
      <c r="D6" s="24" t="s">
        <v>4</v>
      </c>
      <c r="E6" s="25" t="s">
        <v>4</v>
      </c>
      <c r="F6" s="25" t="s">
        <v>4</v>
      </c>
    </row>
    <row r="7" spans="1:6" x14ac:dyDescent="0.3">
      <c r="A7" s="23" t="s">
        <v>39</v>
      </c>
      <c r="B7" s="4" t="s">
        <v>40</v>
      </c>
      <c r="C7" s="3" t="s">
        <v>8</v>
      </c>
      <c r="D7" s="24">
        <v>4143.99</v>
      </c>
      <c r="E7" s="25">
        <v>6993</v>
      </c>
      <c r="F7" s="25">
        <f>+ROUND(D7*E7,0)</f>
        <v>28978922</v>
      </c>
    </row>
    <row r="8" spans="1:6" x14ac:dyDescent="0.3">
      <c r="A8" s="23" t="s">
        <v>41</v>
      </c>
      <c r="B8" s="4" t="s">
        <v>42</v>
      </c>
      <c r="C8" s="3" t="s">
        <v>6</v>
      </c>
      <c r="D8" s="24">
        <v>4144.8900000000003</v>
      </c>
      <c r="E8" s="25">
        <v>9584</v>
      </c>
      <c r="F8" s="25">
        <f>+ROUND(D8*E8,0)</f>
        <v>39724626</v>
      </c>
    </row>
    <row r="9" spans="1:6" ht="22.8" x14ac:dyDescent="0.3">
      <c r="A9" s="23" t="s">
        <v>43</v>
      </c>
      <c r="B9" s="26" t="s">
        <v>44</v>
      </c>
      <c r="C9" s="3"/>
      <c r="D9" s="24" t="s">
        <v>4</v>
      </c>
      <c r="E9" s="25" t="s">
        <v>4</v>
      </c>
      <c r="F9" s="25"/>
    </row>
    <row r="10" spans="1:6" x14ac:dyDescent="0.3">
      <c r="A10" s="23" t="s">
        <v>45</v>
      </c>
      <c r="B10" s="4" t="s">
        <v>46</v>
      </c>
      <c r="C10" s="3" t="s">
        <v>5</v>
      </c>
      <c r="D10" s="24">
        <v>4000</v>
      </c>
      <c r="E10" s="25">
        <v>18907</v>
      </c>
      <c r="F10" s="25">
        <f t="shared" ref="F10:F12" si="0">+ROUND(D10*E10,0)</f>
        <v>75628000</v>
      </c>
    </row>
    <row r="11" spans="1:6" x14ac:dyDescent="0.3">
      <c r="A11" s="23" t="s">
        <v>47</v>
      </c>
      <c r="B11" s="4" t="s">
        <v>48</v>
      </c>
      <c r="C11" s="3" t="s">
        <v>5</v>
      </c>
      <c r="D11" s="24">
        <v>3000</v>
      </c>
      <c r="E11" s="25">
        <v>20902</v>
      </c>
      <c r="F11" s="25">
        <f t="shared" si="0"/>
        <v>62706000</v>
      </c>
    </row>
    <row r="12" spans="1:6" x14ac:dyDescent="0.3">
      <c r="A12" s="23" t="s">
        <v>49</v>
      </c>
      <c r="B12" s="4" t="s">
        <v>50</v>
      </c>
      <c r="C12" s="3" t="s">
        <v>5</v>
      </c>
      <c r="D12" s="24">
        <v>1000</v>
      </c>
      <c r="E12" s="25">
        <v>22898</v>
      </c>
      <c r="F12" s="25">
        <f t="shared" si="0"/>
        <v>22898000</v>
      </c>
    </row>
    <row r="13" spans="1:6" ht="22.8" x14ac:dyDescent="0.3">
      <c r="A13" s="23" t="s">
        <v>51</v>
      </c>
      <c r="B13" s="26" t="s">
        <v>52</v>
      </c>
      <c r="C13" s="3"/>
      <c r="D13" s="24" t="s">
        <v>4</v>
      </c>
      <c r="E13" s="25" t="s">
        <v>4</v>
      </c>
      <c r="F13" s="25"/>
    </row>
    <row r="14" spans="1:6" x14ac:dyDescent="0.3">
      <c r="A14" s="23" t="s">
        <v>53</v>
      </c>
      <c r="B14" s="4" t="s">
        <v>54</v>
      </c>
      <c r="C14" s="3" t="s">
        <v>6</v>
      </c>
      <c r="D14" s="24">
        <v>9392.66</v>
      </c>
      <c r="E14" s="25">
        <v>35533</v>
      </c>
      <c r="F14" s="25">
        <f t="shared" ref="F14:F16" si="1">+ROUND(D14*E14,0)</f>
        <v>333749388</v>
      </c>
    </row>
    <row r="15" spans="1:6" x14ac:dyDescent="0.3">
      <c r="A15" s="23" t="s">
        <v>55</v>
      </c>
      <c r="B15" s="4" t="s">
        <v>56</v>
      </c>
      <c r="C15" s="3" t="s">
        <v>6</v>
      </c>
      <c r="D15" s="24">
        <v>3932.74</v>
      </c>
      <c r="E15" s="25">
        <v>33135</v>
      </c>
      <c r="F15" s="25">
        <f t="shared" si="1"/>
        <v>130311340</v>
      </c>
    </row>
    <row r="16" spans="1:6" x14ac:dyDescent="0.3">
      <c r="A16" s="23" t="s">
        <v>57</v>
      </c>
      <c r="B16" s="4" t="s">
        <v>58</v>
      </c>
      <c r="C16" s="3" t="s">
        <v>6</v>
      </c>
      <c r="D16" s="24">
        <v>3405.25</v>
      </c>
      <c r="E16" s="25">
        <v>44007</v>
      </c>
      <c r="F16" s="25">
        <f t="shared" si="1"/>
        <v>149854837</v>
      </c>
    </row>
    <row r="17" spans="1:6" x14ac:dyDescent="0.3">
      <c r="A17" s="23" t="s">
        <v>59</v>
      </c>
      <c r="B17" s="26" t="s">
        <v>60</v>
      </c>
      <c r="C17" s="3"/>
      <c r="D17" s="24" t="s">
        <v>4</v>
      </c>
      <c r="E17" s="25" t="s">
        <v>4</v>
      </c>
      <c r="F17" s="25"/>
    </row>
    <row r="18" spans="1:6" x14ac:dyDescent="0.3">
      <c r="A18" s="23" t="s">
        <v>61</v>
      </c>
      <c r="B18" s="4" t="s">
        <v>62</v>
      </c>
      <c r="C18" s="3" t="s">
        <v>5</v>
      </c>
      <c r="D18" s="24">
        <v>2000</v>
      </c>
      <c r="E18" s="25">
        <v>141591</v>
      </c>
      <c r="F18" s="25">
        <f t="shared" ref="F18:F21" si="2">+ROUND(D18*E18,0)</f>
        <v>283182000</v>
      </c>
    </row>
    <row r="19" spans="1:6" x14ac:dyDescent="0.3">
      <c r="A19" s="23" t="s">
        <v>63</v>
      </c>
      <c r="B19" s="4" t="s">
        <v>64</v>
      </c>
      <c r="C19" s="3" t="s">
        <v>5</v>
      </c>
      <c r="D19" s="24">
        <v>4000</v>
      </c>
      <c r="E19" s="25">
        <v>40882</v>
      </c>
      <c r="F19" s="25">
        <f t="shared" si="2"/>
        <v>163528000</v>
      </c>
    </row>
    <row r="20" spans="1:6" x14ac:dyDescent="0.3">
      <c r="A20" s="23" t="s">
        <v>65</v>
      </c>
      <c r="B20" s="4" t="s">
        <v>66</v>
      </c>
      <c r="C20" s="3" t="s">
        <v>5</v>
      </c>
      <c r="D20" s="24">
        <v>260.47000000000003</v>
      </c>
      <c r="E20" s="25">
        <v>185409</v>
      </c>
      <c r="F20" s="25">
        <f t="shared" si="2"/>
        <v>48293482</v>
      </c>
    </row>
    <row r="21" spans="1:6" x14ac:dyDescent="0.3">
      <c r="A21" s="23" t="s">
        <v>67</v>
      </c>
      <c r="B21" s="4" t="s">
        <v>68</v>
      </c>
      <c r="C21" s="3" t="s">
        <v>5</v>
      </c>
      <c r="D21" s="24">
        <v>41.15</v>
      </c>
      <c r="E21" s="25">
        <v>202413</v>
      </c>
      <c r="F21" s="25">
        <f t="shared" si="2"/>
        <v>8329295</v>
      </c>
    </row>
    <row r="22" spans="1:6" x14ac:dyDescent="0.3">
      <c r="A22" s="23" t="s">
        <v>69</v>
      </c>
      <c r="B22" s="26" t="s">
        <v>70</v>
      </c>
      <c r="C22" s="3"/>
      <c r="D22" s="24" t="s">
        <v>4</v>
      </c>
      <c r="E22" s="25" t="s">
        <v>4</v>
      </c>
      <c r="F22" s="25"/>
    </row>
    <row r="23" spans="1:6" ht="22.8" x14ac:dyDescent="0.3">
      <c r="A23" s="23" t="s">
        <v>71</v>
      </c>
      <c r="B23" s="4" t="s">
        <v>72</v>
      </c>
      <c r="C23" s="3" t="s">
        <v>5</v>
      </c>
      <c r="D23" s="24">
        <v>4000</v>
      </c>
      <c r="E23" s="25">
        <v>104253</v>
      </c>
      <c r="F23" s="25">
        <f>+ROUND(D23*E23,0)</f>
        <v>417012000</v>
      </c>
    </row>
    <row r="24" spans="1:6" x14ac:dyDescent="0.3">
      <c r="A24" s="23" t="s">
        <v>73</v>
      </c>
      <c r="B24" s="26" t="s">
        <v>74</v>
      </c>
      <c r="C24" s="3"/>
      <c r="D24" s="24" t="s">
        <v>4</v>
      </c>
      <c r="E24" s="25" t="s">
        <v>4</v>
      </c>
      <c r="F24" s="25"/>
    </row>
    <row r="25" spans="1:6" x14ac:dyDescent="0.3">
      <c r="A25" s="23" t="s">
        <v>75</v>
      </c>
      <c r="B25" s="4" t="s">
        <v>76</v>
      </c>
      <c r="C25" s="3" t="s">
        <v>8</v>
      </c>
      <c r="D25" s="24">
        <v>4143.99</v>
      </c>
      <c r="E25" s="25">
        <v>12060</v>
      </c>
      <c r="F25" s="25">
        <f t="shared" ref="F25:F27" si="3">+ROUND(D25*E25,0)</f>
        <v>49976519</v>
      </c>
    </row>
    <row r="26" spans="1:6" ht="22.8" x14ac:dyDescent="0.3">
      <c r="A26" s="23" t="s">
        <v>87</v>
      </c>
      <c r="B26" s="4" t="s">
        <v>88</v>
      </c>
      <c r="C26" s="3" t="s">
        <v>31</v>
      </c>
      <c r="D26" s="24">
        <v>4</v>
      </c>
      <c r="E26" s="25">
        <v>27080</v>
      </c>
      <c r="F26" s="25">
        <f t="shared" si="3"/>
        <v>108320</v>
      </c>
    </row>
    <row r="27" spans="1:6" x14ac:dyDescent="0.3">
      <c r="A27" s="23" t="s">
        <v>89</v>
      </c>
      <c r="B27" s="4" t="s">
        <v>90</v>
      </c>
      <c r="C27" s="3" t="s">
        <v>31</v>
      </c>
      <c r="D27" s="24">
        <v>4</v>
      </c>
      <c r="E27" s="25">
        <v>21252</v>
      </c>
      <c r="F27" s="25">
        <f t="shared" si="3"/>
        <v>85008</v>
      </c>
    </row>
    <row r="28" spans="1:6" x14ac:dyDescent="0.3">
      <c r="A28" s="23" t="s">
        <v>92</v>
      </c>
      <c r="B28" s="26" t="s">
        <v>93</v>
      </c>
      <c r="C28" s="3"/>
      <c r="D28" s="24" t="s">
        <v>4</v>
      </c>
      <c r="E28" s="25" t="s">
        <v>4</v>
      </c>
      <c r="F28" s="25"/>
    </row>
    <row r="29" spans="1:6" x14ac:dyDescent="0.3">
      <c r="A29" s="23" t="s">
        <v>110</v>
      </c>
      <c r="B29" s="26" t="s">
        <v>111</v>
      </c>
      <c r="C29" s="3"/>
      <c r="D29" s="24" t="s">
        <v>4</v>
      </c>
      <c r="E29" s="25" t="s">
        <v>4</v>
      </c>
      <c r="F29" s="25"/>
    </row>
    <row r="30" spans="1:6" x14ac:dyDescent="0.3">
      <c r="A30" s="23" t="s">
        <v>112</v>
      </c>
      <c r="B30" s="4" t="s">
        <v>113</v>
      </c>
      <c r="C30" s="3" t="s">
        <v>8</v>
      </c>
      <c r="D30" s="24">
        <v>2.0099999999999998</v>
      </c>
      <c r="E30" s="25">
        <v>240710</v>
      </c>
      <c r="F30" s="25">
        <f t="shared" ref="F30:F31" si="4">+ROUND(D30*E30,0)</f>
        <v>483827</v>
      </c>
    </row>
    <row r="31" spans="1:6" ht="22.8" x14ac:dyDescent="0.3">
      <c r="A31" s="23" t="s">
        <v>114</v>
      </c>
      <c r="B31" s="4" t="s">
        <v>115</v>
      </c>
      <c r="C31" s="3" t="s">
        <v>8</v>
      </c>
      <c r="D31" s="24">
        <v>3.8</v>
      </c>
      <c r="E31" s="25">
        <v>295166</v>
      </c>
      <c r="F31" s="25">
        <f t="shared" si="4"/>
        <v>1121631</v>
      </c>
    </row>
    <row r="32" spans="1:6" ht="22.8" x14ac:dyDescent="0.3">
      <c r="A32" s="23" t="s">
        <v>133</v>
      </c>
      <c r="B32" s="26" t="s">
        <v>134</v>
      </c>
      <c r="C32" s="3"/>
      <c r="D32" s="24" t="s">
        <v>4</v>
      </c>
      <c r="E32" s="25" t="s">
        <v>4</v>
      </c>
      <c r="F32" s="25"/>
    </row>
    <row r="33" spans="1:6" x14ac:dyDescent="0.3">
      <c r="A33" s="23" t="s">
        <v>135</v>
      </c>
      <c r="B33" s="4" t="s">
        <v>136</v>
      </c>
      <c r="C33" s="3" t="s">
        <v>5</v>
      </c>
      <c r="D33" s="24">
        <v>13.72</v>
      </c>
      <c r="E33" s="25">
        <v>152825</v>
      </c>
      <c r="F33" s="25">
        <f t="shared" ref="F33:F37" si="5">+ROUND(D33*E33,0)</f>
        <v>2096759</v>
      </c>
    </row>
    <row r="34" spans="1:6" x14ac:dyDescent="0.3">
      <c r="A34" s="23" t="s">
        <v>137</v>
      </c>
      <c r="B34" s="4" t="s">
        <v>138</v>
      </c>
      <c r="C34" s="3" t="s">
        <v>5</v>
      </c>
      <c r="D34" s="24">
        <v>192.71</v>
      </c>
      <c r="E34" s="25">
        <v>176049</v>
      </c>
      <c r="F34" s="25">
        <f t="shared" si="5"/>
        <v>33926403</v>
      </c>
    </row>
    <row r="35" spans="1:6" x14ac:dyDescent="0.3">
      <c r="A35" s="23" t="s">
        <v>139</v>
      </c>
      <c r="B35" s="4" t="s">
        <v>140</v>
      </c>
      <c r="C35" s="3" t="s">
        <v>5</v>
      </c>
      <c r="D35" s="24">
        <v>13.72</v>
      </c>
      <c r="E35" s="25">
        <v>1087843</v>
      </c>
      <c r="F35" s="25">
        <f t="shared" si="5"/>
        <v>14925206</v>
      </c>
    </row>
    <row r="36" spans="1:6" x14ac:dyDescent="0.3">
      <c r="A36" s="23" t="s">
        <v>141</v>
      </c>
      <c r="B36" s="4" t="s">
        <v>142</v>
      </c>
      <c r="C36" s="3" t="s">
        <v>5</v>
      </c>
      <c r="D36" s="24">
        <v>192.71</v>
      </c>
      <c r="E36" s="25">
        <v>1068802</v>
      </c>
      <c r="F36" s="25">
        <f t="shared" si="5"/>
        <v>205968833</v>
      </c>
    </row>
    <row r="37" spans="1:6" ht="22.8" x14ac:dyDescent="0.3">
      <c r="A37" s="23" t="s">
        <v>143</v>
      </c>
      <c r="B37" s="4" t="s">
        <v>144</v>
      </c>
      <c r="C37" s="3" t="s">
        <v>8</v>
      </c>
      <c r="D37" s="24">
        <v>29.19</v>
      </c>
      <c r="E37" s="25">
        <v>703078</v>
      </c>
      <c r="F37" s="25">
        <f t="shared" si="5"/>
        <v>20522847</v>
      </c>
    </row>
    <row r="38" spans="1:6" x14ac:dyDescent="0.3">
      <c r="A38" s="23" t="s">
        <v>145</v>
      </c>
      <c r="B38" s="26" t="s">
        <v>146</v>
      </c>
      <c r="C38" s="3"/>
      <c r="D38" s="24" t="s">
        <v>4</v>
      </c>
      <c r="E38" s="25" t="s">
        <v>4</v>
      </c>
      <c r="F38" s="25"/>
    </row>
    <row r="39" spans="1:6" ht="22.8" x14ac:dyDescent="0.3">
      <c r="A39" s="23" t="s">
        <v>147</v>
      </c>
      <c r="B39" s="4" t="s">
        <v>148</v>
      </c>
      <c r="C39" s="3" t="s">
        <v>8</v>
      </c>
      <c r="D39" s="24">
        <v>124</v>
      </c>
      <c r="E39" s="25">
        <v>44494</v>
      </c>
      <c r="F39" s="25">
        <f>+ROUND(D39*E39,0)</f>
        <v>5517256</v>
      </c>
    </row>
    <row r="40" spans="1:6" x14ac:dyDescent="0.3">
      <c r="A40" s="23" t="s">
        <v>149</v>
      </c>
      <c r="B40" s="26" t="s">
        <v>150</v>
      </c>
      <c r="C40" s="3"/>
      <c r="D40" s="24" t="s">
        <v>4</v>
      </c>
      <c r="E40" s="25" t="s">
        <v>4</v>
      </c>
      <c r="F40" s="25"/>
    </row>
    <row r="41" spans="1:6" x14ac:dyDescent="0.3">
      <c r="A41" s="23" t="s">
        <v>151</v>
      </c>
      <c r="B41" s="26" t="s">
        <v>152</v>
      </c>
      <c r="C41" s="3"/>
      <c r="D41" s="24" t="s">
        <v>4</v>
      </c>
      <c r="E41" s="25" t="s">
        <v>4</v>
      </c>
      <c r="F41" s="25"/>
    </row>
    <row r="42" spans="1:6" x14ac:dyDescent="0.3">
      <c r="A42" s="23" t="s">
        <v>153</v>
      </c>
      <c r="B42" s="4" t="s">
        <v>154</v>
      </c>
      <c r="C42" s="3" t="s">
        <v>8</v>
      </c>
      <c r="D42" s="24">
        <v>41</v>
      </c>
      <c r="E42" s="25">
        <v>317220</v>
      </c>
      <c r="F42" s="25">
        <f t="shared" ref="F42:F43" si="6">+ROUND(D42*E42,0)</f>
        <v>13006020</v>
      </c>
    </row>
    <row r="43" spans="1:6" x14ac:dyDescent="0.3">
      <c r="A43" s="23" t="s">
        <v>155</v>
      </c>
      <c r="B43" s="4" t="s">
        <v>156</v>
      </c>
      <c r="C43" s="3" t="s">
        <v>8</v>
      </c>
      <c r="D43" s="24">
        <v>21</v>
      </c>
      <c r="E43" s="25">
        <v>319545</v>
      </c>
      <c r="F43" s="25">
        <f t="shared" si="6"/>
        <v>6710445</v>
      </c>
    </row>
    <row r="44" spans="1:6" x14ac:dyDescent="0.3">
      <c r="A44" s="23" t="s">
        <v>157</v>
      </c>
      <c r="B44" s="26" t="s">
        <v>158</v>
      </c>
      <c r="C44" s="3"/>
      <c r="D44" s="24" t="s">
        <v>4</v>
      </c>
      <c r="E44" s="25" t="s">
        <v>4</v>
      </c>
      <c r="F44" s="25"/>
    </row>
    <row r="45" spans="1:6" ht="22.8" x14ac:dyDescent="0.3">
      <c r="A45" s="23" t="s">
        <v>159</v>
      </c>
      <c r="B45" s="4" t="s">
        <v>160</v>
      </c>
      <c r="C45" s="3" t="s">
        <v>31</v>
      </c>
      <c r="D45" s="24">
        <v>4</v>
      </c>
      <c r="E45" s="25">
        <v>362208</v>
      </c>
      <c r="F45" s="25">
        <f t="shared" ref="F45:F47" si="7">+ROUND(D45*E45,0)</f>
        <v>1448832</v>
      </c>
    </row>
    <row r="46" spans="1:6" x14ac:dyDescent="0.3">
      <c r="A46" s="23" t="s">
        <v>161</v>
      </c>
      <c r="B46" s="4" t="s">
        <v>162</v>
      </c>
      <c r="C46" s="3" t="s">
        <v>31</v>
      </c>
      <c r="D46" s="24">
        <v>11</v>
      </c>
      <c r="E46" s="25">
        <v>58943</v>
      </c>
      <c r="F46" s="25">
        <f t="shared" si="7"/>
        <v>648373</v>
      </c>
    </row>
    <row r="47" spans="1:6" x14ac:dyDescent="0.3">
      <c r="A47" s="23" t="s">
        <v>163</v>
      </c>
      <c r="B47" s="4" t="s">
        <v>164</v>
      </c>
      <c r="C47" s="3" t="s">
        <v>31</v>
      </c>
      <c r="D47" s="24">
        <v>7</v>
      </c>
      <c r="E47" s="25">
        <v>73719</v>
      </c>
      <c r="F47" s="25">
        <f t="shared" si="7"/>
        <v>516033</v>
      </c>
    </row>
    <row r="48" spans="1:6" x14ac:dyDescent="0.3">
      <c r="A48" s="23" t="s">
        <v>165</v>
      </c>
      <c r="B48" s="26" t="s">
        <v>166</v>
      </c>
      <c r="C48" s="3"/>
      <c r="D48" s="24" t="s">
        <v>4</v>
      </c>
      <c r="E48" s="25" t="s">
        <v>4</v>
      </c>
      <c r="F48" s="25"/>
    </row>
    <row r="49" spans="1:6" ht="22.8" x14ac:dyDescent="0.3">
      <c r="A49" s="23" t="s">
        <v>167</v>
      </c>
      <c r="B49" s="4" t="s">
        <v>168</v>
      </c>
      <c r="C49" s="3" t="s">
        <v>6</v>
      </c>
      <c r="D49" s="24">
        <v>2408.42</v>
      </c>
      <c r="E49" s="25">
        <v>67092</v>
      </c>
      <c r="F49" s="25">
        <f>+ROUND(D49*E49,0)</f>
        <v>161585715</v>
      </c>
    </row>
    <row r="50" spans="1:6" ht="22.8" x14ac:dyDescent="0.3">
      <c r="A50" s="23" t="s">
        <v>169</v>
      </c>
      <c r="B50" s="26" t="s">
        <v>170</v>
      </c>
      <c r="C50" s="3"/>
      <c r="D50" s="24" t="s">
        <v>4</v>
      </c>
      <c r="E50" s="25" t="s">
        <v>4</v>
      </c>
      <c r="F50" s="25"/>
    </row>
    <row r="51" spans="1:6" x14ac:dyDescent="0.3">
      <c r="A51" s="23" t="s">
        <v>171</v>
      </c>
      <c r="B51" s="4" t="s">
        <v>172</v>
      </c>
      <c r="C51" s="3" t="s">
        <v>173</v>
      </c>
      <c r="D51" s="24">
        <v>207</v>
      </c>
      <c r="E51" s="25">
        <v>26954</v>
      </c>
      <c r="F51" s="25">
        <f>+ROUND(D51*E51,0)</f>
        <v>5579478</v>
      </c>
    </row>
    <row r="52" spans="1:6" x14ac:dyDescent="0.3">
      <c r="A52" s="23" t="s">
        <v>174</v>
      </c>
      <c r="B52" s="26" t="s">
        <v>175</v>
      </c>
      <c r="C52" s="3"/>
      <c r="D52" s="24" t="s">
        <v>4</v>
      </c>
      <c r="E52" s="25" t="s">
        <v>4</v>
      </c>
      <c r="F52" s="25"/>
    </row>
    <row r="53" spans="1:6" x14ac:dyDescent="0.3">
      <c r="A53" s="23" t="s">
        <v>178</v>
      </c>
      <c r="B53" s="4" t="s">
        <v>179</v>
      </c>
      <c r="C53" s="3" t="s">
        <v>8</v>
      </c>
      <c r="D53" s="24">
        <v>1277.58</v>
      </c>
      <c r="E53" s="25">
        <v>75145</v>
      </c>
      <c r="F53" s="25">
        <f t="shared" ref="F53:F59" si="8">+ROUND(D53*E53,0)</f>
        <v>96003749</v>
      </c>
    </row>
    <row r="54" spans="1:6" x14ac:dyDescent="0.3">
      <c r="A54" s="23" t="s">
        <v>180</v>
      </c>
      <c r="B54" s="4" t="s">
        <v>181</v>
      </c>
      <c r="C54" s="3" t="s">
        <v>8</v>
      </c>
      <c r="D54" s="24">
        <v>521.47</v>
      </c>
      <c r="E54" s="25">
        <v>126215</v>
      </c>
      <c r="F54" s="25">
        <f t="shared" si="8"/>
        <v>65817336</v>
      </c>
    </row>
    <row r="55" spans="1:6" x14ac:dyDescent="0.3">
      <c r="A55" s="23" t="s">
        <v>182</v>
      </c>
      <c r="B55" s="4" t="s">
        <v>183</v>
      </c>
      <c r="C55" s="3" t="s">
        <v>8</v>
      </c>
      <c r="D55" s="24">
        <v>2344.9299999999998</v>
      </c>
      <c r="E55" s="25">
        <v>181615</v>
      </c>
      <c r="F55" s="25">
        <f t="shared" si="8"/>
        <v>425874462</v>
      </c>
    </row>
    <row r="56" spans="1:6" x14ac:dyDescent="0.3">
      <c r="A56" s="23" t="s">
        <v>198</v>
      </c>
      <c r="B56" s="4" t="s">
        <v>199</v>
      </c>
      <c r="C56" s="3" t="s">
        <v>31</v>
      </c>
      <c r="D56" s="24">
        <v>2</v>
      </c>
      <c r="E56" s="25">
        <v>238403</v>
      </c>
      <c r="F56" s="25">
        <f t="shared" si="8"/>
        <v>476806</v>
      </c>
    </row>
    <row r="57" spans="1:6" x14ac:dyDescent="0.3">
      <c r="A57" s="23" t="s">
        <v>200</v>
      </c>
      <c r="B57" s="4" t="s">
        <v>201</v>
      </c>
      <c r="C57" s="3" t="s">
        <v>31</v>
      </c>
      <c r="D57" s="24">
        <v>2</v>
      </c>
      <c r="E57" s="25">
        <v>803051</v>
      </c>
      <c r="F57" s="25">
        <f t="shared" si="8"/>
        <v>1606102</v>
      </c>
    </row>
    <row r="58" spans="1:6" x14ac:dyDescent="0.3">
      <c r="A58" s="23" t="s">
        <v>214</v>
      </c>
      <c r="B58" s="4" t="s">
        <v>215</v>
      </c>
      <c r="C58" s="3" t="s">
        <v>31</v>
      </c>
      <c r="D58" s="24">
        <v>2</v>
      </c>
      <c r="E58" s="25">
        <v>254075</v>
      </c>
      <c r="F58" s="25">
        <f t="shared" si="8"/>
        <v>508150</v>
      </c>
    </row>
    <row r="59" spans="1:6" x14ac:dyDescent="0.3">
      <c r="A59" s="23" t="s">
        <v>216</v>
      </c>
      <c r="B59" s="4" t="s">
        <v>217</v>
      </c>
      <c r="C59" s="3" t="s">
        <v>31</v>
      </c>
      <c r="D59" s="24">
        <v>2</v>
      </c>
      <c r="E59" s="25">
        <v>1107487</v>
      </c>
      <c r="F59" s="25">
        <f t="shared" si="8"/>
        <v>2214974</v>
      </c>
    </row>
    <row r="60" spans="1:6" s="31" customFormat="1" x14ac:dyDescent="0.3">
      <c r="A60" s="27"/>
      <c r="B60" s="28" t="s">
        <v>220</v>
      </c>
      <c r="C60" s="12"/>
      <c r="D60" s="29"/>
      <c r="E60" s="30"/>
      <c r="F60" s="30">
        <f>+SUM(F7:F51)</f>
        <v>2288423395</v>
      </c>
    </row>
    <row r="61" spans="1:6" s="31" customFormat="1" x14ac:dyDescent="0.3">
      <c r="A61" s="27"/>
      <c r="B61" s="28" t="s">
        <v>221</v>
      </c>
      <c r="C61" s="12"/>
      <c r="D61" s="29"/>
      <c r="E61" s="30"/>
      <c r="F61" s="30">
        <f>+SUM(F53:F59)</f>
        <v>592501579</v>
      </c>
    </row>
    <row r="62" spans="1:6" x14ac:dyDescent="0.3">
      <c r="A62" s="23"/>
      <c r="B62" s="4"/>
      <c r="C62" s="3"/>
      <c r="D62" s="24"/>
      <c r="E62" s="25"/>
      <c r="F62" s="25"/>
    </row>
    <row r="63" spans="1:6" x14ac:dyDescent="0.3">
      <c r="A63" s="18" t="s">
        <v>222</v>
      </c>
      <c r="B63" s="19"/>
      <c r="C63" s="20"/>
      <c r="D63" s="21"/>
      <c r="E63" s="22"/>
      <c r="F63" s="22"/>
    </row>
    <row r="64" spans="1:6" ht="22.8" x14ac:dyDescent="0.3">
      <c r="A64" s="23" t="s">
        <v>43</v>
      </c>
      <c r="B64" s="26" t="s">
        <v>44</v>
      </c>
      <c r="C64" s="3"/>
      <c r="D64" s="24" t="s">
        <v>4</v>
      </c>
      <c r="E64" s="25" t="s">
        <v>4</v>
      </c>
      <c r="F64" s="25"/>
    </row>
    <row r="65" spans="1:6" x14ac:dyDescent="0.3">
      <c r="A65" s="23" t="s">
        <v>45</v>
      </c>
      <c r="B65" s="4" t="s">
        <v>46</v>
      </c>
      <c r="C65" s="3" t="s">
        <v>5</v>
      </c>
      <c r="D65" s="24">
        <v>2000</v>
      </c>
      <c r="E65" s="25">
        <v>18907</v>
      </c>
      <c r="F65" s="25">
        <f t="shared" ref="F65:F67" si="9">+ROUND(D65*E65,0)</f>
        <v>37814000</v>
      </c>
    </row>
    <row r="66" spans="1:6" x14ac:dyDescent="0.3">
      <c r="A66" s="23" t="s">
        <v>47</v>
      </c>
      <c r="B66" s="4" t="s">
        <v>48</v>
      </c>
      <c r="C66" s="3" t="s">
        <v>5</v>
      </c>
      <c r="D66" s="24">
        <v>1500</v>
      </c>
      <c r="E66" s="25">
        <v>20902</v>
      </c>
      <c r="F66" s="25">
        <f t="shared" si="9"/>
        <v>31353000</v>
      </c>
    </row>
    <row r="67" spans="1:6" x14ac:dyDescent="0.3">
      <c r="A67" s="23" t="s">
        <v>49</v>
      </c>
      <c r="B67" s="4" t="s">
        <v>50</v>
      </c>
      <c r="C67" s="3" t="s">
        <v>5</v>
      </c>
      <c r="D67" s="24">
        <v>173.58</v>
      </c>
      <c r="E67" s="25">
        <v>22898</v>
      </c>
      <c r="F67" s="25">
        <f t="shared" si="9"/>
        <v>3974635</v>
      </c>
    </row>
    <row r="68" spans="1:6" ht="22.8" x14ac:dyDescent="0.3">
      <c r="A68" s="23" t="s">
        <v>51</v>
      </c>
      <c r="B68" s="26" t="s">
        <v>52</v>
      </c>
      <c r="C68" s="3"/>
      <c r="D68" s="24" t="s">
        <v>4</v>
      </c>
      <c r="E68" s="25" t="s">
        <v>4</v>
      </c>
      <c r="F68" s="25"/>
    </row>
    <row r="69" spans="1:6" x14ac:dyDescent="0.3">
      <c r="A69" s="23" t="s">
        <v>53</v>
      </c>
      <c r="B69" s="4" t="s">
        <v>54</v>
      </c>
      <c r="C69" s="3" t="s">
        <v>6</v>
      </c>
      <c r="D69" s="24">
        <v>1000</v>
      </c>
      <c r="E69" s="25">
        <v>35533</v>
      </c>
      <c r="F69" s="25">
        <f t="shared" ref="F69:F71" si="10">+ROUND(D69*E69,0)</f>
        <v>35533000</v>
      </c>
    </row>
    <row r="70" spans="1:6" x14ac:dyDescent="0.3">
      <c r="A70" s="23" t="s">
        <v>55</v>
      </c>
      <c r="B70" s="4" t="s">
        <v>56</v>
      </c>
      <c r="C70" s="3" t="s">
        <v>6</v>
      </c>
      <c r="D70" s="24">
        <v>584.63</v>
      </c>
      <c r="E70" s="25">
        <v>33135</v>
      </c>
      <c r="F70" s="25">
        <f t="shared" si="10"/>
        <v>19371715</v>
      </c>
    </row>
    <row r="71" spans="1:6" x14ac:dyDescent="0.3">
      <c r="A71" s="23" t="s">
        <v>57</v>
      </c>
      <c r="B71" s="4" t="s">
        <v>58</v>
      </c>
      <c r="C71" s="3" t="s">
        <v>6</v>
      </c>
      <c r="D71" s="24">
        <v>185.24</v>
      </c>
      <c r="E71" s="25">
        <v>44007</v>
      </c>
      <c r="F71" s="25">
        <f t="shared" si="10"/>
        <v>8151857</v>
      </c>
    </row>
    <row r="72" spans="1:6" x14ac:dyDescent="0.3">
      <c r="A72" s="23" t="s">
        <v>59</v>
      </c>
      <c r="B72" s="26" t="s">
        <v>60</v>
      </c>
      <c r="C72" s="3"/>
      <c r="D72" s="24" t="s">
        <v>4</v>
      </c>
      <c r="E72" s="25" t="s">
        <v>4</v>
      </c>
      <c r="F72" s="25"/>
    </row>
    <row r="73" spans="1:6" x14ac:dyDescent="0.3">
      <c r="A73" s="23" t="s">
        <v>61</v>
      </c>
      <c r="B73" s="4" t="s">
        <v>62</v>
      </c>
      <c r="C73" s="3" t="s">
        <v>5</v>
      </c>
      <c r="D73" s="24">
        <v>2000</v>
      </c>
      <c r="E73" s="25">
        <v>141591</v>
      </c>
      <c r="F73" s="25">
        <f t="shared" ref="F73:F76" si="11">+ROUND(D73*E73,0)</f>
        <v>283182000</v>
      </c>
    </row>
    <row r="74" spans="1:6" x14ac:dyDescent="0.3">
      <c r="A74" s="23" t="s">
        <v>63</v>
      </c>
      <c r="B74" s="4" t="s">
        <v>64</v>
      </c>
      <c r="C74" s="3" t="s">
        <v>5</v>
      </c>
      <c r="D74" s="24">
        <v>1400</v>
      </c>
      <c r="E74" s="25">
        <v>40882</v>
      </c>
      <c r="F74" s="25">
        <f t="shared" si="11"/>
        <v>57234800</v>
      </c>
    </row>
    <row r="75" spans="1:6" x14ac:dyDescent="0.3">
      <c r="A75" s="23" t="s">
        <v>65</v>
      </c>
      <c r="B75" s="4" t="s">
        <v>66</v>
      </c>
      <c r="C75" s="3" t="s">
        <v>5</v>
      </c>
      <c r="D75" s="24">
        <v>50</v>
      </c>
      <c r="E75" s="25">
        <v>185409</v>
      </c>
      <c r="F75" s="25">
        <f t="shared" si="11"/>
        <v>9270450</v>
      </c>
    </row>
    <row r="76" spans="1:6" x14ac:dyDescent="0.3">
      <c r="A76" s="23" t="s">
        <v>67</v>
      </c>
      <c r="B76" s="4" t="s">
        <v>68</v>
      </c>
      <c r="C76" s="3" t="s">
        <v>5</v>
      </c>
      <c r="D76" s="24">
        <v>28.8</v>
      </c>
      <c r="E76" s="25">
        <v>202413</v>
      </c>
      <c r="F76" s="25">
        <f t="shared" si="11"/>
        <v>5829494</v>
      </c>
    </row>
    <row r="77" spans="1:6" x14ac:dyDescent="0.3">
      <c r="A77" s="23" t="s">
        <v>69</v>
      </c>
      <c r="B77" s="26" t="s">
        <v>70</v>
      </c>
      <c r="C77" s="3"/>
      <c r="D77" s="24" t="s">
        <v>4</v>
      </c>
      <c r="E77" s="25" t="s">
        <v>4</v>
      </c>
      <c r="F77" s="25"/>
    </row>
    <row r="78" spans="1:6" ht="22.8" x14ac:dyDescent="0.3">
      <c r="A78" s="23" t="s">
        <v>71</v>
      </c>
      <c r="B78" s="4" t="s">
        <v>72</v>
      </c>
      <c r="C78" s="3" t="s">
        <v>5</v>
      </c>
      <c r="D78" s="24">
        <v>369.87000000000012</v>
      </c>
      <c r="E78" s="25">
        <v>104253</v>
      </c>
      <c r="F78" s="25">
        <f t="shared" ref="F78" si="12">+ROUND(D78*E78,0)</f>
        <v>38560057</v>
      </c>
    </row>
    <row r="79" spans="1:6" s="31" customFormat="1" x14ac:dyDescent="0.3">
      <c r="A79" s="32" t="s">
        <v>92</v>
      </c>
      <c r="B79" s="26" t="s">
        <v>93</v>
      </c>
      <c r="C79" s="2"/>
      <c r="D79" s="33" t="s">
        <v>4</v>
      </c>
      <c r="E79" s="34" t="s">
        <v>4</v>
      </c>
      <c r="F79" s="34"/>
    </row>
    <row r="80" spans="1:6" s="31" customFormat="1" x14ac:dyDescent="0.3">
      <c r="A80" s="32" t="s">
        <v>94</v>
      </c>
      <c r="B80" s="26" t="s">
        <v>95</v>
      </c>
      <c r="C80" s="2"/>
      <c r="D80" s="33" t="s">
        <v>4</v>
      </c>
      <c r="E80" s="34" t="s">
        <v>4</v>
      </c>
      <c r="F80" s="34"/>
    </row>
    <row r="81" spans="1:6" ht="22.8" x14ac:dyDescent="0.3">
      <c r="A81" s="23" t="s">
        <v>96</v>
      </c>
      <c r="B81" s="4" t="s">
        <v>97</v>
      </c>
      <c r="C81" s="3" t="s">
        <v>31</v>
      </c>
      <c r="D81" s="24">
        <v>152</v>
      </c>
      <c r="E81" s="25">
        <v>1587712</v>
      </c>
      <c r="F81" s="25">
        <f t="shared" ref="F81:F84" si="13">+ROUND(D81*E81,0)</f>
        <v>241332224</v>
      </c>
    </row>
    <row r="82" spans="1:6" ht="22.8" x14ac:dyDescent="0.3">
      <c r="A82" s="23" t="s">
        <v>98</v>
      </c>
      <c r="B82" s="4" t="s">
        <v>99</v>
      </c>
      <c r="C82" s="3" t="s">
        <v>31</v>
      </c>
      <c r="D82" s="24">
        <v>152</v>
      </c>
      <c r="E82" s="25">
        <v>2155739</v>
      </c>
      <c r="F82" s="25">
        <f t="shared" si="13"/>
        <v>327672328</v>
      </c>
    </row>
    <row r="83" spans="1:6" ht="22.8" x14ac:dyDescent="0.3">
      <c r="A83" s="23" t="s">
        <v>100</v>
      </c>
      <c r="B83" s="4" t="s">
        <v>101</v>
      </c>
      <c r="C83" s="3" t="s">
        <v>31</v>
      </c>
      <c r="D83" s="24">
        <v>36</v>
      </c>
      <c r="E83" s="25">
        <v>1978491</v>
      </c>
      <c r="F83" s="25">
        <f t="shared" si="13"/>
        <v>71225676</v>
      </c>
    </row>
    <row r="84" spans="1:6" ht="22.8" x14ac:dyDescent="0.3">
      <c r="A84" s="23" t="s">
        <v>102</v>
      </c>
      <c r="B84" s="4" t="s">
        <v>103</v>
      </c>
      <c r="C84" s="3" t="s">
        <v>31</v>
      </c>
      <c r="D84" s="24">
        <v>36</v>
      </c>
      <c r="E84" s="25">
        <v>2425031</v>
      </c>
      <c r="F84" s="25">
        <f t="shared" si="13"/>
        <v>87301116</v>
      </c>
    </row>
    <row r="85" spans="1:6" x14ac:dyDescent="0.3">
      <c r="A85" s="23" t="s">
        <v>104</v>
      </c>
      <c r="B85" s="26" t="s">
        <v>105</v>
      </c>
      <c r="C85" s="3"/>
      <c r="D85" s="24" t="s">
        <v>4</v>
      </c>
      <c r="E85" s="25" t="s">
        <v>4</v>
      </c>
      <c r="F85" s="25"/>
    </row>
    <row r="86" spans="1:6" ht="22.8" x14ac:dyDescent="0.3">
      <c r="A86" s="23" t="s">
        <v>106</v>
      </c>
      <c r="B86" s="4" t="s">
        <v>107</v>
      </c>
      <c r="C86" s="3" t="s">
        <v>8</v>
      </c>
      <c r="D86" s="24">
        <v>186</v>
      </c>
      <c r="E86" s="25">
        <v>1489268</v>
      </c>
      <c r="F86" s="25">
        <f t="shared" ref="F86:F88" si="14">+ROUND(D86*E86,0)</f>
        <v>277003848</v>
      </c>
    </row>
    <row r="87" spans="1:6" ht="22.8" x14ac:dyDescent="0.3">
      <c r="A87" s="23" t="s">
        <v>108</v>
      </c>
      <c r="B87" s="4" t="s">
        <v>109</v>
      </c>
      <c r="C87" s="3" t="s">
        <v>8</v>
      </c>
      <c r="D87" s="24">
        <v>126</v>
      </c>
      <c r="E87" s="25">
        <v>1114127</v>
      </c>
      <c r="F87" s="25">
        <f t="shared" si="14"/>
        <v>140380002</v>
      </c>
    </row>
    <row r="88" spans="1:6" ht="22.8" x14ac:dyDescent="0.3">
      <c r="A88" s="23" t="s">
        <v>224</v>
      </c>
      <c r="B88" s="4" t="s">
        <v>225</v>
      </c>
      <c r="C88" s="3" t="s">
        <v>8</v>
      </c>
      <c r="D88" s="24">
        <v>1.5</v>
      </c>
      <c r="E88" s="25">
        <v>1943147</v>
      </c>
      <c r="F88" s="25">
        <f t="shared" si="14"/>
        <v>2914721</v>
      </c>
    </row>
    <row r="89" spans="1:6" x14ac:dyDescent="0.3">
      <c r="A89" s="23" t="s">
        <v>118</v>
      </c>
      <c r="B89" s="26" t="s">
        <v>119</v>
      </c>
      <c r="C89" s="3"/>
      <c r="D89" s="24" t="s">
        <v>4</v>
      </c>
      <c r="E89" s="25" t="s">
        <v>4</v>
      </c>
      <c r="F89" s="25"/>
    </row>
    <row r="90" spans="1:6" ht="22.8" x14ac:dyDescent="0.3">
      <c r="A90" s="23" t="s">
        <v>120</v>
      </c>
      <c r="B90" s="4" t="s">
        <v>121</v>
      </c>
      <c r="C90" s="3" t="s">
        <v>31</v>
      </c>
      <c r="D90" s="24">
        <v>116</v>
      </c>
      <c r="E90" s="25">
        <v>2006934</v>
      </c>
      <c r="F90" s="25">
        <f t="shared" ref="F90" si="15">+ROUND(D90*E90,0)</f>
        <v>232804344</v>
      </c>
    </row>
    <row r="91" spans="1:6" x14ac:dyDescent="0.3">
      <c r="A91" s="23" t="s">
        <v>122</v>
      </c>
      <c r="B91" s="26" t="s">
        <v>123</v>
      </c>
      <c r="C91" s="3"/>
      <c r="D91" s="24" t="s">
        <v>4</v>
      </c>
      <c r="E91" s="25" t="s">
        <v>4</v>
      </c>
      <c r="F91" s="25"/>
    </row>
    <row r="92" spans="1:6" x14ac:dyDescent="0.3">
      <c r="A92" s="23" t="s">
        <v>124</v>
      </c>
      <c r="B92" s="4" t="s">
        <v>125</v>
      </c>
      <c r="C92" s="3" t="s">
        <v>31</v>
      </c>
      <c r="D92" s="24">
        <v>188</v>
      </c>
      <c r="E92" s="25">
        <v>228299</v>
      </c>
      <c r="F92" s="25">
        <f t="shared" ref="F92" si="16">+ROUND(D92*E92,0)</f>
        <v>42920212</v>
      </c>
    </row>
    <row r="93" spans="1:6" ht="22.8" x14ac:dyDescent="0.3">
      <c r="A93" s="23" t="s">
        <v>126</v>
      </c>
      <c r="B93" s="26" t="s">
        <v>127</v>
      </c>
      <c r="C93" s="3"/>
      <c r="D93" s="24" t="s">
        <v>4</v>
      </c>
      <c r="E93" s="25" t="s">
        <v>4</v>
      </c>
      <c r="F93" s="25"/>
    </row>
    <row r="94" spans="1:6" ht="22.8" x14ac:dyDescent="0.3">
      <c r="A94" s="23" t="s">
        <v>128</v>
      </c>
      <c r="B94" s="4" t="s">
        <v>129</v>
      </c>
      <c r="C94" s="3" t="s">
        <v>31</v>
      </c>
      <c r="D94" s="24">
        <v>579</v>
      </c>
      <c r="E94" s="25">
        <v>165835</v>
      </c>
      <c r="F94" s="25">
        <f t="shared" ref="F94" si="17">+ROUND(D94*E94,0)</f>
        <v>96018465</v>
      </c>
    </row>
    <row r="95" spans="1:6" ht="22.8" x14ac:dyDescent="0.3">
      <c r="A95" s="23" t="s">
        <v>133</v>
      </c>
      <c r="B95" s="26" t="s">
        <v>134</v>
      </c>
      <c r="C95" s="3"/>
      <c r="D95" s="24" t="s">
        <v>4</v>
      </c>
      <c r="E95" s="25" t="s">
        <v>4</v>
      </c>
      <c r="F95" s="25"/>
    </row>
    <row r="96" spans="1:6" x14ac:dyDescent="0.3">
      <c r="A96" s="23" t="s">
        <v>135</v>
      </c>
      <c r="B96" s="4" t="s">
        <v>136</v>
      </c>
      <c r="C96" s="3" t="s">
        <v>5</v>
      </c>
      <c r="D96" s="24">
        <v>9.6</v>
      </c>
      <c r="E96" s="25">
        <v>152825</v>
      </c>
      <c r="F96" s="25">
        <f t="shared" ref="F96:F99" si="18">+ROUND(D96*E96,0)</f>
        <v>1467120</v>
      </c>
    </row>
    <row r="97" spans="1:6" x14ac:dyDescent="0.3">
      <c r="A97" s="23" t="s">
        <v>137</v>
      </c>
      <c r="B97" s="4" t="s">
        <v>138</v>
      </c>
      <c r="C97" s="3" t="s">
        <v>5</v>
      </c>
      <c r="D97" s="24">
        <v>64</v>
      </c>
      <c r="E97" s="25">
        <v>176049</v>
      </c>
      <c r="F97" s="25">
        <f t="shared" si="18"/>
        <v>11267136</v>
      </c>
    </row>
    <row r="98" spans="1:6" x14ac:dyDescent="0.3">
      <c r="A98" s="23" t="s">
        <v>139</v>
      </c>
      <c r="B98" s="4" t="s">
        <v>140</v>
      </c>
      <c r="C98" s="3" t="s">
        <v>5</v>
      </c>
      <c r="D98" s="24">
        <v>9.6</v>
      </c>
      <c r="E98" s="25">
        <v>1087843</v>
      </c>
      <c r="F98" s="25">
        <f t="shared" si="18"/>
        <v>10443293</v>
      </c>
    </row>
    <row r="99" spans="1:6" x14ac:dyDescent="0.3">
      <c r="A99" s="23" t="s">
        <v>141</v>
      </c>
      <c r="B99" s="4" t="s">
        <v>142</v>
      </c>
      <c r="C99" s="3" t="s">
        <v>5</v>
      </c>
      <c r="D99" s="24">
        <v>64</v>
      </c>
      <c r="E99" s="25">
        <v>1068802</v>
      </c>
      <c r="F99" s="25">
        <f t="shared" si="18"/>
        <v>68403328</v>
      </c>
    </row>
    <row r="100" spans="1:6" x14ac:dyDescent="0.3">
      <c r="A100" s="23" t="s">
        <v>165</v>
      </c>
      <c r="B100" s="26" t="s">
        <v>166</v>
      </c>
      <c r="C100" s="3"/>
      <c r="D100" s="24" t="s">
        <v>4</v>
      </c>
      <c r="E100" s="25" t="s">
        <v>4</v>
      </c>
      <c r="F100" s="25"/>
    </row>
    <row r="101" spans="1:6" ht="22.8" x14ac:dyDescent="0.3">
      <c r="A101" s="23" t="s">
        <v>167</v>
      </c>
      <c r="B101" s="4" t="s">
        <v>168</v>
      </c>
      <c r="C101" s="3" t="s">
        <v>6</v>
      </c>
      <c r="D101" s="24">
        <v>896</v>
      </c>
      <c r="E101" s="25">
        <v>67092</v>
      </c>
      <c r="F101" s="25">
        <f t="shared" ref="F101" si="19">+ROUND(D101*E101,0)</f>
        <v>60114432</v>
      </c>
    </row>
    <row r="102" spans="1:6" s="31" customFormat="1" x14ac:dyDescent="0.3">
      <c r="A102" s="32"/>
      <c r="B102" s="26" t="s">
        <v>226</v>
      </c>
      <c r="C102" s="2"/>
      <c r="D102" s="33"/>
      <c r="E102" s="34"/>
      <c r="F102" s="34">
        <f>SUM(F65:F101)</f>
        <v>2201543253</v>
      </c>
    </row>
    <row r="103" spans="1:6" x14ac:dyDescent="0.3">
      <c r="A103" s="23"/>
      <c r="B103" s="4"/>
      <c r="C103" s="3"/>
      <c r="D103" s="24"/>
      <c r="E103" s="25"/>
      <c r="F103" s="25"/>
    </row>
    <row r="104" spans="1:6" x14ac:dyDescent="0.3">
      <c r="A104" s="18" t="s">
        <v>227</v>
      </c>
      <c r="B104" s="19"/>
      <c r="C104" s="20"/>
      <c r="D104" s="21"/>
      <c r="E104" s="22"/>
      <c r="F104" s="22"/>
    </row>
    <row r="105" spans="1:6" s="31" customFormat="1" x14ac:dyDescent="0.3">
      <c r="A105" s="32" t="s">
        <v>37</v>
      </c>
      <c r="B105" s="26" t="s">
        <v>38</v>
      </c>
      <c r="C105" s="2"/>
      <c r="D105" s="33"/>
      <c r="E105" s="34" t="s">
        <v>4</v>
      </c>
      <c r="F105" s="34"/>
    </row>
    <row r="106" spans="1:6" x14ac:dyDescent="0.3">
      <c r="A106" s="23" t="s">
        <v>39</v>
      </c>
      <c r="B106" s="4" t="s">
        <v>40</v>
      </c>
      <c r="C106" s="3" t="s">
        <v>8</v>
      </c>
      <c r="D106" s="24">
        <v>686</v>
      </c>
      <c r="E106" s="25">
        <v>6993</v>
      </c>
      <c r="F106" s="25">
        <f t="shared" ref="F106" si="20">+ROUND(D106*E106,0)</f>
        <v>4797198</v>
      </c>
    </row>
    <row r="107" spans="1:6" s="31" customFormat="1" ht="22.8" x14ac:dyDescent="0.3">
      <c r="A107" s="32" t="s">
        <v>43</v>
      </c>
      <c r="B107" s="26" t="s">
        <v>44</v>
      </c>
      <c r="C107" s="2"/>
      <c r="D107" s="33" t="s">
        <v>4</v>
      </c>
      <c r="E107" s="34" t="s">
        <v>4</v>
      </c>
      <c r="F107" s="34"/>
    </row>
    <row r="108" spans="1:6" x14ac:dyDescent="0.3">
      <c r="A108" s="23" t="s">
        <v>45</v>
      </c>
      <c r="B108" s="4" t="s">
        <v>46</v>
      </c>
      <c r="C108" s="3" t="s">
        <v>5</v>
      </c>
      <c r="D108" s="24">
        <v>900</v>
      </c>
      <c r="E108" s="25">
        <v>18907</v>
      </c>
      <c r="F108" s="25">
        <f t="shared" ref="F108" si="21">+ROUND(D108*E108,0)</f>
        <v>17016300</v>
      </c>
    </row>
    <row r="109" spans="1:6" ht="22.8" x14ac:dyDescent="0.3">
      <c r="A109" s="23" t="s">
        <v>51</v>
      </c>
      <c r="B109" s="26" t="s">
        <v>52</v>
      </c>
      <c r="C109" s="3"/>
      <c r="D109" s="24" t="s">
        <v>4</v>
      </c>
      <c r="E109" s="25" t="s">
        <v>4</v>
      </c>
      <c r="F109" s="25"/>
    </row>
    <row r="110" spans="1:6" x14ac:dyDescent="0.3">
      <c r="A110" s="23" t="s">
        <v>53</v>
      </c>
      <c r="B110" s="4" t="s">
        <v>54</v>
      </c>
      <c r="C110" s="3" t="s">
        <v>6</v>
      </c>
      <c r="D110" s="24">
        <v>2637.6</v>
      </c>
      <c r="E110" s="25">
        <v>35533</v>
      </c>
      <c r="F110" s="25">
        <f t="shared" ref="F110" si="22">+ROUND(D110*E110,0)</f>
        <v>93721841</v>
      </c>
    </row>
    <row r="111" spans="1:6" x14ac:dyDescent="0.3">
      <c r="A111" s="23" t="s">
        <v>59</v>
      </c>
      <c r="B111" s="26" t="s">
        <v>60</v>
      </c>
      <c r="C111" s="3"/>
      <c r="D111" s="24" t="s">
        <v>4</v>
      </c>
      <c r="E111" s="25" t="s">
        <v>4</v>
      </c>
      <c r="F111" s="25"/>
    </row>
    <row r="112" spans="1:6" x14ac:dyDescent="0.3">
      <c r="A112" s="23" t="s">
        <v>61</v>
      </c>
      <c r="B112" s="4" t="s">
        <v>62</v>
      </c>
      <c r="C112" s="3" t="s">
        <v>5</v>
      </c>
      <c r="D112" s="24">
        <v>553.19000000000005</v>
      </c>
      <c r="E112" s="25">
        <v>141591</v>
      </c>
      <c r="F112" s="25">
        <f t="shared" ref="F112:F115" si="23">+ROUND(D112*E112,0)</f>
        <v>78326725</v>
      </c>
    </row>
    <row r="113" spans="1:6" x14ac:dyDescent="0.3">
      <c r="A113" s="23" t="s">
        <v>63</v>
      </c>
      <c r="B113" s="4" t="s">
        <v>64</v>
      </c>
      <c r="C113" s="3" t="s">
        <v>5</v>
      </c>
      <c r="D113" s="24">
        <v>810.38</v>
      </c>
      <c r="E113" s="25">
        <v>40882</v>
      </c>
      <c r="F113" s="25">
        <f t="shared" si="23"/>
        <v>33129955</v>
      </c>
    </row>
    <row r="114" spans="1:6" x14ac:dyDescent="0.3">
      <c r="A114" s="23" t="s">
        <v>65</v>
      </c>
      <c r="B114" s="4" t="s">
        <v>66</v>
      </c>
      <c r="C114" s="3" t="s">
        <v>5</v>
      </c>
      <c r="D114" s="24">
        <v>80.75</v>
      </c>
      <c r="E114" s="25">
        <v>185409</v>
      </c>
      <c r="F114" s="25">
        <f t="shared" si="23"/>
        <v>14971777</v>
      </c>
    </row>
    <row r="115" spans="1:6" x14ac:dyDescent="0.3">
      <c r="A115" s="23" t="s">
        <v>67</v>
      </c>
      <c r="B115" s="4" t="s">
        <v>68</v>
      </c>
      <c r="C115" s="3" t="s">
        <v>5</v>
      </c>
      <c r="D115" s="24">
        <v>13.02</v>
      </c>
      <c r="E115" s="25">
        <v>202413</v>
      </c>
      <c r="F115" s="25">
        <f t="shared" si="23"/>
        <v>2635417</v>
      </c>
    </row>
    <row r="116" spans="1:6" x14ac:dyDescent="0.3">
      <c r="A116" s="23" t="s">
        <v>69</v>
      </c>
      <c r="B116" s="26" t="s">
        <v>70</v>
      </c>
      <c r="C116" s="3"/>
      <c r="D116" s="24" t="s">
        <v>4</v>
      </c>
      <c r="E116" s="25" t="s">
        <v>4</v>
      </c>
      <c r="F116" s="25"/>
    </row>
    <row r="117" spans="1:6" ht="22.8" x14ac:dyDescent="0.3">
      <c r="A117" s="23" t="s">
        <v>71</v>
      </c>
      <c r="B117" s="4" t="s">
        <v>72</v>
      </c>
      <c r="C117" s="3" t="s">
        <v>5</v>
      </c>
      <c r="D117" s="24">
        <v>89.62</v>
      </c>
      <c r="E117" s="25">
        <v>104253</v>
      </c>
      <c r="F117" s="25">
        <f t="shared" ref="F117" si="24">+ROUND(D117*E117,0)</f>
        <v>9343154</v>
      </c>
    </row>
    <row r="118" spans="1:6" x14ac:dyDescent="0.3">
      <c r="A118" s="23" t="s">
        <v>73</v>
      </c>
      <c r="B118" s="26" t="s">
        <v>74</v>
      </c>
      <c r="C118" s="3"/>
      <c r="D118" s="24" t="s">
        <v>4</v>
      </c>
      <c r="E118" s="25" t="s">
        <v>4</v>
      </c>
      <c r="F118" s="25"/>
    </row>
    <row r="119" spans="1:6" x14ac:dyDescent="0.3">
      <c r="A119" s="23" t="s">
        <v>75</v>
      </c>
      <c r="B119" s="4" t="s">
        <v>76</v>
      </c>
      <c r="C119" s="3" t="s">
        <v>8</v>
      </c>
      <c r="D119" s="24">
        <v>686</v>
      </c>
      <c r="E119" s="25">
        <v>12060</v>
      </c>
      <c r="F119" s="25">
        <f t="shared" ref="F119:F122" si="25">+ROUND(D119*E119,0)</f>
        <v>8273160</v>
      </c>
    </row>
    <row r="120" spans="1:6" ht="22.8" x14ac:dyDescent="0.3">
      <c r="A120" s="23" t="s">
        <v>85</v>
      </c>
      <c r="B120" s="4" t="s">
        <v>86</v>
      </c>
      <c r="C120" s="3" t="s">
        <v>31</v>
      </c>
      <c r="D120" s="24">
        <v>98</v>
      </c>
      <c r="E120" s="25">
        <v>508885</v>
      </c>
      <c r="F120" s="25">
        <f t="shared" si="25"/>
        <v>49870730</v>
      </c>
    </row>
    <row r="121" spans="1:6" ht="22.8" x14ac:dyDescent="0.3">
      <c r="A121" s="23" t="s">
        <v>87</v>
      </c>
      <c r="B121" s="4" t="s">
        <v>223</v>
      </c>
      <c r="C121" s="3" t="s">
        <v>31</v>
      </c>
      <c r="D121" s="24">
        <v>160</v>
      </c>
      <c r="E121" s="25">
        <v>27080</v>
      </c>
      <c r="F121" s="25">
        <f t="shared" si="25"/>
        <v>4332800</v>
      </c>
    </row>
    <row r="122" spans="1:6" x14ac:dyDescent="0.3">
      <c r="A122" s="23" t="s">
        <v>89</v>
      </c>
      <c r="B122" s="4" t="s">
        <v>90</v>
      </c>
      <c r="C122" s="3" t="s">
        <v>31</v>
      </c>
      <c r="D122" s="24">
        <v>36</v>
      </c>
      <c r="E122" s="25">
        <v>21252</v>
      </c>
      <c r="F122" s="25">
        <f t="shared" si="25"/>
        <v>765072</v>
      </c>
    </row>
    <row r="123" spans="1:6" ht="22.8" x14ac:dyDescent="0.3">
      <c r="A123" s="23" t="s">
        <v>133</v>
      </c>
      <c r="B123" s="26" t="s">
        <v>134</v>
      </c>
      <c r="C123" s="3"/>
      <c r="D123" s="24" t="s">
        <v>4</v>
      </c>
      <c r="E123" s="25" t="s">
        <v>4</v>
      </c>
      <c r="F123" s="25"/>
    </row>
    <row r="124" spans="1:6" x14ac:dyDescent="0.3">
      <c r="A124" s="23" t="s">
        <v>135</v>
      </c>
      <c r="B124" s="4" t="s">
        <v>136</v>
      </c>
      <c r="C124" s="3" t="s">
        <v>5</v>
      </c>
      <c r="D124" s="24">
        <v>4.34</v>
      </c>
      <c r="E124" s="25">
        <v>152825</v>
      </c>
      <c r="F124" s="25">
        <f t="shared" ref="F124:F127" si="26">+ROUND(D124*E124,0)</f>
        <v>663261</v>
      </c>
    </row>
    <row r="125" spans="1:6" x14ac:dyDescent="0.3">
      <c r="A125" s="23" t="s">
        <v>137</v>
      </c>
      <c r="B125" s="4" t="s">
        <v>138</v>
      </c>
      <c r="C125" s="3" t="s">
        <v>5</v>
      </c>
      <c r="D125" s="24">
        <v>68.88</v>
      </c>
      <c r="E125" s="25">
        <v>176049</v>
      </c>
      <c r="F125" s="25">
        <f t="shared" si="26"/>
        <v>12126255</v>
      </c>
    </row>
    <row r="126" spans="1:6" x14ac:dyDescent="0.3">
      <c r="A126" s="23" t="s">
        <v>139</v>
      </c>
      <c r="B126" s="4" t="s">
        <v>140</v>
      </c>
      <c r="C126" s="3" t="s">
        <v>5</v>
      </c>
      <c r="D126" s="24">
        <v>4.34</v>
      </c>
      <c r="E126" s="25">
        <v>1087843</v>
      </c>
      <c r="F126" s="25">
        <f t="shared" si="26"/>
        <v>4721239</v>
      </c>
    </row>
    <row r="127" spans="1:6" x14ac:dyDescent="0.3">
      <c r="A127" s="23" t="s">
        <v>141</v>
      </c>
      <c r="B127" s="4" t="s">
        <v>142</v>
      </c>
      <c r="C127" s="3" t="s">
        <v>5</v>
      </c>
      <c r="D127" s="24">
        <v>68.88</v>
      </c>
      <c r="E127" s="25">
        <v>1068802</v>
      </c>
      <c r="F127" s="25">
        <f t="shared" si="26"/>
        <v>73619082</v>
      </c>
    </row>
    <row r="128" spans="1:6" x14ac:dyDescent="0.3">
      <c r="A128" s="23" t="s">
        <v>165</v>
      </c>
      <c r="B128" s="26" t="s">
        <v>166</v>
      </c>
      <c r="C128" s="3"/>
      <c r="D128" s="24" t="s">
        <v>4</v>
      </c>
      <c r="E128" s="25" t="s">
        <v>4</v>
      </c>
      <c r="F128" s="25"/>
    </row>
    <row r="129" spans="1:6" ht="22.8" x14ac:dyDescent="0.3">
      <c r="A129" s="23" t="s">
        <v>167</v>
      </c>
      <c r="B129" s="4" t="s">
        <v>168</v>
      </c>
      <c r="C129" s="3" t="s">
        <v>6</v>
      </c>
      <c r="D129" s="24">
        <v>205.1</v>
      </c>
      <c r="E129" s="25">
        <v>67092</v>
      </c>
      <c r="F129" s="25">
        <f t="shared" ref="F129" si="27">+ROUND(D129*E129,0)</f>
        <v>13760569</v>
      </c>
    </row>
    <row r="130" spans="1:6" x14ac:dyDescent="0.3">
      <c r="A130" s="23" t="s">
        <v>174</v>
      </c>
      <c r="B130" s="26" t="s">
        <v>175</v>
      </c>
      <c r="C130" s="3"/>
      <c r="D130" s="24" t="s">
        <v>4</v>
      </c>
      <c r="E130" s="25" t="s">
        <v>4</v>
      </c>
      <c r="F130" s="25"/>
    </row>
    <row r="131" spans="1:6" x14ac:dyDescent="0.3">
      <c r="A131" s="23" t="s">
        <v>176</v>
      </c>
      <c r="B131" s="4" t="s">
        <v>177</v>
      </c>
      <c r="C131" s="3" t="s">
        <v>8</v>
      </c>
      <c r="D131" s="24">
        <v>686</v>
      </c>
      <c r="E131" s="25">
        <v>60452</v>
      </c>
      <c r="F131" s="25">
        <f t="shared" ref="F131:F135" si="28">+ROUND(D131*E131,0)</f>
        <v>41470072</v>
      </c>
    </row>
    <row r="132" spans="1:6" x14ac:dyDescent="0.3">
      <c r="A132" s="23">
        <v>5655</v>
      </c>
      <c r="B132" s="4" t="s">
        <v>291</v>
      </c>
      <c r="C132" s="3" t="s">
        <v>31</v>
      </c>
      <c r="D132" s="24">
        <v>98</v>
      </c>
      <c r="E132" s="25">
        <v>81657</v>
      </c>
      <c r="F132" s="25">
        <f t="shared" si="28"/>
        <v>8002386</v>
      </c>
    </row>
    <row r="133" spans="1:6" x14ac:dyDescent="0.3">
      <c r="A133" s="23" t="s">
        <v>204</v>
      </c>
      <c r="B133" s="4" t="s">
        <v>205</v>
      </c>
      <c r="C133" s="3" t="s">
        <v>31</v>
      </c>
      <c r="D133" s="24">
        <v>62</v>
      </c>
      <c r="E133" s="25">
        <v>160059</v>
      </c>
      <c r="F133" s="25">
        <f t="shared" si="28"/>
        <v>9923658</v>
      </c>
    </row>
    <row r="134" spans="1:6" x14ac:dyDescent="0.3">
      <c r="A134" s="23" t="s">
        <v>206</v>
      </c>
      <c r="B134" s="4" t="s">
        <v>207</v>
      </c>
      <c r="C134" s="3" t="s">
        <v>31</v>
      </c>
      <c r="D134" s="24">
        <v>28</v>
      </c>
      <c r="E134" s="25">
        <v>185600</v>
      </c>
      <c r="F134" s="25">
        <f t="shared" si="28"/>
        <v>5196800</v>
      </c>
    </row>
    <row r="135" spans="1:6" x14ac:dyDescent="0.3">
      <c r="A135" s="23" t="s">
        <v>208</v>
      </c>
      <c r="B135" s="4" t="s">
        <v>209</v>
      </c>
      <c r="C135" s="3" t="s">
        <v>31</v>
      </c>
      <c r="D135" s="24">
        <v>8</v>
      </c>
      <c r="E135" s="25">
        <v>287746</v>
      </c>
      <c r="F135" s="25">
        <f t="shared" si="28"/>
        <v>2301968</v>
      </c>
    </row>
    <row r="136" spans="1:6" s="31" customFormat="1" ht="22.8" x14ac:dyDescent="0.3">
      <c r="A136" s="32"/>
      <c r="B136" s="26" t="s">
        <v>228</v>
      </c>
      <c r="C136" s="2"/>
      <c r="D136" s="33"/>
      <c r="E136" s="34"/>
      <c r="F136" s="34">
        <f>+SUM(F106:F129)</f>
        <v>422074535</v>
      </c>
    </row>
    <row r="137" spans="1:6" s="31" customFormat="1" x14ac:dyDescent="0.3">
      <c r="A137" s="32"/>
      <c r="B137" s="26" t="s">
        <v>229</v>
      </c>
      <c r="C137" s="2"/>
      <c r="D137" s="33"/>
      <c r="E137" s="34"/>
      <c r="F137" s="34">
        <f>+SUM(F131:F135)</f>
        <v>66894884</v>
      </c>
    </row>
    <row r="138" spans="1:6" s="31" customFormat="1" x14ac:dyDescent="0.3">
      <c r="A138" s="32"/>
      <c r="B138" s="26"/>
      <c r="C138" s="2"/>
      <c r="D138" s="33"/>
      <c r="E138" s="34"/>
      <c r="F138" s="34"/>
    </row>
    <row r="139" spans="1:6" x14ac:dyDescent="0.3">
      <c r="A139" s="18" t="s">
        <v>230</v>
      </c>
      <c r="B139" s="19"/>
      <c r="C139" s="20"/>
      <c r="D139" s="21"/>
      <c r="E139" s="22"/>
      <c r="F139" s="22"/>
    </row>
    <row r="140" spans="1:6" ht="22.8" x14ac:dyDescent="0.3">
      <c r="A140" s="23" t="s">
        <v>43</v>
      </c>
      <c r="B140" s="26" t="s">
        <v>44</v>
      </c>
      <c r="C140" s="3"/>
      <c r="D140" s="24"/>
      <c r="E140" s="25"/>
      <c r="F140" s="25"/>
    </row>
    <row r="141" spans="1:6" x14ac:dyDescent="0.3">
      <c r="A141" s="23" t="s">
        <v>234</v>
      </c>
      <c r="B141" s="26" t="s">
        <v>235</v>
      </c>
      <c r="C141" s="3"/>
      <c r="D141" s="24"/>
      <c r="E141" s="25"/>
      <c r="F141" s="25"/>
    </row>
    <row r="142" spans="1:6" x14ac:dyDescent="0.3">
      <c r="A142" s="23" t="s">
        <v>45</v>
      </c>
      <c r="B142" s="4" t="s">
        <v>46</v>
      </c>
      <c r="C142" s="3" t="s">
        <v>5</v>
      </c>
      <c r="D142" s="24">
        <v>50</v>
      </c>
      <c r="E142" s="25">
        <v>18907</v>
      </c>
      <c r="F142" s="25">
        <f t="shared" ref="F142" si="29">+ROUND(D142*E142,0)</f>
        <v>945350</v>
      </c>
    </row>
    <row r="143" spans="1:6" x14ac:dyDescent="0.3">
      <c r="A143" s="23" t="s">
        <v>59</v>
      </c>
      <c r="B143" s="26" t="s">
        <v>60</v>
      </c>
      <c r="C143" s="3"/>
      <c r="D143" s="24"/>
      <c r="E143" s="25"/>
      <c r="F143" s="25"/>
    </row>
    <row r="144" spans="1:6" x14ac:dyDescent="0.3">
      <c r="A144" s="23" t="s">
        <v>61</v>
      </c>
      <c r="B144" s="4" t="s">
        <v>62</v>
      </c>
      <c r="C144" s="3" t="s">
        <v>5</v>
      </c>
      <c r="D144" s="24">
        <v>29.06</v>
      </c>
      <c r="E144" s="25">
        <v>141591</v>
      </c>
      <c r="F144" s="25">
        <f t="shared" ref="F144:F146" si="30">+ROUND(D144*E144,0)</f>
        <v>4114634</v>
      </c>
    </row>
    <row r="145" spans="1:6" x14ac:dyDescent="0.3">
      <c r="A145" s="23" t="s">
        <v>65</v>
      </c>
      <c r="B145" s="4" t="s">
        <v>66</v>
      </c>
      <c r="C145" s="3" t="s">
        <v>5</v>
      </c>
      <c r="D145" s="24">
        <v>0.6</v>
      </c>
      <c r="E145" s="25">
        <v>185409</v>
      </c>
      <c r="F145" s="25">
        <f t="shared" si="30"/>
        <v>111245</v>
      </c>
    </row>
    <row r="146" spans="1:6" x14ac:dyDescent="0.3">
      <c r="A146" s="23" t="s">
        <v>241</v>
      </c>
      <c r="B146" s="4" t="s">
        <v>242</v>
      </c>
      <c r="C146" s="3" t="s">
        <v>5</v>
      </c>
      <c r="D146" s="24">
        <v>58.13</v>
      </c>
      <c r="E146" s="25">
        <v>305482</v>
      </c>
      <c r="F146" s="25">
        <f t="shared" si="30"/>
        <v>17757669</v>
      </c>
    </row>
    <row r="147" spans="1:6" ht="22.8" x14ac:dyDescent="0.3">
      <c r="A147" s="23" t="s">
        <v>71</v>
      </c>
      <c r="B147" s="4" t="s">
        <v>72</v>
      </c>
      <c r="C147" s="3" t="s">
        <v>5</v>
      </c>
      <c r="D147" s="24">
        <v>87.19</v>
      </c>
      <c r="E147" s="25">
        <v>104253</v>
      </c>
      <c r="F147" s="25">
        <f t="shared" ref="F147" si="31">+ROUND(D147*E147,0)</f>
        <v>9089819</v>
      </c>
    </row>
    <row r="148" spans="1:6" x14ac:dyDescent="0.3">
      <c r="A148" s="23" t="s">
        <v>243</v>
      </c>
      <c r="B148" s="26" t="s">
        <v>244</v>
      </c>
      <c r="C148" s="3"/>
      <c r="D148" s="24"/>
      <c r="E148" s="25"/>
      <c r="F148" s="25"/>
    </row>
    <row r="149" spans="1:6" x14ac:dyDescent="0.3">
      <c r="A149" s="45">
        <v>108002</v>
      </c>
      <c r="B149" s="26" t="s">
        <v>246</v>
      </c>
      <c r="C149" s="3"/>
      <c r="D149" s="24"/>
      <c r="E149" s="25"/>
      <c r="F149" s="25"/>
    </row>
    <row r="150" spans="1:6" x14ac:dyDescent="0.3">
      <c r="A150" s="23" t="s">
        <v>247</v>
      </c>
      <c r="B150" s="4" t="s">
        <v>248</v>
      </c>
      <c r="C150" s="3" t="s">
        <v>5</v>
      </c>
      <c r="D150" s="24">
        <v>0.2</v>
      </c>
      <c r="E150" s="25">
        <v>809882</v>
      </c>
      <c r="F150" s="25">
        <f t="shared" ref="F150" si="32">+ROUND(D150*E150,0)</f>
        <v>161976</v>
      </c>
    </row>
    <row r="151" spans="1:6" x14ac:dyDescent="0.3">
      <c r="A151" s="23" t="s">
        <v>255</v>
      </c>
      <c r="B151" s="26" t="s">
        <v>256</v>
      </c>
      <c r="C151" s="3"/>
      <c r="D151" s="24"/>
      <c r="E151" s="25"/>
      <c r="F151" s="25"/>
    </row>
    <row r="152" spans="1:6" x14ac:dyDescent="0.3">
      <c r="A152" s="23" t="s">
        <v>259</v>
      </c>
      <c r="B152" s="4" t="s">
        <v>260</v>
      </c>
      <c r="C152" s="3" t="s">
        <v>5</v>
      </c>
      <c r="D152" s="24">
        <v>5.81</v>
      </c>
      <c r="E152" s="25">
        <v>833093</v>
      </c>
      <c r="F152" s="25">
        <f t="shared" ref="F152" si="33">+ROUND(D152*E152,0)</f>
        <v>4840270</v>
      </c>
    </row>
    <row r="153" spans="1:6" x14ac:dyDescent="0.3">
      <c r="A153" s="23" t="s">
        <v>265</v>
      </c>
      <c r="B153" s="26" t="s">
        <v>266</v>
      </c>
      <c r="C153" s="3"/>
      <c r="D153" s="24"/>
      <c r="E153" s="25"/>
      <c r="F153" s="25"/>
    </row>
    <row r="154" spans="1:6" x14ac:dyDescent="0.3">
      <c r="A154" s="23" t="s">
        <v>267</v>
      </c>
      <c r="B154" s="4" t="s">
        <v>268</v>
      </c>
      <c r="C154" s="3" t="s">
        <v>30</v>
      </c>
      <c r="D154" s="24">
        <v>129.79</v>
      </c>
      <c r="E154" s="25">
        <v>18407</v>
      </c>
      <c r="F154" s="25">
        <f t="shared" ref="F154" si="34">+ROUND(D154*E154,0)</f>
        <v>2389045</v>
      </c>
    </row>
    <row r="155" spans="1:6" ht="22.8" x14ac:dyDescent="0.3">
      <c r="A155" s="23" t="s">
        <v>275</v>
      </c>
      <c r="B155" s="26" t="s">
        <v>276</v>
      </c>
      <c r="C155" s="3"/>
      <c r="D155" s="24"/>
      <c r="E155" s="25"/>
      <c r="F155" s="25"/>
    </row>
    <row r="156" spans="1:6" ht="22.8" x14ac:dyDescent="0.3">
      <c r="A156" s="23" t="s">
        <v>279</v>
      </c>
      <c r="B156" s="4" t="s">
        <v>280</v>
      </c>
      <c r="C156" s="3" t="s">
        <v>5</v>
      </c>
      <c r="D156" s="24">
        <v>1.55</v>
      </c>
      <c r="E156" s="25">
        <v>1247330</v>
      </c>
      <c r="F156" s="25">
        <f t="shared" ref="F156" si="35">+ROUND(D156*E156,0)</f>
        <v>1933362</v>
      </c>
    </row>
    <row r="157" spans="1:6" s="31" customFormat="1" x14ac:dyDescent="0.3">
      <c r="A157" s="32"/>
      <c r="B157" s="26" t="s">
        <v>285</v>
      </c>
      <c r="C157" s="2"/>
      <c r="D157" s="33"/>
      <c r="E157" s="34"/>
      <c r="F157" s="34">
        <f>SUM(F142:F156)</f>
        <v>41343370</v>
      </c>
    </row>
    <row r="158" spans="1:6" s="31" customFormat="1" x14ac:dyDescent="0.3">
      <c r="A158" s="32"/>
      <c r="B158" s="26"/>
      <c r="C158" s="2"/>
      <c r="D158" s="33"/>
      <c r="E158" s="34"/>
      <c r="F158" s="34"/>
    </row>
    <row r="159" spans="1:6" s="31" customFormat="1" ht="22.8" x14ac:dyDescent="0.3">
      <c r="A159" s="32"/>
      <c r="B159" s="26" t="s">
        <v>286</v>
      </c>
      <c r="C159" s="2"/>
      <c r="D159" s="33"/>
      <c r="E159" s="34"/>
      <c r="F159" s="34">
        <f>+F157+F136+F102+F60</f>
        <v>4953384553</v>
      </c>
    </row>
    <row r="160" spans="1:6" s="31" customFormat="1" ht="22.8" x14ac:dyDescent="0.3">
      <c r="A160" s="32"/>
      <c r="B160" s="26" t="s">
        <v>287</v>
      </c>
      <c r="C160" s="2"/>
      <c r="D160" s="33"/>
      <c r="E160" s="34"/>
      <c r="F160" s="34">
        <f>+F137+F61</f>
        <v>659396463</v>
      </c>
    </row>
    <row r="161" spans="1:6" s="31" customFormat="1" ht="22.8" x14ac:dyDescent="0.3">
      <c r="A161" s="32"/>
      <c r="B161" s="26" t="s">
        <v>288</v>
      </c>
      <c r="C161" s="2"/>
      <c r="D161" s="33"/>
      <c r="E161" s="34"/>
      <c r="F161" s="34">
        <f>+F159+F160</f>
        <v>5612781016</v>
      </c>
    </row>
    <row r="162" spans="1:6" s="31" customFormat="1" x14ac:dyDescent="0.3">
      <c r="A162" s="32"/>
      <c r="B162" s="26"/>
      <c r="C162" s="2"/>
      <c r="D162" s="33"/>
      <c r="E162" s="34"/>
      <c r="F162" s="34"/>
    </row>
    <row r="163" spans="1:6" x14ac:dyDescent="0.3">
      <c r="A163" s="55" t="s">
        <v>20</v>
      </c>
      <c r="B163" s="55"/>
      <c r="C163" s="55"/>
      <c r="D163" s="55"/>
      <c r="E163" s="55"/>
      <c r="F163" s="55"/>
    </row>
    <row r="164" spans="1:6" x14ac:dyDescent="0.3">
      <c r="A164" s="18" t="s">
        <v>289</v>
      </c>
      <c r="B164" s="19"/>
      <c r="C164" s="20"/>
      <c r="D164" s="21"/>
      <c r="E164" s="22"/>
      <c r="F164" s="22"/>
    </row>
    <row r="165" spans="1:6" x14ac:dyDescent="0.3">
      <c r="A165" s="23" t="s">
        <v>37</v>
      </c>
      <c r="B165" s="26" t="s">
        <v>38</v>
      </c>
      <c r="C165" s="3"/>
      <c r="D165" s="24" t="s">
        <v>4</v>
      </c>
      <c r="E165" s="25" t="s">
        <v>4</v>
      </c>
      <c r="F165" s="25"/>
    </row>
    <row r="166" spans="1:6" x14ac:dyDescent="0.3">
      <c r="A166" s="23" t="s">
        <v>39</v>
      </c>
      <c r="B166" s="4" t="s">
        <v>40</v>
      </c>
      <c r="C166" s="3" t="s">
        <v>8</v>
      </c>
      <c r="D166" s="24">
        <v>3021.81</v>
      </c>
      <c r="E166" s="25">
        <v>6993</v>
      </c>
      <c r="F166" s="25">
        <f t="shared" ref="F166:F167" si="36">+ROUND(D166*E166,0)</f>
        <v>21131517</v>
      </c>
    </row>
    <row r="167" spans="1:6" x14ac:dyDescent="0.3">
      <c r="A167" s="23" t="s">
        <v>41</v>
      </c>
      <c r="B167" s="4" t="s">
        <v>42</v>
      </c>
      <c r="C167" s="3" t="s">
        <v>6</v>
      </c>
      <c r="D167" s="24">
        <v>4491.49</v>
      </c>
      <c r="E167" s="25">
        <v>9584</v>
      </c>
      <c r="F167" s="25">
        <f t="shared" si="36"/>
        <v>43046440</v>
      </c>
    </row>
    <row r="168" spans="1:6" ht="22.8" x14ac:dyDescent="0.3">
      <c r="A168" s="23" t="s">
        <v>43</v>
      </c>
      <c r="B168" s="26" t="s">
        <v>44</v>
      </c>
      <c r="C168" s="3"/>
      <c r="D168" s="24" t="s">
        <v>4</v>
      </c>
      <c r="E168" s="25" t="s">
        <v>4</v>
      </c>
      <c r="F168" s="25"/>
    </row>
    <row r="169" spans="1:6" x14ac:dyDescent="0.3">
      <c r="A169" s="23" t="s">
        <v>45</v>
      </c>
      <c r="B169" s="4" t="s">
        <v>46</v>
      </c>
      <c r="C169" s="3" t="s">
        <v>5</v>
      </c>
      <c r="D169" s="24">
        <v>1000</v>
      </c>
      <c r="E169" s="25">
        <v>18907</v>
      </c>
      <c r="F169" s="25">
        <f t="shared" ref="F169:F171" si="37">+ROUND(D169*E169,0)</f>
        <v>18907000</v>
      </c>
    </row>
    <row r="170" spans="1:6" x14ac:dyDescent="0.3">
      <c r="A170" s="23" t="s">
        <v>47</v>
      </c>
      <c r="B170" s="4" t="s">
        <v>48</v>
      </c>
      <c r="C170" s="3" t="s">
        <v>5</v>
      </c>
      <c r="D170" s="24">
        <v>1000</v>
      </c>
      <c r="E170" s="25">
        <v>20902</v>
      </c>
      <c r="F170" s="25">
        <f t="shared" si="37"/>
        <v>20902000</v>
      </c>
    </row>
    <row r="171" spans="1:6" x14ac:dyDescent="0.3">
      <c r="A171" s="23" t="s">
        <v>49</v>
      </c>
      <c r="B171" s="4" t="s">
        <v>50</v>
      </c>
      <c r="C171" s="3" t="s">
        <v>5</v>
      </c>
      <c r="D171" s="24">
        <v>1000</v>
      </c>
      <c r="E171" s="25">
        <v>22898</v>
      </c>
      <c r="F171" s="25">
        <f t="shared" si="37"/>
        <v>22898000</v>
      </c>
    </row>
    <row r="172" spans="1:6" ht="22.8" x14ac:dyDescent="0.3">
      <c r="A172" s="23" t="s">
        <v>51</v>
      </c>
      <c r="B172" s="26" t="s">
        <v>52</v>
      </c>
      <c r="C172" s="3"/>
      <c r="D172" s="24" t="s">
        <v>4</v>
      </c>
      <c r="E172" s="25" t="s">
        <v>4</v>
      </c>
      <c r="F172" s="25"/>
    </row>
    <row r="173" spans="1:6" x14ac:dyDescent="0.3">
      <c r="A173" s="23" t="s">
        <v>53</v>
      </c>
      <c r="B173" s="4" t="s">
        <v>54</v>
      </c>
      <c r="C173" s="3" t="s">
        <v>6</v>
      </c>
      <c r="D173" s="24">
        <v>500</v>
      </c>
      <c r="E173" s="25">
        <v>35533</v>
      </c>
      <c r="F173" s="25">
        <f t="shared" ref="F173:F175" si="38">+ROUND(D173*E173,0)</f>
        <v>17766500</v>
      </c>
    </row>
    <row r="174" spans="1:6" x14ac:dyDescent="0.3">
      <c r="A174" s="23" t="s">
        <v>55</v>
      </c>
      <c r="B174" s="4" t="s">
        <v>56</v>
      </c>
      <c r="C174" s="3" t="s">
        <v>6</v>
      </c>
      <c r="D174" s="24">
        <v>1500</v>
      </c>
      <c r="E174" s="25">
        <v>33135</v>
      </c>
      <c r="F174" s="25">
        <f t="shared" si="38"/>
        <v>49702500</v>
      </c>
    </row>
    <row r="175" spans="1:6" x14ac:dyDescent="0.3">
      <c r="A175" s="23" t="s">
        <v>57</v>
      </c>
      <c r="B175" s="4" t="s">
        <v>58</v>
      </c>
      <c r="C175" s="3" t="s">
        <v>6</v>
      </c>
      <c r="D175" s="24">
        <v>1000</v>
      </c>
      <c r="E175" s="25">
        <v>44007</v>
      </c>
      <c r="F175" s="25">
        <f t="shared" si="38"/>
        <v>44007000</v>
      </c>
    </row>
    <row r="176" spans="1:6" x14ac:dyDescent="0.3">
      <c r="A176" s="23" t="s">
        <v>59</v>
      </c>
      <c r="B176" s="26" t="s">
        <v>60</v>
      </c>
      <c r="C176" s="3"/>
      <c r="D176" s="24" t="s">
        <v>4</v>
      </c>
      <c r="E176" s="25" t="s">
        <v>4</v>
      </c>
      <c r="F176" s="25"/>
    </row>
    <row r="177" spans="1:6" x14ac:dyDescent="0.3">
      <c r="A177" s="23" t="s">
        <v>61</v>
      </c>
      <c r="B177" s="4" t="s">
        <v>62</v>
      </c>
      <c r="C177" s="3" t="s">
        <v>5</v>
      </c>
      <c r="D177" s="24">
        <v>1000</v>
      </c>
      <c r="E177" s="25">
        <v>141591</v>
      </c>
      <c r="F177" s="25">
        <f t="shared" ref="F177:F180" si="39">+ROUND(D177*E177,0)</f>
        <v>141591000</v>
      </c>
    </row>
    <row r="178" spans="1:6" x14ac:dyDescent="0.3">
      <c r="A178" s="23" t="s">
        <v>63</v>
      </c>
      <c r="B178" s="4" t="s">
        <v>64</v>
      </c>
      <c r="C178" s="3" t="s">
        <v>5</v>
      </c>
      <c r="D178" s="24">
        <v>2500</v>
      </c>
      <c r="E178" s="25">
        <v>40882</v>
      </c>
      <c r="F178" s="25">
        <f t="shared" si="39"/>
        <v>102205000</v>
      </c>
    </row>
    <row r="179" spans="1:6" x14ac:dyDescent="0.3">
      <c r="A179" s="23" t="s">
        <v>65</v>
      </c>
      <c r="B179" s="4" t="s">
        <v>66</v>
      </c>
      <c r="C179" s="3" t="s">
        <v>5</v>
      </c>
      <c r="D179" s="24">
        <v>322.69</v>
      </c>
      <c r="E179" s="25">
        <v>185409</v>
      </c>
      <c r="F179" s="25">
        <f t="shared" si="39"/>
        <v>59829630</v>
      </c>
    </row>
    <row r="180" spans="1:6" x14ac:dyDescent="0.3">
      <c r="A180" s="23" t="s">
        <v>67</v>
      </c>
      <c r="B180" s="4" t="s">
        <v>68</v>
      </c>
      <c r="C180" s="3" t="s">
        <v>5</v>
      </c>
      <c r="D180" s="24">
        <v>68.59</v>
      </c>
      <c r="E180" s="25">
        <v>202413</v>
      </c>
      <c r="F180" s="25">
        <f t="shared" si="39"/>
        <v>13883508</v>
      </c>
    </row>
    <row r="181" spans="1:6" x14ac:dyDescent="0.3">
      <c r="A181" s="23" t="s">
        <v>69</v>
      </c>
      <c r="B181" s="26" t="s">
        <v>70</v>
      </c>
      <c r="C181" s="3"/>
      <c r="D181" s="24" t="s">
        <v>4</v>
      </c>
      <c r="E181" s="25" t="s">
        <v>4</v>
      </c>
      <c r="F181" s="25"/>
    </row>
    <row r="182" spans="1:6" ht="22.8" x14ac:dyDescent="0.3">
      <c r="A182" s="23" t="s">
        <v>71</v>
      </c>
      <c r="B182" s="4" t="s">
        <v>72</v>
      </c>
      <c r="C182" s="3" t="s">
        <v>5</v>
      </c>
      <c r="D182" s="24">
        <v>500</v>
      </c>
      <c r="E182" s="25">
        <v>104253</v>
      </c>
      <c r="F182" s="25">
        <f t="shared" ref="F182" si="40">+ROUND(D182*E182,0)</f>
        <v>52126500</v>
      </c>
    </row>
    <row r="183" spans="1:6" x14ac:dyDescent="0.3">
      <c r="A183" s="23" t="s">
        <v>73</v>
      </c>
      <c r="B183" s="26" t="s">
        <v>74</v>
      </c>
      <c r="C183" s="3"/>
      <c r="D183" s="24" t="s">
        <v>4</v>
      </c>
      <c r="E183" s="25" t="s">
        <v>4</v>
      </c>
      <c r="F183" s="25"/>
    </row>
    <row r="184" spans="1:6" x14ac:dyDescent="0.3">
      <c r="A184" s="23" t="s">
        <v>75</v>
      </c>
      <c r="B184" s="4" t="s">
        <v>290</v>
      </c>
      <c r="C184" s="3" t="s">
        <v>8</v>
      </c>
      <c r="D184" s="24">
        <v>921.93</v>
      </c>
      <c r="E184" s="25">
        <v>12060</v>
      </c>
      <c r="F184" s="25">
        <f t="shared" ref="F184:F190" si="41">+ROUND(D184*E184,0)</f>
        <v>11118476</v>
      </c>
    </row>
    <row r="185" spans="1:6" x14ac:dyDescent="0.3">
      <c r="A185" s="23" t="s">
        <v>77</v>
      </c>
      <c r="B185" s="4" t="s">
        <v>78</v>
      </c>
      <c r="C185" s="3" t="s">
        <v>8</v>
      </c>
      <c r="D185" s="24">
        <v>370.71</v>
      </c>
      <c r="E185" s="25">
        <v>11819</v>
      </c>
      <c r="F185" s="25">
        <f t="shared" si="41"/>
        <v>4381421</v>
      </c>
    </row>
    <row r="186" spans="1:6" x14ac:dyDescent="0.3">
      <c r="A186" s="23" t="s">
        <v>79</v>
      </c>
      <c r="B186" s="4" t="s">
        <v>80</v>
      </c>
      <c r="C186" s="3" t="s">
        <v>8</v>
      </c>
      <c r="D186" s="24">
        <v>165.41</v>
      </c>
      <c r="E186" s="25">
        <v>24878</v>
      </c>
      <c r="F186" s="25">
        <f t="shared" si="41"/>
        <v>4115070</v>
      </c>
    </row>
    <row r="187" spans="1:6" x14ac:dyDescent="0.3">
      <c r="A187" s="23" t="s">
        <v>81</v>
      </c>
      <c r="B187" s="4" t="s">
        <v>82</v>
      </c>
      <c r="C187" s="3" t="s">
        <v>8</v>
      </c>
      <c r="D187" s="24">
        <v>409.31</v>
      </c>
      <c r="E187" s="25">
        <v>63796</v>
      </c>
      <c r="F187" s="25">
        <f t="shared" si="41"/>
        <v>26112341</v>
      </c>
    </row>
    <row r="188" spans="1:6" x14ac:dyDescent="0.3">
      <c r="A188" s="23" t="s">
        <v>83</v>
      </c>
      <c r="B188" s="4" t="s">
        <v>84</v>
      </c>
      <c r="C188" s="3" t="s">
        <v>8</v>
      </c>
      <c r="D188" s="24">
        <v>1154.45</v>
      </c>
      <c r="E188" s="25">
        <v>89854</v>
      </c>
      <c r="F188" s="25">
        <f t="shared" si="41"/>
        <v>103731950</v>
      </c>
    </row>
    <row r="189" spans="1:6" x14ac:dyDescent="0.3">
      <c r="A189" s="23" t="s">
        <v>89</v>
      </c>
      <c r="B189" s="4" t="s">
        <v>90</v>
      </c>
      <c r="C189" s="3" t="s">
        <v>31</v>
      </c>
      <c r="D189" s="24">
        <v>28</v>
      </c>
      <c r="E189" s="25">
        <v>21252</v>
      </c>
      <c r="F189" s="25">
        <f t="shared" si="41"/>
        <v>595056</v>
      </c>
    </row>
    <row r="190" spans="1:6" x14ac:dyDescent="0.3">
      <c r="A190" s="23" t="s">
        <v>91</v>
      </c>
      <c r="B190" s="4" t="s">
        <v>793</v>
      </c>
      <c r="C190" s="3" t="s">
        <v>31</v>
      </c>
      <c r="D190" s="24">
        <v>20</v>
      </c>
      <c r="E190" s="25">
        <v>34716</v>
      </c>
      <c r="F190" s="25">
        <f t="shared" si="41"/>
        <v>694320</v>
      </c>
    </row>
    <row r="191" spans="1:6" x14ac:dyDescent="0.3">
      <c r="A191" s="23" t="s">
        <v>110</v>
      </c>
      <c r="B191" s="26" t="s">
        <v>111</v>
      </c>
      <c r="C191" s="3"/>
      <c r="D191" s="24" t="s">
        <v>4</v>
      </c>
      <c r="E191" s="25" t="s">
        <v>4</v>
      </c>
      <c r="F191" s="25"/>
    </row>
    <row r="192" spans="1:6" ht="22.8" x14ac:dyDescent="0.3">
      <c r="A192" s="23" t="s">
        <v>114</v>
      </c>
      <c r="B192" s="4" t="s">
        <v>115</v>
      </c>
      <c r="C192" s="3" t="s">
        <v>8</v>
      </c>
      <c r="D192" s="24">
        <v>3.87</v>
      </c>
      <c r="E192" s="25">
        <v>295166</v>
      </c>
      <c r="F192" s="25">
        <f t="shared" ref="F192:F193" si="42">+ROUND(D192*E192,0)</f>
        <v>1142292</v>
      </c>
    </row>
    <row r="193" spans="1:6" x14ac:dyDescent="0.3">
      <c r="A193" s="23" t="s">
        <v>116</v>
      </c>
      <c r="B193" s="4" t="s">
        <v>117</v>
      </c>
      <c r="C193" s="3" t="s">
        <v>8</v>
      </c>
      <c r="D193" s="24">
        <v>15.64</v>
      </c>
      <c r="E193" s="25">
        <v>491810</v>
      </c>
      <c r="F193" s="25">
        <f t="shared" si="42"/>
        <v>7691908</v>
      </c>
    </row>
    <row r="194" spans="1:6" ht="22.8" x14ac:dyDescent="0.3">
      <c r="A194" s="23" t="s">
        <v>133</v>
      </c>
      <c r="B194" s="26" t="s">
        <v>134</v>
      </c>
      <c r="C194" s="3"/>
      <c r="D194" s="24" t="s">
        <v>4</v>
      </c>
      <c r="E194" s="25" t="s">
        <v>4</v>
      </c>
      <c r="F194" s="25"/>
    </row>
    <row r="195" spans="1:6" x14ac:dyDescent="0.3">
      <c r="A195" s="23" t="s">
        <v>135</v>
      </c>
      <c r="B195" s="4" t="s">
        <v>136</v>
      </c>
      <c r="C195" s="3" t="s">
        <v>5</v>
      </c>
      <c r="D195" s="24">
        <v>22.86</v>
      </c>
      <c r="E195" s="25">
        <v>152825</v>
      </c>
      <c r="F195" s="25">
        <f t="shared" ref="F195:F199" si="43">+ROUND(D195*E195,0)</f>
        <v>3493580</v>
      </c>
    </row>
    <row r="196" spans="1:6" x14ac:dyDescent="0.3">
      <c r="A196" s="23" t="s">
        <v>137</v>
      </c>
      <c r="B196" s="4" t="s">
        <v>138</v>
      </c>
      <c r="C196" s="3" t="s">
        <v>5</v>
      </c>
      <c r="D196" s="24">
        <v>168.64</v>
      </c>
      <c r="E196" s="25">
        <v>176049</v>
      </c>
      <c r="F196" s="25">
        <f t="shared" si="43"/>
        <v>29688903</v>
      </c>
    </row>
    <row r="197" spans="1:6" x14ac:dyDescent="0.3">
      <c r="A197" s="23" t="s">
        <v>139</v>
      </c>
      <c r="B197" s="4" t="s">
        <v>140</v>
      </c>
      <c r="C197" s="3" t="s">
        <v>5</v>
      </c>
      <c r="D197" s="24">
        <v>22.86</v>
      </c>
      <c r="E197" s="25">
        <v>1087843</v>
      </c>
      <c r="F197" s="25">
        <f t="shared" si="43"/>
        <v>24868091</v>
      </c>
    </row>
    <row r="198" spans="1:6" x14ac:dyDescent="0.3">
      <c r="A198" s="23" t="s">
        <v>141</v>
      </c>
      <c r="B198" s="4" t="s">
        <v>142</v>
      </c>
      <c r="C198" s="3" t="s">
        <v>5</v>
      </c>
      <c r="D198" s="24">
        <v>168.64</v>
      </c>
      <c r="E198" s="25">
        <v>1068802</v>
      </c>
      <c r="F198" s="25">
        <f t="shared" si="43"/>
        <v>180242769</v>
      </c>
    </row>
    <row r="199" spans="1:6" ht="22.8" x14ac:dyDescent="0.3">
      <c r="A199" s="23" t="s">
        <v>143</v>
      </c>
      <c r="B199" s="4" t="s">
        <v>144</v>
      </c>
      <c r="C199" s="3" t="s">
        <v>8</v>
      </c>
      <c r="D199" s="24">
        <v>30.43</v>
      </c>
      <c r="E199" s="25">
        <v>703078</v>
      </c>
      <c r="F199" s="25">
        <f t="shared" si="43"/>
        <v>21394664</v>
      </c>
    </row>
    <row r="200" spans="1:6" x14ac:dyDescent="0.3">
      <c r="A200" s="23" t="s">
        <v>145</v>
      </c>
      <c r="B200" s="26" t="s">
        <v>146</v>
      </c>
      <c r="C200" s="3"/>
      <c r="D200" s="24" t="s">
        <v>4</v>
      </c>
      <c r="E200" s="25" t="s">
        <v>4</v>
      </c>
      <c r="F200" s="25"/>
    </row>
    <row r="201" spans="1:6" ht="22.8" x14ac:dyDescent="0.3">
      <c r="A201" s="23" t="s">
        <v>147</v>
      </c>
      <c r="B201" s="4" t="s">
        <v>148</v>
      </c>
      <c r="C201" s="3" t="s">
        <v>8</v>
      </c>
      <c r="D201" s="24">
        <v>91</v>
      </c>
      <c r="E201" s="25">
        <v>44494</v>
      </c>
      <c r="F201" s="25">
        <f t="shared" ref="F201" si="44">+ROUND(D201*E201,0)</f>
        <v>4048954</v>
      </c>
    </row>
    <row r="202" spans="1:6" x14ac:dyDescent="0.3">
      <c r="A202" s="23" t="s">
        <v>149</v>
      </c>
      <c r="B202" s="26" t="s">
        <v>150</v>
      </c>
      <c r="C202" s="3"/>
      <c r="D202" s="24" t="s">
        <v>4</v>
      </c>
      <c r="E202" s="25" t="s">
        <v>4</v>
      </c>
      <c r="F202" s="25"/>
    </row>
    <row r="203" spans="1:6" x14ac:dyDescent="0.3">
      <c r="A203" s="23" t="s">
        <v>151</v>
      </c>
      <c r="B203" s="26" t="s">
        <v>152</v>
      </c>
      <c r="C203" s="3"/>
      <c r="D203" s="24" t="s">
        <v>4</v>
      </c>
      <c r="E203" s="25" t="s">
        <v>4</v>
      </c>
      <c r="F203" s="25"/>
    </row>
    <row r="204" spans="1:6" x14ac:dyDescent="0.3">
      <c r="A204" s="23" t="s">
        <v>153</v>
      </c>
      <c r="B204" s="4" t="s">
        <v>154</v>
      </c>
      <c r="C204" s="3" t="s">
        <v>8</v>
      </c>
      <c r="D204" s="24">
        <v>30</v>
      </c>
      <c r="E204" s="25">
        <v>317220</v>
      </c>
      <c r="F204" s="25">
        <f t="shared" ref="F204:F205" si="45">+ROUND(D204*E204,0)</f>
        <v>9516600</v>
      </c>
    </row>
    <row r="205" spans="1:6" x14ac:dyDescent="0.3">
      <c r="A205" s="23" t="s">
        <v>155</v>
      </c>
      <c r="B205" s="4" t="s">
        <v>156</v>
      </c>
      <c r="C205" s="3" t="s">
        <v>8</v>
      </c>
      <c r="D205" s="24">
        <v>15</v>
      </c>
      <c r="E205" s="25">
        <v>319545</v>
      </c>
      <c r="F205" s="25">
        <f t="shared" si="45"/>
        <v>4793175</v>
      </c>
    </row>
    <row r="206" spans="1:6" x14ac:dyDescent="0.3">
      <c r="A206" s="23" t="s">
        <v>157</v>
      </c>
      <c r="B206" s="26" t="s">
        <v>158</v>
      </c>
      <c r="C206" s="3"/>
      <c r="D206" s="24" t="s">
        <v>4</v>
      </c>
      <c r="E206" s="25" t="s">
        <v>4</v>
      </c>
      <c r="F206" s="25"/>
    </row>
    <row r="207" spans="1:6" ht="22.8" x14ac:dyDescent="0.3">
      <c r="A207" s="23" t="s">
        <v>159</v>
      </c>
      <c r="B207" s="4" t="s">
        <v>160</v>
      </c>
      <c r="C207" s="3" t="s">
        <v>31</v>
      </c>
      <c r="D207" s="24">
        <v>3</v>
      </c>
      <c r="E207" s="25">
        <v>362208</v>
      </c>
      <c r="F207" s="25">
        <f t="shared" ref="F207:F209" si="46">+ROUND(D207*E207,0)</f>
        <v>1086624</v>
      </c>
    </row>
    <row r="208" spans="1:6" x14ac:dyDescent="0.3">
      <c r="A208" s="23" t="s">
        <v>161</v>
      </c>
      <c r="B208" s="4" t="s">
        <v>162</v>
      </c>
      <c r="C208" s="3" t="s">
        <v>31</v>
      </c>
      <c r="D208" s="24">
        <v>8</v>
      </c>
      <c r="E208" s="25">
        <v>58943</v>
      </c>
      <c r="F208" s="25">
        <f t="shared" si="46"/>
        <v>471544</v>
      </c>
    </row>
    <row r="209" spans="1:6" x14ac:dyDescent="0.3">
      <c r="A209" s="23" t="s">
        <v>163</v>
      </c>
      <c r="B209" s="4" t="s">
        <v>164</v>
      </c>
      <c r="C209" s="3" t="s">
        <v>31</v>
      </c>
      <c r="D209" s="24">
        <v>5</v>
      </c>
      <c r="E209" s="25">
        <v>73719</v>
      </c>
      <c r="F209" s="25">
        <f t="shared" si="46"/>
        <v>368595</v>
      </c>
    </row>
    <row r="210" spans="1:6" x14ac:dyDescent="0.3">
      <c r="A210" s="23" t="s">
        <v>165</v>
      </c>
      <c r="B210" s="26" t="s">
        <v>166</v>
      </c>
      <c r="C210" s="3"/>
      <c r="D210" s="24" t="s">
        <v>4</v>
      </c>
      <c r="E210" s="25" t="s">
        <v>4</v>
      </c>
      <c r="F210" s="25"/>
    </row>
    <row r="211" spans="1:6" ht="22.8" x14ac:dyDescent="0.3">
      <c r="A211" s="23" t="s">
        <v>167</v>
      </c>
      <c r="B211" s="4" t="s">
        <v>168</v>
      </c>
      <c r="C211" s="3" t="s">
        <v>6</v>
      </c>
      <c r="D211" s="24">
        <v>2340.23</v>
      </c>
      <c r="E211" s="25">
        <v>67092</v>
      </c>
      <c r="F211" s="25">
        <f t="shared" ref="F211" si="47">+ROUND(D211*E211,0)</f>
        <v>157010711</v>
      </c>
    </row>
    <row r="212" spans="1:6" ht="22.8" x14ac:dyDescent="0.3">
      <c r="A212" s="23" t="s">
        <v>169</v>
      </c>
      <c r="B212" s="26" t="s">
        <v>170</v>
      </c>
      <c r="C212" s="3"/>
      <c r="D212" s="24" t="s">
        <v>4</v>
      </c>
      <c r="E212" s="25" t="s">
        <v>4</v>
      </c>
      <c r="F212" s="25"/>
    </row>
    <row r="213" spans="1:6" x14ac:dyDescent="0.3">
      <c r="A213" s="23" t="s">
        <v>171</v>
      </c>
      <c r="B213" s="4" t="s">
        <v>172</v>
      </c>
      <c r="C213" s="3" t="s">
        <v>173</v>
      </c>
      <c r="D213" s="24">
        <v>151</v>
      </c>
      <c r="E213" s="25">
        <v>26954</v>
      </c>
      <c r="F213" s="25">
        <f t="shared" ref="F213" si="48">+ROUND(D213*E213,0)</f>
        <v>4070054</v>
      </c>
    </row>
    <row r="214" spans="1:6" x14ac:dyDescent="0.3">
      <c r="A214" s="23" t="s">
        <v>174</v>
      </c>
      <c r="B214" s="26" t="s">
        <v>175</v>
      </c>
      <c r="C214" s="3"/>
      <c r="D214" s="24" t="s">
        <v>4</v>
      </c>
      <c r="E214" s="25" t="s">
        <v>4</v>
      </c>
      <c r="F214" s="25"/>
    </row>
    <row r="215" spans="1:6" x14ac:dyDescent="0.3">
      <c r="A215" s="23" t="s">
        <v>178</v>
      </c>
      <c r="B215" s="4" t="s">
        <v>179</v>
      </c>
      <c r="C215" s="3" t="s">
        <v>8</v>
      </c>
      <c r="D215" s="24">
        <v>61.34</v>
      </c>
      <c r="E215" s="25">
        <v>75145</v>
      </c>
      <c r="F215" s="25">
        <f t="shared" ref="F215:F228" si="49">+ROUND(D215*E215,0)</f>
        <v>4609394</v>
      </c>
    </row>
    <row r="216" spans="1:6" x14ac:dyDescent="0.3">
      <c r="A216" s="23" t="s">
        <v>180</v>
      </c>
      <c r="B216" s="4" t="s">
        <v>181</v>
      </c>
      <c r="C216" s="3" t="s">
        <v>8</v>
      </c>
      <c r="D216" s="24">
        <v>380.51</v>
      </c>
      <c r="E216" s="25">
        <v>126215</v>
      </c>
      <c r="F216" s="25">
        <f t="shared" si="49"/>
        <v>48026070</v>
      </c>
    </row>
    <row r="217" spans="1:6" x14ac:dyDescent="0.3">
      <c r="A217" s="23" t="s">
        <v>182</v>
      </c>
      <c r="B217" s="4" t="s">
        <v>183</v>
      </c>
      <c r="C217" s="3" t="s">
        <v>8</v>
      </c>
      <c r="D217" s="24">
        <v>480.08</v>
      </c>
      <c r="E217" s="25">
        <v>181615</v>
      </c>
      <c r="F217" s="25">
        <f t="shared" si="49"/>
        <v>87189729</v>
      </c>
    </row>
    <row r="218" spans="1:6" x14ac:dyDescent="0.3">
      <c r="A218" s="23" t="s">
        <v>184</v>
      </c>
      <c r="B218" s="4" t="s">
        <v>185</v>
      </c>
      <c r="C218" s="3" t="s">
        <v>8</v>
      </c>
      <c r="D218" s="24">
        <v>320.95</v>
      </c>
      <c r="E218" s="25">
        <v>332899</v>
      </c>
      <c r="F218" s="25">
        <f t="shared" si="49"/>
        <v>106843934</v>
      </c>
    </row>
    <row r="219" spans="1:6" x14ac:dyDescent="0.3">
      <c r="A219" s="23" t="s">
        <v>186</v>
      </c>
      <c r="B219" s="4" t="s">
        <v>187</v>
      </c>
      <c r="C219" s="3" t="s">
        <v>8</v>
      </c>
      <c r="D219" s="24">
        <v>49.76</v>
      </c>
      <c r="E219" s="25">
        <v>272175</v>
      </c>
      <c r="F219" s="25">
        <f t="shared" si="49"/>
        <v>13543428</v>
      </c>
    </row>
    <row r="220" spans="1:6" x14ac:dyDescent="0.3">
      <c r="A220" s="23" t="s">
        <v>188</v>
      </c>
      <c r="B220" s="4" t="s">
        <v>189</v>
      </c>
      <c r="C220" s="3" t="s">
        <v>8</v>
      </c>
      <c r="D220" s="24">
        <v>165.41</v>
      </c>
      <c r="E220" s="25">
        <v>782037</v>
      </c>
      <c r="F220" s="25">
        <f t="shared" si="49"/>
        <v>129356740</v>
      </c>
    </row>
    <row r="221" spans="1:6" x14ac:dyDescent="0.3">
      <c r="A221" s="23" t="s">
        <v>190</v>
      </c>
      <c r="B221" s="4" t="s">
        <v>191</v>
      </c>
      <c r="C221" s="3" t="s">
        <v>8</v>
      </c>
      <c r="D221" s="24">
        <v>83.33</v>
      </c>
      <c r="E221" s="25">
        <v>919671</v>
      </c>
      <c r="F221" s="25">
        <f t="shared" si="49"/>
        <v>76636184</v>
      </c>
    </row>
    <row r="222" spans="1:6" x14ac:dyDescent="0.3">
      <c r="A222" s="23" t="s">
        <v>192</v>
      </c>
      <c r="B222" s="4" t="s">
        <v>193</v>
      </c>
      <c r="C222" s="3" t="s">
        <v>8</v>
      </c>
      <c r="D222" s="24">
        <v>325.98</v>
      </c>
      <c r="E222" s="25">
        <v>1147661</v>
      </c>
      <c r="F222" s="25">
        <f t="shared" si="49"/>
        <v>374114533</v>
      </c>
    </row>
    <row r="223" spans="1:6" x14ac:dyDescent="0.3">
      <c r="A223" s="23" t="s">
        <v>194</v>
      </c>
      <c r="B223" s="4" t="s">
        <v>195</v>
      </c>
      <c r="C223" s="3" t="s">
        <v>8</v>
      </c>
      <c r="D223" s="24">
        <v>98.32</v>
      </c>
      <c r="E223" s="25">
        <v>1582598</v>
      </c>
      <c r="F223" s="25">
        <f t="shared" si="49"/>
        <v>155601035</v>
      </c>
    </row>
    <row r="224" spans="1:6" x14ac:dyDescent="0.3">
      <c r="A224" s="23" t="s">
        <v>196</v>
      </c>
      <c r="B224" s="4" t="s">
        <v>197</v>
      </c>
      <c r="C224" s="3" t="s">
        <v>8</v>
      </c>
      <c r="D224" s="24">
        <v>1056.1199999999999</v>
      </c>
      <c r="E224" s="25">
        <v>2130200</v>
      </c>
      <c r="F224" s="25">
        <f t="shared" si="49"/>
        <v>2249746824</v>
      </c>
    </row>
    <row r="225" spans="1:6" x14ac:dyDescent="0.3">
      <c r="A225" s="23" t="s">
        <v>200</v>
      </c>
      <c r="B225" s="4" t="s">
        <v>201</v>
      </c>
      <c r="C225" s="3" t="s">
        <v>31</v>
      </c>
      <c r="D225" s="24">
        <v>4</v>
      </c>
      <c r="E225" s="25">
        <v>803051</v>
      </c>
      <c r="F225" s="25">
        <f t="shared" si="49"/>
        <v>3212204</v>
      </c>
    </row>
    <row r="226" spans="1:6" x14ac:dyDescent="0.3">
      <c r="A226" s="23" t="s">
        <v>202</v>
      </c>
      <c r="B226" s="4" t="s">
        <v>203</v>
      </c>
      <c r="C226" s="3" t="s">
        <v>31</v>
      </c>
      <c r="D226" s="24">
        <v>10</v>
      </c>
      <c r="E226" s="25">
        <v>2627505</v>
      </c>
      <c r="F226" s="25">
        <f t="shared" si="49"/>
        <v>26275050</v>
      </c>
    </row>
    <row r="227" spans="1:6" x14ac:dyDescent="0.3">
      <c r="A227" s="23" t="s">
        <v>216</v>
      </c>
      <c r="B227" s="4" t="s">
        <v>217</v>
      </c>
      <c r="C227" s="3" t="s">
        <v>31</v>
      </c>
      <c r="D227" s="24">
        <v>4</v>
      </c>
      <c r="E227" s="25">
        <v>1107487</v>
      </c>
      <c r="F227" s="25">
        <f t="shared" si="49"/>
        <v>4429948</v>
      </c>
    </row>
    <row r="228" spans="1:6" x14ac:dyDescent="0.3">
      <c r="A228" s="23" t="s">
        <v>218</v>
      </c>
      <c r="B228" s="4" t="s">
        <v>219</v>
      </c>
      <c r="C228" s="3" t="s">
        <v>31</v>
      </c>
      <c r="D228" s="24">
        <v>10</v>
      </c>
      <c r="E228" s="25">
        <v>2295393</v>
      </c>
      <c r="F228" s="25">
        <f t="shared" si="49"/>
        <v>22953930</v>
      </c>
    </row>
    <row r="229" spans="1:6" s="31" customFormat="1" x14ac:dyDescent="0.3">
      <c r="A229" s="32"/>
      <c r="B229" s="26" t="s">
        <v>292</v>
      </c>
      <c r="C229" s="2"/>
      <c r="D229" s="33"/>
      <c r="E229" s="34"/>
      <c r="F229" s="34">
        <f>+SUM(F166:F213)</f>
        <v>1208633693</v>
      </c>
    </row>
    <row r="230" spans="1:6" s="31" customFormat="1" x14ac:dyDescent="0.3">
      <c r="A230" s="32"/>
      <c r="B230" s="26" t="s">
        <v>293</v>
      </c>
      <c r="C230" s="2"/>
      <c r="D230" s="33"/>
      <c r="E230" s="34"/>
      <c r="F230" s="34">
        <f>+SUM(F215:F228)</f>
        <v>3302539003</v>
      </c>
    </row>
    <row r="231" spans="1:6" s="31" customFormat="1" x14ac:dyDescent="0.3">
      <c r="A231" s="32"/>
      <c r="B231" s="26"/>
      <c r="C231" s="2"/>
      <c r="D231" s="33"/>
      <c r="E231" s="34"/>
      <c r="F231" s="34"/>
    </row>
    <row r="232" spans="1:6" x14ac:dyDescent="0.3">
      <c r="A232" s="18" t="s">
        <v>294</v>
      </c>
      <c r="B232" s="19"/>
      <c r="C232" s="20"/>
      <c r="D232" s="21"/>
      <c r="E232" s="22"/>
      <c r="F232" s="22"/>
    </row>
    <row r="233" spans="1:6" ht="22.8" x14ac:dyDescent="0.3">
      <c r="A233" s="23" t="s">
        <v>43</v>
      </c>
      <c r="B233" s="26" t="s">
        <v>44</v>
      </c>
      <c r="C233" s="3"/>
      <c r="D233" s="24" t="s">
        <v>4</v>
      </c>
      <c r="E233" s="25" t="s">
        <v>4</v>
      </c>
      <c r="F233" s="25"/>
    </row>
    <row r="234" spans="1:6" x14ac:dyDescent="0.3">
      <c r="A234" s="23" t="s">
        <v>45</v>
      </c>
      <c r="B234" s="4" t="s">
        <v>46</v>
      </c>
      <c r="C234" s="3" t="s">
        <v>5</v>
      </c>
      <c r="D234" s="24">
        <v>631.80999999999995</v>
      </c>
      <c r="E234" s="25">
        <v>18907</v>
      </c>
      <c r="F234" s="25">
        <f t="shared" ref="F234:F236" si="50">+ROUND(D234*E234,0)</f>
        <v>11945632</v>
      </c>
    </row>
    <row r="235" spans="1:6" x14ac:dyDescent="0.3">
      <c r="A235" s="23" t="s">
        <v>47</v>
      </c>
      <c r="B235" s="4" t="s">
        <v>48</v>
      </c>
      <c r="C235" s="3" t="s">
        <v>5</v>
      </c>
      <c r="D235" s="24">
        <v>500</v>
      </c>
      <c r="E235" s="25">
        <v>20902</v>
      </c>
      <c r="F235" s="25">
        <f t="shared" si="50"/>
        <v>10451000</v>
      </c>
    </row>
    <row r="236" spans="1:6" x14ac:dyDescent="0.3">
      <c r="A236" s="23" t="s">
        <v>49</v>
      </c>
      <c r="B236" s="4" t="s">
        <v>50</v>
      </c>
      <c r="C236" s="3" t="s">
        <v>5</v>
      </c>
      <c r="D236" s="24">
        <v>181.16</v>
      </c>
      <c r="E236" s="25">
        <v>22898</v>
      </c>
      <c r="F236" s="25">
        <f t="shared" si="50"/>
        <v>4148202</v>
      </c>
    </row>
    <row r="237" spans="1:6" ht="22.8" x14ac:dyDescent="0.3">
      <c r="A237" s="23" t="s">
        <v>51</v>
      </c>
      <c r="B237" s="26" t="s">
        <v>52</v>
      </c>
      <c r="C237" s="3"/>
      <c r="D237" s="24" t="s">
        <v>4</v>
      </c>
      <c r="E237" s="25" t="s">
        <v>4</v>
      </c>
      <c r="F237" s="25"/>
    </row>
    <row r="238" spans="1:6" x14ac:dyDescent="0.3">
      <c r="A238" s="23" t="s">
        <v>53</v>
      </c>
      <c r="B238" s="4" t="s">
        <v>54</v>
      </c>
      <c r="C238" s="3" t="s">
        <v>6</v>
      </c>
      <c r="D238" s="24">
        <v>335.96</v>
      </c>
      <c r="E238" s="25">
        <v>35533</v>
      </c>
      <c r="F238" s="25">
        <f t="shared" ref="F238:F240" si="51">+ROUND(D238*E238,0)</f>
        <v>11937667</v>
      </c>
    </row>
    <row r="239" spans="1:6" x14ac:dyDescent="0.3">
      <c r="A239" s="23" t="s">
        <v>55</v>
      </c>
      <c r="B239" s="4" t="s">
        <v>56</v>
      </c>
      <c r="C239" s="3" t="s">
        <v>6</v>
      </c>
      <c r="D239" s="24">
        <v>839.72</v>
      </c>
      <c r="E239" s="25">
        <v>33135</v>
      </c>
      <c r="F239" s="25">
        <f t="shared" si="51"/>
        <v>27824122</v>
      </c>
    </row>
    <row r="240" spans="1:6" x14ac:dyDescent="0.3">
      <c r="A240" s="23" t="s">
        <v>57</v>
      </c>
      <c r="B240" s="4" t="s">
        <v>58</v>
      </c>
      <c r="C240" s="3" t="s">
        <v>6</v>
      </c>
      <c r="D240" s="24">
        <v>248.8</v>
      </c>
      <c r="E240" s="25">
        <v>44007</v>
      </c>
      <c r="F240" s="25">
        <f t="shared" si="51"/>
        <v>10948942</v>
      </c>
    </row>
    <row r="241" spans="1:6" x14ac:dyDescent="0.3">
      <c r="A241" s="23" t="s">
        <v>59</v>
      </c>
      <c r="B241" s="26" t="s">
        <v>60</v>
      </c>
      <c r="C241" s="3"/>
      <c r="D241" s="24" t="s">
        <v>4</v>
      </c>
      <c r="E241" s="25" t="s">
        <v>4</v>
      </c>
      <c r="F241" s="25"/>
    </row>
    <row r="242" spans="1:6" x14ac:dyDescent="0.3">
      <c r="A242" s="23" t="s">
        <v>61</v>
      </c>
      <c r="B242" s="4" t="s">
        <v>62</v>
      </c>
      <c r="C242" s="3" t="s">
        <v>5</v>
      </c>
      <c r="D242" s="24">
        <v>2515.06</v>
      </c>
      <c r="E242" s="25">
        <v>141591</v>
      </c>
      <c r="F242" s="25">
        <f t="shared" ref="F242:F244" si="52">+ROUND(D242*E242,0)</f>
        <v>356109860</v>
      </c>
    </row>
    <row r="243" spans="1:6" x14ac:dyDescent="0.3">
      <c r="A243" s="23" t="s">
        <v>65</v>
      </c>
      <c r="B243" s="4" t="s">
        <v>66</v>
      </c>
      <c r="C243" s="3" t="s">
        <v>5</v>
      </c>
      <c r="D243" s="24">
        <v>105.6</v>
      </c>
      <c r="E243" s="25">
        <v>185409</v>
      </c>
      <c r="F243" s="25">
        <f t="shared" si="52"/>
        <v>19579190</v>
      </c>
    </row>
    <row r="244" spans="1:6" x14ac:dyDescent="0.3">
      <c r="A244" s="23" t="s">
        <v>67</v>
      </c>
      <c r="B244" s="4" t="s">
        <v>68</v>
      </c>
      <c r="C244" s="3" t="s">
        <v>5</v>
      </c>
      <c r="D244" s="24">
        <v>21.6</v>
      </c>
      <c r="E244" s="25">
        <v>202413</v>
      </c>
      <c r="F244" s="25">
        <f t="shared" si="52"/>
        <v>4372121</v>
      </c>
    </row>
    <row r="245" spans="1:6" x14ac:dyDescent="0.3">
      <c r="A245" s="23" t="s">
        <v>69</v>
      </c>
      <c r="B245" s="26" t="s">
        <v>70</v>
      </c>
      <c r="C245" s="3"/>
      <c r="D245" s="24" t="s">
        <v>4</v>
      </c>
      <c r="E245" s="25" t="s">
        <v>4</v>
      </c>
      <c r="F245" s="25"/>
    </row>
    <row r="246" spans="1:6" ht="22.8" x14ac:dyDescent="0.3">
      <c r="A246" s="23" t="s">
        <v>71</v>
      </c>
      <c r="B246" s="4" t="s">
        <v>72</v>
      </c>
      <c r="C246" s="3" t="s">
        <v>5</v>
      </c>
      <c r="D246" s="24">
        <v>1312.97</v>
      </c>
      <c r="E246" s="25">
        <v>104253</v>
      </c>
      <c r="F246" s="25">
        <f t="shared" ref="F246" si="53">+ROUND(D246*E246,0)</f>
        <v>136881061</v>
      </c>
    </row>
    <row r="247" spans="1:6" x14ac:dyDescent="0.3">
      <c r="A247" s="23" t="s">
        <v>92</v>
      </c>
      <c r="B247" s="26" t="s">
        <v>93</v>
      </c>
      <c r="C247" s="3"/>
      <c r="D247" s="24" t="s">
        <v>4</v>
      </c>
      <c r="E247" s="25" t="s">
        <v>4</v>
      </c>
      <c r="F247" s="25"/>
    </row>
    <row r="248" spans="1:6" x14ac:dyDescent="0.3">
      <c r="A248" s="23" t="s">
        <v>94</v>
      </c>
      <c r="B248" s="26" t="s">
        <v>95</v>
      </c>
      <c r="C248" s="3"/>
      <c r="D248" s="24" t="s">
        <v>4</v>
      </c>
      <c r="E248" s="25" t="s">
        <v>4</v>
      </c>
      <c r="F248" s="25"/>
    </row>
    <row r="249" spans="1:6" ht="22.8" x14ac:dyDescent="0.3">
      <c r="A249" s="23" t="s">
        <v>96</v>
      </c>
      <c r="B249" s="4" t="s">
        <v>97</v>
      </c>
      <c r="C249" s="3" t="s">
        <v>31</v>
      </c>
      <c r="D249" s="24">
        <v>89</v>
      </c>
      <c r="E249" s="25">
        <v>1587712</v>
      </c>
      <c r="F249" s="25">
        <f t="shared" ref="F249:F252" si="54">+ROUND(D249*E249,0)</f>
        <v>141306368</v>
      </c>
    </row>
    <row r="250" spans="1:6" ht="22.8" x14ac:dyDescent="0.3">
      <c r="A250" s="23" t="s">
        <v>98</v>
      </c>
      <c r="B250" s="4" t="s">
        <v>99</v>
      </c>
      <c r="C250" s="3" t="s">
        <v>31</v>
      </c>
      <c r="D250" s="24">
        <v>89</v>
      </c>
      <c r="E250" s="25">
        <v>2155739</v>
      </c>
      <c r="F250" s="25">
        <f t="shared" si="54"/>
        <v>191860771</v>
      </c>
    </row>
    <row r="251" spans="1:6" ht="22.8" x14ac:dyDescent="0.3">
      <c r="A251" s="23" t="s">
        <v>100</v>
      </c>
      <c r="B251" s="4" t="s">
        <v>101</v>
      </c>
      <c r="C251" s="3" t="s">
        <v>31</v>
      </c>
      <c r="D251" s="24">
        <v>77</v>
      </c>
      <c r="E251" s="25">
        <v>1978491</v>
      </c>
      <c r="F251" s="25">
        <f t="shared" si="54"/>
        <v>152343807</v>
      </c>
    </row>
    <row r="252" spans="1:6" ht="22.8" x14ac:dyDescent="0.3">
      <c r="A252" s="23" t="s">
        <v>102</v>
      </c>
      <c r="B252" s="4" t="s">
        <v>103</v>
      </c>
      <c r="C252" s="3" t="s">
        <v>31</v>
      </c>
      <c r="D252" s="24">
        <v>77</v>
      </c>
      <c r="E252" s="25">
        <v>2425031</v>
      </c>
      <c r="F252" s="25">
        <f t="shared" si="54"/>
        <v>186727387</v>
      </c>
    </row>
    <row r="253" spans="1:6" x14ac:dyDescent="0.3">
      <c r="A253" s="23" t="s">
        <v>104</v>
      </c>
      <c r="B253" s="26" t="s">
        <v>105</v>
      </c>
      <c r="C253" s="3"/>
      <c r="D253" s="24" t="s">
        <v>4</v>
      </c>
      <c r="E253" s="25" t="s">
        <v>4</v>
      </c>
      <c r="F253" s="25"/>
    </row>
    <row r="254" spans="1:6" ht="22.8" x14ac:dyDescent="0.3">
      <c r="A254" s="23" t="s">
        <v>106</v>
      </c>
      <c r="B254" s="4" t="s">
        <v>107</v>
      </c>
      <c r="C254" s="3" t="s">
        <v>8</v>
      </c>
      <c r="D254" s="24">
        <v>133.5</v>
      </c>
      <c r="E254" s="25">
        <v>1489268</v>
      </c>
      <c r="F254" s="25">
        <f t="shared" ref="F254:F255" si="55">+ROUND(D254*E254,0)</f>
        <v>198817278</v>
      </c>
    </row>
    <row r="255" spans="1:6" ht="22.8" x14ac:dyDescent="0.3">
      <c r="A255" s="23" t="s">
        <v>224</v>
      </c>
      <c r="B255" s="4" t="s">
        <v>295</v>
      </c>
      <c r="C255" s="3" t="s">
        <v>8</v>
      </c>
      <c r="D255" s="24">
        <v>115.5</v>
      </c>
      <c r="E255" s="25">
        <v>1943147</v>
      </c>
      <c r="F255" s="25">
        <f t="shared" si="55"/>
        <v>224433479</v>
      </c>
    </row>
    <row r="256" spans="1:6" x14ac:dyDescent="0.3">
      <c r="A256" s="23" t="s">
        <v>118</v>
      </c>
      <c r="B256" s="26" t="s">
        <v>119</v>
      </c>
      <c r="C256" s="3"/>
      <c r="D256" s="24" t="s">
        <v>4</v>
      </c>
      <c r="E256" s="25" t="s">
        <v>4</v>
      </c>
      <c r="F256" s="25"/>
    </row>
    <row r="257" spans="1:6" ht="22.8" x14ac:dyDescent="0.3">
      <c r="A257" s="23" t="s">
        <v>120</v>
      </c>
      <c r="B257" s="4" t="s">
        <v>121</v>
      </c>
      <c r="C257" s="3" t="s">
        <v>31</v>
      </c>
      <c r="D257" s="24">
        <v>69</v>
      </c>
      <c r="E257" s="25">
        <v>2006934</v>
      </c>
      <c r="F257" s="25">
        <f t="shared" ref="F257" si="56">+ROUND(D257*E257,0)</f>
        <v>138478446</v>
      </c>
    </row>
    <row r="258" spans="1:6" x14ac:dyDescent="0.3">
      <c r="A258" s="23" t="s">
        <v>122</v>
      </c>
      <c r="B258" s="26" t="s">
        <v>123</v>
      </c>
      <c r="C258" s="3"/>
      <c r="D258" s="24" t="s">
        <v>4</v>
      </c>
      <c r="E258" s="25" t="s">
        <v>4</v>
      </c>
      <c r="F258" s="25"/>
    </row>
    <row r="259" spans="1:6" x14ac:dyDescent="0.3">
      <c r="A259" s="23" t="s">
        <v>124</v>
      </c>
      <c r="B259" s="4" t="s">
        <v>125</v>
      </c>
      <c r="C259" s="3" t="s">
        <v>31</v>
      </c>
      <c r="D259" s="24">
        <v>160</v>
      </c>
      <c r="E259" s="25">
        <v>228299</v>
      </c>
      <c r="F259" s="25">
        <f t="shared" ref="F259" si="57">+ROUND(D259*E259,0)</f>
        <v>36527840</v>
      </c>
    </row>
    <row r="260" spans="1:6" ht="22.8" x14ac:dyDescent="0.3">
      <c r="A260" s="23" t="s">
        <v>126</v>
      </c>
      <c r="B260" s="26" t="s">
        <v>127</v>
      </c>
      <c r="C260" s="3"/>
      <c r="D260" s="24" t="s">
        <v>4</v>
      </c>
      <c r="E260" s="25" t="s">
        <v>4</v>
      </c>
      <c r="F260" s="25"/>
    </row>
    <row r="261" spans="1:6" ht="22.8" x14ac:dyDescent="0.3">
      <c r="A261" s="23" t="s">
        <v>128</v>
      </c>
      <c r="B261" s="4" t="s">
        <v>129</v>
      </c>
      <c r="C261" s="3" t="s">
        <v>31</v>
      </c>
      <c r="D261" s="24">
        <v>407</v>
      </c>
      <c r="E261" s="25">
        <v>165835</v>
      </c>
      <c r="F261" s="25">
        <f t="shared" ref="F261" si="58">+ROUND(D261*E261,0)</f>
        <v>67494845</v>
      </c>
    </row>
    <row r="262" spans="1:6" ht="22.8" x14ac:dyDescent="0.3">
      <c r="A262" s="23" t="s">
        <v>133</v>
      </c>
      <c r="B262" s="26" t="s">
        <v>134</v>
      </c>
      <c r="C262" s="3"/>
      <c r="D262" s="24" t="s">
        <v>4</v>
      </c>
      <c r="E262" s="25" t="s">
        <v>4</v>
      </c>
      <c r="F262" s="25"/>
    </row>
    <row r="263" spans="1:6" x14ac:dyDescent="0.3">
      <c r="A263" s="23" t="s">
        <v>135</v>
      </c>
      <c r="B263" s="4" t="s">
        <v>136</v>
      </c>
      <c r="C263" s="3" t="s">
        <v>5</v>
      </c>
      <c r="D263" s="24">
        <v>7.2</v>
      </c>
      <c r="E263" s="25">
        <v>152825</v>
      </c>
      <c r="F263" s="25">
        <f t="shared" ref="F263:F266" si="59">+ROUND(D263*E263,0)</f>
        <v>1100340</v>
      </c>
    </row>
    <row r="264" spans="1:6" x14ac:dyDescent="0.3">
      <c r="A264" s="23" t="s">
        <v>137</v>
      </c>
      <c r="B264" s="4" t="s">
        <v>138</v>
      </c>
      <c r="C264" s="3" t="s">
        <v>5</v>
      </c>
      <c r="D264" s="24">
        <v>64</v>
      </c>
      <c r="E264" s="25">
        <v>176049</v>
      </c>
      <c r="F264" s="25">
        <f t="shared" si="59"/>
        <v>11267136</v>
      </c>
    </row>
    <row r="265" spans="1:6" x14ac:dyDescent="0.3">
      <c r="A265" s="23" t="s">
        <v>139</v>
      </c>
      <c r="B265" s="4" t="s">
        <v>140</v>
      </c>
      <c r="C265" s="3" t="s">
        <v>5</v>
      </c>
      <c r="D265" s="24">
        <v>7.2</v>
      </c>
      <c r="E265" s="25">
        <v>1087843</v>
      </c>
      <c r="F265" s="25">
        <f t="shared" si="59"/>
        <v>7832470</v>
      </c>
    </row>
    <row r="266" spans="1:6" x14ac:dyDescent="0.3">
      <c r="A266" s="23" t="s">
        <v>141</v>
      </c>
      <c r="B266" s="4" t="s">
        <v>142</v>
      </c>
      <c r="C266" s="3" t="s">
        <v>5</v>
      </c>
      <c r="D266" s="24">
        <v>64</v>
      </c>
      <c r="E266" s="25">
        <v>1068802</v>
      </c>
      <c r="F266" s="25">
        <f t="shared" si="59"/>
        <v>68403328</v>
      </c>
    </row>
    <row r="267" spans="1:6" x14ac:dyDescent="0.3">
      <c r="A267" s="23" t="s">
        <v>165</v>
      </c>
      <c r="B267" s="26" t="s">
        <v>166</v>
      </c>
      <c r="C267" s="3"/>
      <c r="D267" s="24" t="s">
        <v>4</v>
      </c>
      <c r="E267" s="25" t="s">
        <v>4</v>
      </c>
      <c r="F267" s="25"/>
    </row>
    <row r="268" spans="1:6" ht="22.8" x14ac:dyDescent="0.3">
      <c r="A268" s="23" t="s">
        <v>167</v>
      </c>
      <c r="B268" s="4" t="s">
        <v>168</v>
      </c>
      <c r="C268" s="3" t="s">
        <v>6</v>
      </c>
      <c r="D268" s="24">
        <v>576</v>
      </c>
      <c r="E268" s="25">
        <v>67092</v>
      </c>
      <c r="F268" s="25">
        <f t="shared" ref="F268" si="60">+ROUND(D268*E268,0)</f>
        <v>38644992</v>
      </c>
    </row>
    <row r="269" spans="1:6" s="31" customFormat="1" x14ac:dyDescent="0.3">
      <c r="A269" s="32"/>
      <c r="B269" s="26" t="s">
        <v>296</v>
      </c>
      <c r="C269" s="2"/>
      <c r="D269" s="33"/>
      <c r="E269" s="34"/>
      <c r="F269" s="34">
        <f>SUM(F234:F268)</f>
        <v>2059436284</v>
      </c>
    </row>
    <row r="270" spans="1:6" s="31" customFormat="1" x14ac:dyDescent="0.3">
      <c r="A270" s="32"/>
      <c r="B270" s="26"/>
      <c r="C270" s="2"/>
      <c r="D270" s="33"/>
      <c r="E270" s="34"/>
      <c r="F270" s="34"/>
    </row>
    <row r="271" spans="1:6" x14ac:dyDescent="0.3">
      <c r="A271" s="18" t="s">
        <v>794</v>
      </c>
      <c r="B271" s="19"/>
      <c r="C271" s="20"/>
      <c r="D271" s="21"/>
      <c r="E271" s="22"/>
      <c r="F271" s="22"/>
    </row>
    <row r="272" spans="1:6" x14ac:dyDescent="0.3">
      <c r="A272" s="23" t="s">
        <v>37</v>
      </c>
      <c r="B272" s="26" t="s">
        <v>38</v>
      </c>
      <c r="C272" s="3"/>
      <c r="D272" s="24"/>
      <c r="E272" s="25" t="s">
        <v>4</v>
      </c>
      <c r="F272" s="25"/>
    </row>
    <row r="273" spans="1:6" x14ac:dyDescent="0.3">
      <c r="A273" s="23" t="s">
        <v>39</v>
      </c>
      <c r="B273" s="4" t="s">
        <v>40</v>
      </c>
      <c r="C273" s="3" t="s">
        <v>8</v>
      </c>
      <c r="D273" s="24">
        <v>602</v>
      </c>
      <c r="E273" s="25">
        <v>6993</v>
      </c>
      <c r="F273" s="25">
        <f t="shared" ref="F273" si="61">+ROUND(D273*E273,0)</f>
        <v>4209786</v>
      </c>
    </row>
    <row r="274" spans="1:6" ht="22.8" x14ac:dyDescent="0.3">
      <c r="A274" s="23" t="s">
        <v>43</v>
      </c>
      <c r="B274" s="26" t="s">
        <v>44</v>
      </c>
      <c r="C274" s="3"/>
      <c r="D274" s="24" t="s">
        <v>4</v>
      </c>
      <c r="E274" s="25" t="s">
        <v>4</v>
      </c>
      <c r="F274" s="25"/>
    </row>
    <row r="275" spans="1:6" x14ac:dyDescent="0.3">
      <c r="A275" s="23" t="s">
        <v>45</v>
      </c>
      <c r="B275" s="4" t="s">
        <v>46</v>
      </c>
      <c r="C275" s="3" t="s">
        <v>5</v>
      </c>
      <c r="D275" s="24">
        <v>1000</v>
      </c>
      <c r="E275" s="25">
        <v>18907</v>
      </c>
      <c r="F275" s="25">
        <f t="shared" ref="F275" si="62">+ROUND(D275*E275,0)</f>
        <v>18907000</v>
      </c>
    </row>
    <row r="276" spans="1:6" ht="22.8" x14ac:dyDescent="0.3">
      <c r="A276" s="23" t="s">
        <v>51</v>
      </c>
      <c r="B276" s="26" t="s">
        <v>52</v>
      </c>
      <c r="C276" s="3"/>
      <c r="D276" s="24" t="s">
        <v>4</v>
      </c>
      <c r="E276" s="25" t="s">
        <v>4</v>
      </c>
      <c r="F276" s="25"/>
    </row>
    <row r="277" spans="1:6" x14ac:dyDescent="0.3">
      <c r="A277" s="23" t="s">
        <v>53</v>
      </c>
      <c r="B277" s="4" t="s">
        <v>54</v>
      </c>
      <c r="C277" s="3" t="s">
        <v>6</v>
      </c>
      <c r="D277" s="24">
        <v>2881.36</v>
      </c>
      <c r="E277" s="25">
        <v>35533</v>
      </c>
      <c r="F277" s="25">
        <f t="shared" ref="F277" si="63">+ROUND(D277*E277,0)</f>
        <v>102383365</v>
      </c>
    </row>
    <row r="278" spans="1:6" x14ac:dyDescent="0.3">
      <c r="A278" s="23" t="s">
        <v>59</v>
      </c>
      <c r="B278" s="26" t="s">
        <v>60</v>
      </c>
      <c r="C278" s="3"/>
      <c r="D278" s="24" t="s">
        <v>4</v>
      </c>
      <c r="E278" s="25" t="s">
        <v>4</v>
      </c>
      <c r="F278" s="25"/>
    </row>
    <row r="279" spans="1:6" x14ac:dyDescent="0.3">
      <c r="A279" s="23" t="s">
        <v>61</v>
      </c>
      <c r="B279" s="4" t="s">
        <v>62</v>
      </c>
      <c r="C279" s="3" t="s">
        <v>5</v>
      </c>
      <c r="D279" s="24">
        <v>617.04</v>
      </c>
      <c r="E279" s="25">
        <v>141591</v>
      </c>
      <c r="F279" s="25">
        <f t="shared" ref="F279:F282" si="64">+ROUND(D279*E279,0)</f>
        <v>87367311</v>
      </c>
    </row>
    <row r="280" spans="1:6" x14ac:dyDescent="0.3">
      <c r="A280" s="23" t="s">
        <v>63</v>
      </c>
      <c r="B280" s="4" t="s">
        <v>64</v>
      </c>
      <c r="C280" s="3" t="s">
        <v>5</v>
      </c>
      <c r="D280" s="24">
        <v>339.71</v>
      </c>
      <c r="E280" s="25">
        <v>40882</v>
      </c>
      <c r="F280" s="25">
        <f t="shared" si="64"/>
        <v>13888024</v>
      </c>
    </row>
    <row r="281" spans="1:6" x14ac:dyDescent="0.3">
      <c r="A281" s="23" t="s">
        <v>65</v>
      </c>
      <c r="B281" s="4" t="s">
        <v>66</v>
      </c>
      <c r="C281" s="3" t="s">
        <v>5</v>
      </c>
      <c r="D281" s="24">
        <v>100.91</v>
      </c>
      <c r="E281" s="25">
        <v>185409</v>
      </c>
      <c r="F281" s="25">
        <f t="shared" si="64"/>
        <v>18709622</v>
      </c>
    </row>
    <row r="282" spans="1:6" x14ac:dyDescent="0.3">
      <c r="A282" s="23" t="s">
        <v>67</v>
      </c>
      <c r="B282" s="4" t="s">
        <v>68</v>
      </c>
      <c r="C282" s="3" t="s">
        <v>5</v>
      </c>
      <c r="D282" s="24">
        <v>15.75</v>
      </c>
      <c r="E282" s="25">
        <v>202413</v>
      </c>
      <c r="F282" s="25">
        <f t="shared" si="64"/>
        <v>3188005</v>
      </c>
    </row>
    <row r="283" spans="1:6" x14ac:dyDescent="0.3">
      <c r="A283" s="23" t="s">
        <v>69</v>
      </c>
      <c r="B283" s="26" t="s">
        <v>70</v>
      </c>
      <c r="C283" s="3"/>
      <c r="D283" s="24" t="s">
        <v>4</v>
      </c>
      <c r="E283" s="25" t="s">
        <v>4</v>
      </c>
      <c r="F283" s="25"/>
    </row>
    <row r="284" spans="1:6" ht="22.8" x14ac:dyDescent="0.3">
      <c r="A284" s="23" t="s">
        <v>71</v>
      </c>
      <c r="B284" s="4" t="s">
        <v>72</v>
      </c>
      <c r="C284" s="3" t="s">
        <v>5</v>
      </c>
      <c r="D284" s="24">
        <v>660.29</v>
      </c>
      <c r="E284" s="25">
        <v>104253</v>
      </c>
      <c r="F284" s="25">
        <f t="shared" ref="F284" si="65">+ROUND(D284*E284,0)</f>
        <v>68837213</v>
      </c>
    </row>
    <row r="285" spans="1:6" x14ac:dyDescent="0.3">
      <c r="A285" s="23" t="s">
        <v>73</v>
      </c>
      <c r="B285" s="26" t="s">
        <v>74</v>
      </c>
      <c r="C285" s="3"/>
      <c r="D285" s="24" t="s">
        <v>4</v>
      </c>
      <c r="E285" s="25" t="s">
        <v>4</v>
      </c>
      <c r="F285" s="25"/>
    </row>
    <row r="286" spans="1:6" x14ac:dyDescent="0.3">
      <c r="A286" s="23" t="s">
        <v>75</v>
      </c>
      <c r="B286" s="4" t="s">
        <v>290</v>
      </c>
      <c r="C286" s="3" t="s">
        <v>8</v>
      </c>
      <c r="D286" s="24">
        <v>602</v>
      </c>
      <c r="E286" s="25">
        <v>12060</v>
      </c>
      <c r="F286" s="25">
        <f t="shared" ref="F286:F290" si="66">+ROUND(D286*E286,0)</f>
        <v>7260120</v>
      </c>
    </row>
    <row r="287" spans="1:6" ht="22.8" x14ac:dyDescent="0.3">
      <c r="A287" s="23" t="s">
        <v>85</v>
      </c>
      <c r="B287" s="4" t="s">
        <v>86</v>
      </c>
      <c r="C287" s="3" t="s">
        <v>31</v>
      </c>
      <c r="D287" s="24">
        <v>86</v>
      </c>
      <c r="E287" s="25">
        <v>508885</v>
      </c>
      <c r="F287" s="25">
        <f t="shared" si="66"/>
        <v>43764110</v>
      </c>
    </row>
    <row r="288" spans="1:6" ht="22.8" x14ac:dyDescent="0.3">
      <c r="A288" s="23" t="s">
        <v>87</v>
      </c>
      <c r="B288" s="4" t="s">
        <v>223</v>
      </c>
      <c r="C288" s="3" t="s">
        <v>31</v>
      </c>
      <c r="D288" s="24">
        <v>86</v>
      </c>
      <c r="E288" s="25">
        <v>27080</v>
      </c>
      <c r="F288" s="25">
        <f t="shared" si="66"/>
        <v>2328880</v>
      </c>
    </row>
    <row r="289" spans="1:6" x14ac:dyDescent="0.3">
      <c r="A289" s="23" t="s">
        <v>89</v>
      </c>
      <c r="B289" s="4" t="s">
        <v>90</v>
      </c>
      <c r="C289" s="3" t="s">
        <v>31</v>
      </c>
      <c r="D289" s="24">
        <v>86</v>
      </c>
      <c r="E289" s="25">
        <v>21252</v>
      </c>
      <c r="F289" s="25">
        <f t="shared" si="66"/>
        <v>1827672</v>
      </c>
    </row>
    <row r="290" spans="1:6" x14ac:dyDescent="0.3">
      <c r="A290" s="23" t="s">
        <v>91</v>
      </c>
      <c r="B290" s="4" t="s">
        <v>793</v>
      </c>
      <c r="C290" s="3" t="s">
        <v>31</v>
      </c>
      <c r="D290" s="24">
        <v>54</v>
      </c>
      <c r="E290" s="25">
        <v>34716</v>
      </c>
      <c r="F290" s="25">
        <f t="shared" si="66"/>
        <v>1874664</v>
      </c>
    </row>
    <row r="291" spans="1:6" ht="22.8" x14ac:dyDescent="0.3">
      <c r="A291" s="23" t="s">
        <v>133</v>
      </c>
      <c r="B291" s="26" t="s">
        <v>134</v>
      </c>
      <c r="C291" s="3"/>
      <c r="D291" s="24" t="s">
        <v>4</v>
      </c>
      <c r="E291" s="25" t="s">
        <v>4</v>
      </c>
      <c r="F291" s="25"/>
    </row>
    <row r="292" spans="1:6" x14ac:dyDescent="0.3">
      <c r="A292" s="23" t="s">
        <v>135</v>
      </c>
      <c r="B292" s="4" t="s">
        <v>136</v>
      </c>
      <c r="C292" s="3" t="s">
        <v>5</v>
      </c>
      <c r="D292" s="24">
        <v>5.25</v>
      </c>
      <c r="E292" s="25">
        <v>152825</v>
      </c>
      <c r="F292" s="25">
        <f t="shared" ref="F292:F295" si="67">+ROUND(D292*E292,0)</f>
        <v>802331</v>
      </c>
    </row>
    <row r="293" spans="1:6" x14ac:dyDescent="0.3">
      <c r="A293" s="23" t="s">
        <v>137</v>
      </c>
      <c r="B293" s="4" t="s">
        <v>138</v>
      </c>
      <c r="C293" s="3" t="s">
        <v>5</v>
      </c>
      <c r="D293" s="24">
        <v>64.260000000000005</v>
      </c>
      <c r="E293" s="25">
        <v>176049</v>
      </c>
      <c r="F293" s="25">
        <f t="shared" si="67"/>
        <v>11312909</v>
      </c>
    </row>
    <row r="294" spans="1:6" x14ac:dyDescent="0.3">
      <c r="A294" s="23" t="s">
        <v>139</v>
      </c>
      <c r="B294" s="4" t="s">
        <v>140</v>
      </c>
      <c r="C294" s="3" t="s">
        <v>5</v>
      </c>
      <c r="D294" s="24">
        <v>5.25</v>
      </c>
      <c r="E294" s="25">
        <v>1087843</v>
      </c>
      <c r="F294" s="25">
        <f t="shared" si="67"/>
        <v>5711176</v>
      </c>
    </row>
    <row r="295" spans="1:6" x14ac:dyDescent="0.3">
      <c r="A295" s="23" t="s">
        <v>141</v>
      </c>
      <c r="B295" s="4" t="s">
        <v>142</v>
      </c>
      <c r="C295" s="3" t="s">
        <v>5</v>
      </c>
      <c r="D295" s="24">
        <v>64.260000000000005</v>
      </c>
      <c r="E295" s="25">
        <v>1068802</v>
      </c>
      <c r="F295" s="25">
        <f t="shared" si="67"/>
        <v>68681217</v>
      </c>
    </row>
    <row r="296" spans="1:6" x14ac:dyDescent="0.3">
      <c r="A296" s="23" t="s">
        <v>165</v>
      </c>
      <c r="B296" s="26" t="s">
        <v>166</v>
      </c>
      <c r="C296" s="3"/>
      <c r="D296" s="24" t="s">
        <v>4</v>
      </c>
      <c r="E296" s="25" t="s">
        <v>4</v>
      </c>
      <c r="F296" s="25"/>
    </row>
    <row r="297" spans="1:6" ht="22.8" x14ac:dyDescent="0.3">
      <c r="A297" s="23" t="s">
        <v>167</v>
      </c>
      <c r="B297" s="4" t="s">
        <v>168</v>
      </c>
      <c r="C297" s="3" t="s">
        <v>6</v>
      </c>
      <c r="D297" s="24">
        <v>137.19999999999999</v>
      </c>
      <c r="E297" s="25">
        <v>67092</v>
      </c>
      <c r="F297" s="25">
        <f t="shared" ref="F297" si="68">+ROUND(D297*E297,0)</f>
        <v>9205022</v>
      </c>
    </row>
    <row r="298" spans="1:6" x14ac:dyDescent="0.3">
      <c r="A298" s="23" t="s">
        <v>174</v>
      </c>
      <c r="B298" s="26" t="s">
        <v>175</v>
      </c>
      <c r="C298" s="3"/>
      <c r="D298" s="24" t="s">
        <v>4</v>
      </c>
      <c r="E298" s="25" t="s">
        <v>4</v>
      </c>
      <c r="F298" s="25"/>
    </row>
    <row r="299" spans="1:6" x14ac:dyDescent="0.3">
      <c r="A299" s="23" t="s">
        <v>176</v>
      </c>
      <c r="B299" s="4" t="s">
        <v>177</v>
      </c>
      <c r="C299" s="3" t="s">
        <v>8</v>
      </c>
      <c r="D299" s="24">
        <v>602</v>
      </c>
      <c r="E299" s="25">
        <v>60452</v>
      </c>
      <c r="F299" s="25">
        <f t="shared" ref="F299:F304" si="69">+ROUND(D299*E299,0)</f>
        <v>36392104</v>
      </c>
    </row>
    <row r="300" spans="1:6" x14ac:dyDescent="0.3">
      <c r="A300" s="23">
        <v>5655</v>
      </c>
      <c r="B300" s="4" t="s">
        <v>291</v>
      </c>
      <c r="C300" s="3" t="s">
        <v>31</v>
      </c>
      <c r="D300" s="24">
        <v>86</v>
      </c>
      <c r="E300" s="25">
        <v>81657</v>
      </c>
      <c r="F300" s="25">
        <f t="shared" si="69"/>
        <v>7022502</v>
      </c>
    </row>
    <row r="301" spans="1:6" x14ac:dyDescent="0.3">
      <c r="A301" s="23" t="s">
        <v>206</v>
      </c>
      <c r="B301" s="4" t="s">
        <v>207</v>
      </c>
      <c r="C301" s="3" t="s">
        <v>31</v>
      </c>
      <c r="D301" s="24">
        <v>22</v>
      </c>
      <c r="E301" s="25">
        <v>185600</v>
      </c>
      <c r="F301" s="25">
        <f t="shared" si="69"/>
        <v>4083200</v>
      </c>
    </row>
    <row r="302" spans="1:6" x14ac:dyDescent="0.3">
      <c r="A302" s="23" t="s">
        <v>208</v>
      </c>
      <c r="B302" s="4" t="s">
        <v>209</v>
      </c>
      <c r="C302" s="3" t="s">
        <v>31</v>
      </c>
      <c r="D302" s="24">
        <v>10</v>
      </c>
      <c r="E302" s="25">
        <v>287746</v>
      </c>
      <c r="F302" s="25">
        <f t="shared" si="69"/>
        <v>2877460</v>
      </c>
    </row>
    <row r="303" spans="1:6" x14ac:dyDescent="0.3">
      <c r="A303" s="23" t="s">
        <v>210</v>
      </c>
      <c r="B303" s="4" t="s">
        <v>211</v>
      </c>
      <c r="C303" s="3" t="s">
        <v>31</v>
      </c>
      <c r="D303" s="24">
        <v>16</v>
      </c>
      <c r="E303" s="25">
        <v>475001</v>
      </c>
      <c r="F303" s="25">
        <f t="shared" si="69"/>
        <v>7600016</v>
      </c>
    </row>
    <row r="304" spans="1:6" x14ac:dyDescent="0.3">
      <c r="A304" s="23" t="s">
        <v>212</v>
      </c>
      <c r="B304" s="4" t="s">
        <v>213</v>
      </c>
      <c r="C304" s="3" t="s">
        <v>31</v>
      </c>
      <c r="D304" s="24">
        <v>38</v>
      </c>
      <c r="E304" s="25">
        <v>775069</v>
      </c>
      <c r="F304" s="25">
        <f t="shared" si="69"/>
        <v>29452622</v>
      </c>
    </row>
    <row r="305" spans="1:6" s="31" customFormat="1" ht="22.8" x14ac:dyDescent="0.3">
      <c r="A305" s="32"/>
      <c r="B305" s="26" t="s">
        <v>795</v>
      </c>
      <c r="C305" s="2"/>
      <c r="D305" s="33"/>
      <c r="E305" s="34"/>
      <c r="F305" s="34">
        <f>+SUM(F273:F297)</f>
        <v>470258427</v>
      </c>
    </row>
    <row r="306" spans="1:6" s="31" customFormat="1" x14ac:dyDescent="0.3">
      <c r="A306" s="32"/>
      <c r="B306" s="26" t="s">
        <v>796</v>
      </c>
      <c r="C306" s="2"/>
      <c r="D306" s="33"/>
      <c r="E306" s="34"/>
      <c r="F306" s="34">
        <f>+SUM(F299:F304)</f>
        <v>87427904</v>
      </c>
    </row>
    <row r="307" spans="1:6" s="31" customFormat="1" x14ac:dyDescent="0.3">
      <c r="A307" s="32"/>
      <c r="B307" s="26"/>
      <c r="C307" s="2"/>
      <c r="D307" s="33"/>
      <c r="E307" s="34"/>
      <c r="F307" s="34"/>
    </row>
    <row r="308" spans="1:6" x14ac:dyDescent="0.3">
      <c r="A308" s="18" t="s">
        <v>797</v>
      </c>
      <c r="B308" s="19"/>
      <c r="C308" s="20"/>
      <c r="D308" s="21"/>
      <c r="E308" s="22"/>
      <c r="F308" s="22"/>
    </row>
    <row r="309" spans="1:6" s="31" customFormat="1" x14ac:dyDescent="0.3">
      <c r="A309" s="32" t="s">
        <v>37</v>
      </c>
      <c r="B309" s="26" t="s">
        <v>38</v>
      </c>
      <c r="C309" s="2"/>
      <c r="D309" s="33"/>
      <c r="E309" s="34" t="s">
        <v>4</v>
      </c>
      <c r="F309" s="34"/>
    </row>
    <row r="310" spans="1:6" x14ac:dyDescent="0.3">
      <c r="A310" s="23" t="s">
        <v>39</v>
      </c>
      <c r="B310" s="4" t="s">
        <v>40</v>
      </c>
      <c r="C310" s="3" t="s">
        <v>8</v>
      </c>
      <c r="D310" s="24">
        <v>649.11</v>
      </c>
      <c r="E310" s="25">
        <v>6993</v>
      </c>
      <c r="F310" s="25">
        <f t="shared" ref="F310" si="70">+ROUND(D310*E310,0)</f>
        <v>4539226</v>
      </c>
    </row>
    <row r="311" spans="1:6" s="31" customFormat="1" ht="22.8" x14ac:dyDescent="0.3">
      <c r="A311" s="32" t="s">
        <v>43</v>
      </c>
      <c r="B311" s="26" t="s">
        <v>44</v>
      </c>
      <c r="C311" s="2"/>
      <c r="D311" s="33" t="s">
        <v>4</v>
      </c>
      <c r="E311" s="34" t="s">
        <v>4</v>
      </c>
      <c r="F311" s="34"/>
    </row>
    <row r="312" spans="1:6" x14ac:dyDescent="0.3">
      <c r="A312" s="23" t="s">
        <v>45</v>
      </c>
      <c r="B312" s="4" t="s">
        <v>46</v>
      </c>
      <c r="C312" s="3" t="s">
        <v>5</v>
      </c>
      <c r="D312" s="24">
        <v>809.96</v>
      </c>
      <c r="E312" s="25">
        <v>18907</v>
      </c>
      <c r="F312" s="25">
        <f t="shared" ref="F312:F313" si="71">+ROUND(D312*E312,0)</f>
        <v>15313914</v>
      </c>
    </row>
    <row r="313" spans="1:6" x14ac:dyDescent="0.3">
      <c r="A313" s="23" t="s">
        <v>47</v>
      </c>
      <c r="B313" s="4" t="s">
        <v>48</v>
      </c>
      <c r="C313" s="3" t="s">
        <v>5</v>
      </c>
      <c r="D313" s="24">
        <v>32.799999999999997</v>
      </c>
      <c r="E313" s="25">
        <v>20902</v>
      </c>
      <c r="F313" s="25">
        <f t="shared" si="71"/>
        <v>685586</v>
      </c>
    </row>
    <row r="314" spans="1:6" s="31" customFormat="1" ht="22.8" x14ac:dyDescent="0.3">
      <c r="A314" s="32" t="s">
        <v>51</v>
      </c>
      <c r="B314" s="26" t="s">
        <v>52</v>
      </c>
      <c r="C314" s="2"/>
      <c r="D314" s="33" t="s">
        <v>4</v>
      </c>
      <c r="E314" s="34" t="s">
        <v>4</v>
      </c>
      <c r="F314" s="34"/>
    </row>
    <row r="315" spans="1:6" x14ac:dyDescent="0.3">
      <c r="A315" s="23" t="s">
        <v>53</v>
      </c>
      <c r="B315" s="4" t="s">
        <v>54</v>
      </c>
      <c r="C315" s="3" t="s">
        <v>6</v>
      </c>
      <c r="D315" s="24">
        <v>2051.4499999999998</v>
      </c>
      <c r="E315" s="25">
        <v>35533</v>
      </c>
      <c r="F315" s="25">
        <f t="shared" ref="F315:F316" si="72">+ROUND(D315*E315,0)</f>
        <v>72894173</v>
      </c>
    </row>
    <row r="316" spans="1:6" x14ac:dyDescent="0.3">
      <c r="A316" s="23" t="s">
        <v>55</v>
      </c>
      <c r="B316" s="4" t="s">
        <v>56</v>
      </c>
      <c r="C316" s="3" t="s">
        <v>6</v>
      </c>
      <c r="D316" s="24">
        <v>282.49</v>
      </c>
      <c r="E316" s="25">
        <v>33135</v>
      </c>
      <c r="F316" s="25">
        <f t="shared" si="72"/>
        <v>9360306</v>
      </c>
    </row>
    <row r="317" spans="1:6" s="31" customFormat="1" x14ac:dyDescent="0.3">
      <c r="A317" s="32" t="s">
        <v>59</v>
      </c>
      <c r="B317" s="26" t="s">
        <v>60</v>
      </c>
      <c r="C317" s="2"/>
      <c r="D317" s="33" t="s">
        <v>4</v>
      </c>
      <c r="E317" s="34" t="s">
        <v>4</v>
      </c>
      <c r="F317" s="34"/>
    </row>
    <row r="318" spans="1:6" x14ac:dyDescent="0.3">
      <c r="A318" s="23" t="s">
        <v>61</v>
      </c>
      <c r="B318" s="4" t="s">
        <v>62</v>
      </c>
      <c r="C318" s="3" t="s">
        <v>5</v>
      </c>
      <c r="D318" s="24">
        <v>330</v>
      </c>
      <c r="E318" s="25">
        <v>141591</v>
      </c>
      <c r="F318" s="25">
        <f t="shared" ref="F318:F321" si="73">+ROUND(D318*E318,0)</f>
        <v>46725030</v>
      </c>
    </row>
    <row r="319" spans="1:6" x14ac:dyDescent="0.3">
      <c r="A319" s="23" t="s">
        <v>63</v>
      </c>
      <c r="B319" s="4" t="s">
        <v>64</v>
      </c>
      <c r="C319" s="3" t="s">
        <v>5</v>
      </c>
      <c r="D319" s="24">
        <v>315</v>
      </c>
      <c r="E319" s="25">
        <v>40882</v>
      </c>
      <c r="F319" s="25">
        <f t="shared" si="73"/>
        <v>12877830</v>
      </c>
    </row>
    <row r="320" spans="1:6" x14ac:dyDescent="0.3">
      <c r="A320" s="23" t="s">
        <v>65</v>
      </c>
      <c r="B320" s="4" t="s">
        <v>66</v>
      </c>
      <c r="C320" s="3" t="s">
        <v>5</v>
      </c>
      <c r="D320" s="24">
        <v>78.02</v>
      </c>
      <c r="E320" s="25">
        <v>185409</v>
      </c>
      <c r="F320" s="25">
        <f t="shared" si="73"/>
        <v>14465610</v>
      </c>
    </row>
    <row r="321" spans="1:6" x14ac:dyDescent="0.3">
      <c r="A321" s="23" t="s">
        <v>67</v>
      </c>
      <c r="B321" s="4" t="s">
        <v>68</v>
      </c>
      <c r="C321" s="3" t="s">
        <v>5</v>
      </c>
      <c r="D321" s="24">
        <v>6.64</v>
      </c>
      <c r="E321" s="25">
        <v>202413</v>
      </c>
      <c r="F321" s="25">
        <f t="shared" si="73"/>
        <v>1344022</v>
      </c>
    </row>
    <row r="322" spans="1:6" x14ac:dyDescent="0.3">
      <c r="A322" s="23" t="s">
        <v>69</v>
      </c>
      <c r="B322" s="26" t="s">
        <v>70</v>
      </c>
      <c r="C322" s="3"/>
      <c r="D322" s="24" t="s">
        <v>4</v>
      </c>
      <c r="E322" s="25" t="s">
        <v>4</v>
      </c>
      <c r="F322" s="25"/>
    </row>
    <row r="323" spans="1:6" ht="22.8" x14ac:dyDescent="0.3">
      <c r="A323" s="23" t="s">
        <v>71</v>
      </c>
      <c r="B323" s="4" t="s">
        <v>72</v>
      </c>
      <c r="C323" s="3" t="s">
        <v>5</v>
      </c>
      <c r="D323" s="24">
        <v>527.76</v>
      </c>
      <c r="E323" s="25">
        <v>104253</v>
      </c>
      <c r="F323" s="25">
        <f t="shared" ref="F323" si="74">+ROUND(D323*E323,0)</f>
        <v>55020563</v>
      </c>
    </row>
    <row r="324" spans="1:6" x14ac:dyDescent="0.3">
      <c r="A324" s="23" t="s">
        <v>73</v>
      </c>
      <c r="B324" s="26" t="s">
        <v>74</v>
      </c>
      <c r="C324" s="3"/>
      <c r="D324" s="24" t="s">
        <v>4</v>
      </c>
      <c r="E324" s="25" t="s">
        <v>4</v>
      </c>
      <c r="F324" s="25"/>
    </row>
    <row r="325" spans="1:6" x14ac:dyDescent="0.3">
      <c r="A325" s="23" t="s">
        <v>75</v>
      </c>
      <c r="B325" s="4" t="s">
        <v>290</v>
      </c>
      <c r="C325" s="3" t="s">
        <v>8</v>
      </c>
      <c r="D325" s="24">
        <v>649.11</v>
      </c>
      <c r="E325" s="25">
        <v>12060</v>
      </c>
      <c r="F325" s="25">
        <f t="shared" ref="F325" si="75">+ROUND(D325*E325,0)</f>
        <v>7828267</v>
      </c>
    </row>
    <row r="326" spans="1:6" x14ac:dyDescent="0.3">
      <c r="A326" s="23" t="s">
        <v>130</v>
      </c>
      <c r="B326" s="26" t="s">
        <v>9</v>
      </c>
      <c r="C326" s="3"/>
      <c r="D326" s="24" t="s">
        <v>4</v>
      </c>
      <c r="E326" s="25" t="s">
        <v>4</v>
      </c>
      <c r="F326" s="25"/>
    </row>
    <row r="327" spans="1:6" x14ac:dyDescent="0.3">
      <c r="A327" s="23" t="s">
        <v>131</v>
      </c>
      <c r="B327" s="4" t="s">
        <v>132</v>
      </c>
      <c r="C327" s="3" t="s">
        <v>31</v>
      </c>
      <c r="D327" s="24">
        <v>46</v>
      </c>
      <c r="E327" s="25">
        <v>5933345</v>
      </c>
      <c r="F327" s="25">
        <f t="shared" ref="F327" si="76">+ROUND(D327*E327,0)</f>
        <v>272933870</v>
      </c>
    </row>
    <row r="328" spans="1:6" ht="22.8" x14ac:dyDescent="0.3">
      <c r="A328" s="23" t="s">
        <v>133</v>
      </c>
      <c r="B328" s="26" t="s">
        <v>134</v>
      </c>
      <c r="C328" s="3"/>
      <c r="D328" s="24" t="s">
        <v>4</v>
      </c>
      <c r="E328" s="25" t="s">
        <v>4</v>
      </c>
      <c r="F328" s="25"/>
    </row>
    <row r="329" spans="1:6" x14ac:dyDescent="0.3">
      <c r="A329" s="23" t="s">
        <v>135</v>
      </c>
      <c r="B329" s="4" t="s">
        <v>136</v>
      </c>
      <c r="C329" s="3" t="s">
        <v>5</v>
      </c>
      <c r="D329" s="24">
        <v>2.21</v>
      </c>
      <c r="E329" s="25">
        <v>152825</v>
      </c>
      <c r="F329" s="25">
        <f t="shared" ref="F329:F332" si="77">+ROUND(D329*E329,0)</f>
        <v>337743</v>
      </c>
    </row>
    <row r="330" spans="1:6" x14ac:dyDescent="0.3">
      <c r="A330" s="23" t="s">
        <v>137</v>
      </c>
      <c r="B330" s="4" t="s">
        <v>138</v>
      </c>
      <c r="C330" s="3" t="s">
        <v>5</v>
      </c>
      <c r="D330" s="24">
        <v>69.31</v>
      </c>
      <c r="E330" s="25">
        <v>176049</v>
      </c>
      <c r="F330" s="25">
        <f t="shared" si="77"/>
        <v>12201956</v>
      </c>
    </row>
    <row r="331" spans="1:6" x14ac:dyDescent="0.3">
      <c r="A331" s="23" t="s">
        <v>139</v>
      </c>
      <c r="B331" s="4" t="s">
        <v>140</v>
      </c>
      <c r="C331" s="3" t="s">
        <v>5</v>
      </c>
      <c r="D331" s="24">
        <v>2.21</v>
      </c>
      <c r="E331" s="25">
        <v>1087843</v>
      </c>
      <c r="F331" s="25">
        <f t="shared" si="77"/>
        <v>2404133</v>
      </c>
    </row>
    <row r="332" spans="1:6" x14ac:dyDescent="0.3">
      <c r="A332" s="23" t="s">
        <v>141</v>
      </c>
      <c r="B332" s="4" t="s">
        <v>142</v>
      </c>
      <c r="C332" s="3" t="s">
        <v>5</v>
      </c>
      <c r="D332" s="24">
        <v>69.31</v>
      </c>
      <c r="E332" s="25">
        <v>1068802</v>
      </c>
      <c r="F332" s="25">
        <f t="shared" si="77"/>
        <v>74078667</v>
      </c>
    </row>
    <row r="333" spans="1:6" x14ac:dyDescent="0.3">
      <c r="A333" s="23" t="s">
        <v>165</v>
      </c>
      <c r="B333" s="26" t="s">
        <v>166</v>
      </c>
      <c r="C333" s="3"/>
      <c r="D333" s="24" t="s">
        <v>4</v>
      </c>
      <c r="E333" s="25" t="s">
        <v>4</v>
      </c>
      <c r="F333" s="25"/>
    </row>
    <row r="334" spans="1:6" ht="22.8" x14ac:dyDescent="0.3">
      <c r="A334" s="23" t="s">
        <v>167</v>
      </c>
      <c r="B334" s="4" t="s">
        <v>168</v>
      </c>
      <c r="C334" s="3" t="s">
        <v>6</v>
      </c>
      <c r="D334" s="24">
        <v>42.95</v>
      </c>
      <c r="E334" s="25">
        <v>67092</v>
      </c>
      <c r="F334" s="25">
        <f t="shared" ref="F334" si="78">+ROUND(D334*E334,0)</f>
        <v>2881601</v>
      </c>
    </row>
    <row r="335" spans="1:6" x14ac:dyDescent="0.3">
      <c r="A335" s="23" t="s">
        <v>174</v>
      </c>
      <c r="B335" s="26" t="s">
        <v>175</v>
      </c>
      <c r="C335" s="3"/>
      <c r="D335" s="24" t="s">
        <v>4</v>
      </c>
      <c r="E335" s="25" t="s">
        <v>4</v>
      </c>
      <c r="F335" s="25"/>
    </row>
    <row r="336" spans="1:6" x14ac:dyDescent="0.3">
      <c r="A336" s="23" t="s">
        <v>180</v>
      </c>
      <c r="B336" s="4" t="s">
        <v>181</v>
      </c>
      <c r="C336" s="3" t="s">
        <v>8</v>
      </c>
      <c r="D336" s="24">
        <v>649.11</v>
      </c>
      <c r="E336" s="25">
        <v>126215</v>
      </c>
      <c r="F336" s="25">
        <f t="shared" ref="F336" si="79">+ROUND(D336*E336,0)</f>
        <v>81927419</v>
      </c>
    </row>
    <row r="337" spans="1:6" s="31" customFormat="1" x14ac:dyDescent="0.3">
      <c r="A337" s="32"/>
      <c r="B337" s="26" t="s">
        <v>798</v>
      </c>
      <c r="C337" s="2"/>
      <c r="D337" s="33"/>
      <c r="E337" s="34"/>
      <c r="F337" s="34">
        <f>+SUM(F310:F334)</f>
        <v>605892497</v>
      </c>
    </row>
    <row r="338" spans="1:6" s="31" customFormat="1" x14ac:dyDescent="0.3">
      <c r="A338" s="32"/>
      <c r="B338" s="26" t="s">
        <v>799</v>
      </c>
      <c r="C338" s="2"/>
      <c r="D338" s="33"/>
      <c r="E338" s="34"/>
      <c r="F338" s="34">
        <f>+F336</f>
        <v>81927419</v>
      </c>
    </row>
    <row r="339" spans="1:6" s="31" customFormat="1" x14ac:dyDescent="0.3">
      <c r="A339" s="32"/>
      <c r="B339" s="26"/>
      <c r="C339" s="2"/>
      <c r="D339" s="33"/>
      <c r="E339" s="34"/>
      <c r="F339" s="34"/>
    </row>
    <row r="340" spans="1:6" x14ac:dyDescent="0.3">
      <c r="A340" s="18" t="s">
        <v>297</v>
      </c>
      <c r="B340" s="19"/>
      <c r="C340" s="20"/>
      <c r="D340" s="21"/>
      <c r="E340" s="22"/>
      <c r="F340" s="22"/>
    </row>
    <row r="341" spans="1:6" ht="22.8" x14ac:dyDescent="0.3">
      <c r="A341" s="23" t="s">
        <v>43</v>
      </c>
      <c r="B341" s="26" t="s">
        <v>44</v>
      </c>
      <c r="C341" s="3"/>
      <c r="D341" s="24"/>
      <c r="E341" s="25"/>
      <c r="F341" s="25"/>
    </row>
    <row r="342" spans="1:6" x14ac:dyDescent="0.3">
      <c r="A342" s="23" t="s">
        <v>234</v>
      </c>
      <c r="B342" s="26" t="s">
        <v>235</v>
      </c>
      <c r="C342" s="3"/>
      <c r="D342" s="24"/>
      <c r="E342" s="25"/>
      <c r="F342" s="25"/>
    </row>
    <row r="343" spans="1:6" x14ac:dyDescent="0.3">
      <c r="A343" s="23" t="s">
        <v>45</v>
      </c>
      <c r="B343" s="4" t="s">
        <v>46</v>
      </c>
      <c r="C343" s="3" t="s">
        <v>5</v>
      </c>
      <c r="D343" s="24">
        <v>50</v>
      </c>
      <c r="E343" s="25">
        <v>18907</v>
      </c>
      <c r="F343" s="25">
        <f t="shared" ref="F343" si="80">+ROUND(D343*E343,0)</f>
        <v>945350</v>
      </c>
    </row>
    <row r="344" spans="1:6" x14ac:dyDescent="0.3">
      <c r="A344" s="23" t="s">
        <v>59</v>
      </c>
      <c r="B344" s="26" t="s">
        <v>60</v>
      </c>
      <c r="C344" s="3"/>
      <c r="D344" s="24"/>
      <c r="E344" s="25"/>
      <c r="F344" s="25"/>
    </row>
    <row r="345" spans="1:6" x14ac:dyDescent="0.3">
      <c r="A345" s="23" t="s">
        <v>61</v>
      </c>
      <c r="B345" s="4" t="s">
        <v>62</v>
      </c>
      <c r="C345" s="3" t="s">
        <v>5</v>
      </c>
      <c r="D345" s="24">
        <v>29.06</v>
      </c>
      <c r="E345" s="25">
        <v>141591</v>
      </c>
      <c r="F345" s="25">
        <f t="shared" ref="F345:F347" si="81">+ROUND(D345*E345,0)</f>
        <v>4114634</v>
      </c>
    </row>
    <row r="346" spans="1:6" x14ac:dyDescent="0.3">
      <c r="A346" s="23" t="s">
        <v>65</v>
      </c>
      <c r="B346" s="4" t="s">
        <v>66</v>
      </c>
      <c r="C346" s="3" t="s">
        <v>5</v>
      </c>
      <c r="D346" s="24">
        <v>0.6</v>
      </c>
      <c r="E346" s="25">
        <v>185409</v>
      </c>
      <c r="F346" s="25">
        <f t="shared" si="81"/>
        <v>111245</v>
      </c>
    </row>
    <row r="347" spans="1:6" x14ac:dyDescent="0.3">
      <c r="A347" s="23" t="s">
        <v>241</v>
      </c>
      <c r="B347" s="4" t="s">
        <v>242</v>
      </c>
      <c r="C347" s="3" t="s">
        <v>5</v>
      </c>
      <c r="D347" s="24">
        <v>58.13</v>
      </c>
      <c r="E347" s="25">
        <v>305482</v>
      </c>
      <c r="F347" s="25">
        <f t="shared" si="81"/>
        <v>17757669</v>
      </c>
    </row>
    <row r="348" spans="1:6" x14ac:dyDescent="0.3">
      <c r="A348" s="23" t="s">
        <v>69</v>
      </c>
      <c r="B348" s="26" t="s">
        <v>70</v>
      </c>
      <c r="C348" s="3"/>
      <c r="D348" s="24"/>
      <c r="E348" s="25"/>
      <c r="F348" s="25"/>
    </row>
    <row r="349" spans="1:6" ht="22.8" x14ac:dyDescent="0.3">
      <c r="A349" s="23" t="s">
        <v>71</v>
      </c>
      <c r="B349" s="4" t="s">
        <v>72</v>
      </c>
      <c r="C349" s="3" t="s">
        <v>5</v>
      </c>
      <c r="D349" s="24">
        <v>87.19</v>
      </c>
      <c r="E349" s="25">
        <v>104253</v>
      </c>
      <c r="F349" s="25">
        <f t="shared" ref="F349" si="82">+ROUND(D349*E349,0)</f>
        <v>9089819</v>
      </c>
    </row>
    <row r="350" spans="1:6" x14ac:dyDescent="0.3">
      <c r="A350" s="23" t="s">
        <v>243</v>
      </c>
      <c r="B350" s="26" t="s">
        <v>244</v>
      </c>
      <c r="C350" s="3"/>
      <c r="D350" s="24"/>
      <c r="E350" s="25"/>
      <c r="F350" s="25"/>
    </row>
    <row r="351" spans="1:6" x14ac:dyDescent="0.3">
      <c r="A351" s="23" t="s">
        <v>245</v>
      </c>
      <c r="B351" s="26" t="s">
        <v>246</v>
      </c>
      <c r="C351" s="3"/>
      <c r="D351" s="24"/>
      <c r="E351" s="25"/>
      <c r="F351" s="25"/>
    </row>
    <row r="352" spans="1:6" x14ac:dyDescent="0.3">
      <c r="A352" s="23" t="s">
        <v>247</v>
      </c>
      <c r="B352" s="4" t="s">
        <v>248</v>
      </c>
      <c r="C352" s="3" t="s">
        <v>5</v>
      </c>
      <c r="D352" s="24">
        <v>0.2</v>
      </c>
      <c r="E352" s="25">
        <v>809882</v>
      </c>
      <c r="F352" s="25">
        <f t="shared" ref="F352" si="83">+ROUND(D352*E352,0)</f>
        <v>161976</v>
      </c>
    </row>
    <row r="353" spans="1:6" x14ac:dyDescent="0.3">
      <c r="A353" s="23" t="s">
        <v>255</v>
      </c>
      <c r="B353" s="26" t="s">
        <v>256</v>
      </c>
      <c r="C353" s="3"/>
      <c r="D353" s="24"/>
      <c r="E353" s="25"/>
      <c r="F353" s="25"/>
    </row>
    <row r="354" spans="1:6" x14ac:dyDescent="0.3">
      <c r="A354" s="23" t="s">
        <v>259</v>
      </c>
      <c r="B354" s="4" t="s">
        <v>260</v>
      </c>
      <c r="C354" s="3" t="s">
        <v>5</v>
      </c>
      <c r="D354" s="24">
        <v>5.81</v>
      </c>
      <c r="E354" s="25">
        <v>833093</v>
      </c>
      <c r="F354" s="25">
        <f t="shared" ref="F354" si="84">+ROUND(D354*E354,0)</f>
        <v>4840270</v>
      </c>
    </row>
    <row r="355" spans="1:6" x14ac:dyDescent="0.3">
      <c r="A355" s="23" t="s">
        <v>263</v>
      </c>
      <c r="B355" s="26" t="s">
        <v>264</v>
      </c>
      <c r="C355" s="3"/>
      <c r="D355" s="24"/>
      <c r="E355" s="25"/>
      <c r="F355" s="25"/>
    </row>
    <row r="356" spans="1:6" x14ac:dyDescent="0.3">
      <c r="A356" s="23" t="s">
        <v>265</v>
      </c>
      <c r="B356" s="26" t="s">
        <v>266</v>
      </c>
      <c r="C356" s="3"/>
      <c r="D356" s="24"/>
      <c r="E356" s="25"/>
      <c r="F356" s="25"/>
    </row>
    <row r="357" spans="1:6" x14ac:dyDescent="0.3">
      <c r="A357" s="23" t="s">
        <v>267</v>
      </c>
      <c r="B357" s="4" t="s">
        <v>268</v>
      </c>
      <c r="C357" s="3" t="s">
        <v>30</v>
      </c>
      <c r="D357" s="24">
        <v>129.79</v>
      </c>
      <c r="E357" s="25">
        <v>18407</v>
      </c>
      <c r="F357" s="25">
        <f t="shared" ref="F357" si="85">+ROUND(D357*E357,0)</f>
        <v>2389045</v>
      </c>
    </row>
    <row r="358" spans="1:6" ht="22.8" x14ac:dyDescent="0.3">
      <c r="A358" s="23" t="s">
        <v>275</v>
      </c>
      <c r="B358" s="26" t="s">
        <v>276</v>
      </c>
      <c r="C358" s="3"/>
      <c r="D358" s="24"/>
      <c r="E358" s="25"/>
      <c r="F358" s="25"/>
    </row>
    <row r="359" spans="1:6" ht="22.8" x14ac:dyDescent="0.3">
      <c r="A359" s="23" t="s">
        <v>279</v>
      </c>
      <c r="B359" s="4" t="s">
        <v>280</v>
      </c>
      <c r="C359" s="3" t="s">
        <v>5</v>
      </c>
      <c r="D359" s="24">
        <v>1.55</v>
      </c>
      <c r="E359" s="25">
        <v>1247330</v>
      </c>
      <c r="F359" s="25">
        <f t="shared" ref="F359" si="86">+ROUND(D359*E359,0)</f>
        <v>1933362</v>
      </c>
    </row>
    <row r="360" spans="1:6" s="31" customFormat="1" x14ac:dyDescent="0.3">
      <c r="A360" s="32"/>
      <c r="B360" s="26" t="s">
        <v>226</v>
      </c>
      <c r="C360" s="2"/>
      <c r="D360" s="33"/>
      <c r="E360" s="34"/>
      <c r="F360" s="34">
        <f>SUM(F343:F359)</f>
        <v>41343370</v>
      </c>
    </row>
    <row r="361" spans="1:6" s="31" customFormat="1" x14ac:dyDescent="0.3">
      <c r="A361" s="32"/>
      <c r="B361" s="26"/>
      <c r="C361" s="2"/>
      <c r="D361" s="33"/>
      <c r="E361" s="34"/>
      <c r="F361" s="34"/>
    </row>
    <row r="362" spans="1:6" x14ac:dyDescent="0.3">
      <c r="A362" s="18" t="s">
        <v>299</v>
      </c>
      <c r="B362" s="19"/>
      <c r="C362" s="20"/>
      <c r="D362" s="21"/>
      <c r="E362" s="22"/>
      <c r="F362" s="22"/>
    </row>
    <row r="363" spans="1:6" ht="22.8" x14ac:dyDescent="0.3">
      <c r="A363" s="23" t="s">
        <v>43</v>
      </c>
      <c r="B363" s="26" t="s">
        <v>44</v>
      </c>
      <c r="C363" s="3"/>
      <c r="D363" s="24"/>
      <c r="E363" s="25"/>
      <c r="F363" s="25"/>
    </row>
    <row r="364" spans="1:6" x14ac:dyDescent="0.3">
      <c r="A364" s="23" t="s">
        <v>234</v>
      </c>
      <c r="B364" s="26" t="s">
        <v>235</v>
      </c>
      <c r="C364" s="3"/>
      <c r="D364" s="24"/>
      <c r="E364" s="25"/>
      <c r="F364" s="25"/>
    </row>
    <row r="365" spans="1:6" x14ac:dyDescent="0.3">
      <c r="A365" s="23" t="s">
        <v>45</v>
      </c>
      <c r="B365" s="4" t="s">
        <v>46</v>
      </c>
      <c r="C365" s="3" t="s">
        <v>5</v>
      </c>
      <c r="D365" s="24">
        <v>47.61</v>
      </c>
      <c r="E365" s="25">
        <v>18907</v>
      </c>
      <c r="F365" s="25">
        <f t="shared" ref="F365" si="87">+ROUND(D365*E365,0)</f>
        <v>900162</v>
      </c>
    </row>
    <row r="366" spans="1:6" x14ac:dyDescent="0.3">
      <c r="A366" s="23" t="s">
        <v>59</v>
      </c>
      <c r="B366" s="26" t="s">
        <v>60</v>
      </c>
      <c r="C366" s="3"/>
      <c r="D366" s="24"/>
      <c r="E366" s="25"/>
      <c r="F366" s="25"/>
    </row>
    <row r="367" spans="1:6" x14ac:dyDescent="0.3">
      <c r="A367" s="23" t="s">
        <v>61</v>
      </c>
      <c r="B367" s="4" t="s">
        <v>62</v>
      </c>
      <c r="C367" s="3" t="s">
        <v>5</v>
      </c>
      <c r="D367" s="24">
        <v>15.87</v>
      </c>
      <c r="E367" s="25">
        <v>141591</v>
      </c>
      <c r="F367" s="25">
        <f t="shared" ref="F367:F369" si="88">+ROUND(D367*E367,0)</f>
        <v>2247049</v>
      </c>
    </row>
    <row r="368" spans="1:6" x14ac:dyDescent="0.3">
      <c r="A368" s="23" t="s">
        <v>65</v>
      </c>
      <c r="B368" s="4" t="s">
        <v>66</v>
      </c>
      <c r="C368" s="3" t="s">
        <v>5</v>
      </c>
      <c r="D368" s="24">
        <v>1.05</v>
      </c>
      <c r="E368" s="25">
        <v>185409</v>
      </c>
      <c r="F368" s="25">
        <f t="shared" si="88"/>
        <v>194679</v>
      </c>
    </row>
    <row r="369" spans="1:6" x14ac:dyDescent="0.3">
      <c r="A369" s="23" t="s">
        <v>241</v>
      </c>
      <c r="B369" s="4" t="s">
        <v>242</v>
      </c>
      <c r="C369" s="3" t="s">
        <v>5</v>
      </c>
      <c r="D369" s="24">
        <v>31.74</v>
      </c>
      <c r="E369" s="25">
        <v>305482</v>
      </c>
      <c r="F369" s="25">
        <f t="shared" si="88"/>
        <v>9695999</v>
      </c>
    </row>
    <row r="370" spans="1:6" x14ac:dyDescent="0.3">
      <c r="A370" s="23" t="s">
        <v>69</v>
      </c>
      <c r="B370" s="26" t="s">
        <v>70</v>
      </c>
      <c r="C370" s="3"/>
      <c r="D370" s="24"/>
      <c r="E370" s="25"/>
      <c r="F370" s="25"/>
    </row>
    <row r="371" spans="1:6" ht="22.8" x14ac:dyDescent="0.3">
      <c r="A371" s="23" t="s">
        <v>71</v>
      </c>
      <c r="B371" s="4" t="s">
        <v>72</v>
      </c>
      <c r="C371" s="3" t="s">
        <v>5</v>
      </c>
      <c r="D371" s="24">
        <v>47.61</v>
      </c>
      <c r="E371" s="25">
        <v>104253</v>
      </c>
      <c r="F371" s="25">
        <f t="shared" ref="F371" si="89">+ROUND(D371*E371,0)</f>
        <v>4963485</v>
      </c>
    </row>
    <row r="372" spans="1:6" x14ac:dyDescent="0.3">
      <c r="A372" s="23" t="s">
        <v>243</v>
      </c>
      <c r="B372" s="26" t="s">
        <v>244</v>
      </c>
      <c r="C372" s="3"/>
      <c r="D372" s="24"/>
      <c r="E372" s="25"/>
      <c r="F372" s="25"/>
    </row>
    <row r="373" spans="1:6" x14ac:dyDescent="0.3">
      <c r="A373" s="23" t="s">
        <v>245</v>
      </c>
      <c r="B373" s="26" t="s">
        <v>246</v>
      </c>
      <c r="C373" s="3"/>
      <c r="D373" s="24"/>
      <c r="E373" s="25"/>
      <c r="F373" s="25"/>
    </row>
    <row r="374" spans="1:6" x14ac:dyDescent="0.3">
      <c r="A374" s="23" t="s">
        <v>247</v>
      </c>
      <c r="B374" s="4" t="s">
        <v>248</v>
      </c>
      <c r="C374" s="3" t="s">
        <v>5</v>
      </c>
      <c r="D374" s="24">
        <v>0.35</v>
      </c>
      <c r="E374" s="25">
        <v>809882</v>
      </c>
      <c r="F374" s="25">
        <f t="shared" ref="F374" si="90">+ROUND(D374*E374,0)</f>
        <v>283459</v>
      </c>
    </row>
    <row r="375" spans="1:6" x14ac:dyDescent="0.3">
      <c r="A375" s="23" t="s">
        <v>255</v>
      </c>
      <c r="B375" s="26" t="s">
        <v>256</v>
      </c>
      <c r="C375" s="3"/>
      <c r="D375" s="24"/>
      <c r="E375" s="25"/>
      <c r="F375" s="25"/>
    </row>
    <row r="376" spans="1:6" x14ac:dyDescent="0.3">
      <c r="A376" s="23" t="s">
        <v>259</v>
      </c>
      <c r="B376" s="4" t="s">
        <v>260</v>
      </c>
      <c r="C376" s="3" t="s">
        <v>5</v>
      </c>
      <c r="D376" s="24">
        <v>3.17</v>
      </c>
      <c r="E376" s="25">
        <v>833093</v>
      </c>
      <c r="F376" s="25">
        <f t="shared" ref="F376" si="91">+ROUND(D376*E376,0)</f>
        <v>2640905</v>
      </c>
    </row>
    <row r="377" spans="1:6" x14ac:dyDescent="0.3">
      <c r="A377" s="23" t="s">
        <v>263</v>
      </c>
      <c r="B377" s="26" t="s">
        <v>264</v>
      </c>
      <c r="C377" s="3"/>
      <c r="D377" s="24"/>
      <c r="E377" s="25"/>
      <c r="F377" s="25"/>
    </row>
    <row r="378" spans="1:6" x14ac:dyDescent="0.3">
      <c r="A378" s="23" t="s">
        <v>265</v>
      </c>
      <c r="B378" s="26" t="s">
        <v>266</v>
      </c>
      <c r="C378" s="3"/>
      <c r="D378" s="24"/>
      <c r="E378" s="25"/>
      <c r="F378" s="25"/>
    </row>
    <row r="379" spans="1:6" x14ac:dyDescent="0.3">
      <c r="A379" s="23" t="s">
        <v>267</v>
      </c>
      <c r="B379" s="4" t="s">
        <v>268</v>
      </c>
      <c r="C379" s="3" t="s">
        <v>30</v>
      </c>
      <c r="D379" s="24">
        <v>446.8</v>
      </c>
      <c r="E379" s="25">
        <v>18407</v>
      </c>
      <c r="F379" s="25">
        <f t="shared" ref="F379" si="92">+ROUND(D379*E379,0)</f>
        <v>8224248</v>
      </c>
    </row>
    <row r="380" spans="1:6" ht="22.8" x14ac:dyDescent="0.3">
      <c r="A380" s="23" t="s">
        <v>275</v>
      </c>
      <c r="B380" s="26" t="s">
        <v>276</v>
      </c>
      <c r="C380" s="3"/>
      <c r="D380" s="24"/>
      <c r="E380" s="25"/>
      <c r="F380" s="25"/>
    </row>
    <row r="381" spans="1:6" ht="22.8" x14ac:dyDescent="0.3">
      <c r="A381" s="23" t="s">
        <v>279</v>
      </c>
      <c r="B381" s="4" t="s">
        <v>280</v>
      </c>
      <c r="C381" s="3" t="s">
        <v>5</v>
      </c>
      <c r="D381" s="24">
        <v>5.7</v>
      </c>
      <c r="E381" s="25">
        <v>1247330</v>
      </c>
      <c r="F381" s="25">
        <f t="shared" ref="F381" si="93">+ROUND(D381*E381,0)</f>
        <v>7109781</v>
      </c>
    </row>
    <row r="382" spans="1:6" s="31" customFormat="1" x14ac:dyDescent="0.3">
      <c r="A382" s="32"/>
      <c r="B382" s="26" t="s">
        <v>226</v>
      </c>
      <c r="C382" s="2"/>
      <c r="D382" s="33"/>
      <c r="E382" s="34"/>
      <c r="F382" s="34">
        <f>SUM(F365:F381)</f>
        <v>36259767</v>
      </c>
    </row>
    <row r="383" spans="1:6" s="31" customFormat="1" x14ac:dyDescent="0.3">
      <c r="A383" s="32"/>
      <c r="B383" s="26"/>
      <c r="C383" s="2"/>
      <c r="D383" s="33"/>
      <c r="E383" s="34"/>
      <c r="F383" s="34"/>
    </row>
    <row r="384" spans="1:6" s="31" customFormat="1" ht="22.8" x14ac:dyDescent="0.3">
      <c r="A384" s="32"/>
      <c r="B384" s="26" t="s">
        <v>300</v>
      </c>
      <c r="C384" s="2"/>
      <c r="D384" s="33"/>
      <c r="E384" s="34"/>
      <c r="F384" s="34">
        <f>+F382+F360+F337+F305+F269+F229</f>
        <v>4421824038</v>
      </c>
    </row>
    <row r="385" spans="1:6" s="31" customFormat="1" ht="22.8" x14ac:dyDescent="0.3">
      <c r="A385" s="32"/>
      <c r="B385" s="26" t="s">
        <v>301</v>
      </c>
      <c r="C385" s="2"/>
      <c r="D385" s="33"/>
      <c r="E385" s="34"/>
      <c r="F385" s="34">
        <f>+F338+F306+F230</f>
        <v>3471894326</v>
      </c>
    </row>
    <row r="386" spans="1:6" s="31" customFormat="1" ht="22.8" x14ac:dyDescent="0.3">
      <c r="A386" s="32"/>
      <c r="B386" s="26" t="s">
        <v>302</v>
      </c>
      <c r="C386" s="2"/>
      <c r="D386" s="33"/>
      <c r="E386" s="34"/>
      <c r="F386" s="34">
        <f>+F384+F385</f>
        <v>7893718364</v>
      </c>
    </row>
    <row r="387" spans="1:6" s="31" customFormat="1" x14ac:dyDescent="0.3">
      <c r="A387" s="32"/>
      <c r="B387" s="26"/>
      <c r="C387" s="2"/>
      <c r="D387" s="33"/>
      <c r="E387" s="34"/>
      <c r="F387" s="34"/>
    </row>
    <row r="388" spans="1:6" x14ac:dyDescent="0.3">
      <c r="A388" s="55" t="s">
        <v>303</v>
      </c>
      <c r="B388" s="55"/>
      <c r="C388" s="55"/>
      <c r="D388" s="55"/>
      <c r="E388" s="55"/>
      <c r="F388" s="55"/>
    </row>
    <row r="389" spans="1:6" x14ac:dyDescent="0.3">
      <c r="A389" s="18" t="s">
        <v>304</v>
      </c>
      <c r="B389" s="19"/>
      <c r="C389" s="20"/>
      <c r="D389" s="21"/>
      <c r="E389" s="22"/>
      <c r="F389" s="22"/>
    </row>
    <row r="390" spans="1:6" x14ac:dyDescent="0.3">
      <c r="A390" s="35" t="s">
        <v>305</v>
      </c>
      <c r="B390" s="36"/>
      <c r="C390" s="37"/>
      <c r="D390" s="38"/>
      <c r="E390" s="39"/>
      <c r="F390" s="39"/>
    </row>
    <row r="391" spans="1:6" x14ac:dyDescent="0.3">
      <c r="A391" s="23" t="s">
        <v>73</v>
      </c>
      <c r="B391" s="26" t="s">
        <v>74</v>
      </c>
      <c r="C391" s="3"/>
      <c r="D391" s="24"/>
      <c r="E391" s="25"/>
      <c r="F391" s="25"/>
    </row>
    <row r="392" spans="1:6" x14ac:dyDescent="0.3">
      <c r="A392" s="23" t="s">
        <v>316</v>
      </c>
      <c r="B392" s="26" t="s">
        <v>317</v>
      </c>
      <c r="C392" s="3"/>
      <c r="D392" s="24"/>
      <c r="E392" s="25"/>
      <c r="F392" s="25"/>
    </row>
    <row r="393" spans="1:6" x14ac:dyDescent="0.3">
      <c r="A393" s="23" t="s">
        <v>318</v>
      </c>
      <c r="B393" s="26" t="s">
        <v>319</v>
      </c>
      <c r="C393" s="3"/>
      <c r="D393" s="24"/>
      <c r="E393" s="25"/>
      <c r="F393" s="25"/>
    </row>
    <row r="394" spans="1:6" x14ac:dyDescent="0.3">
      <c r="A394" s="23" t="s">
        <v>75</v>
      </c>
      <c r="B394" s="4" t="s">
        <v>76</v>
      </c>
      <c r="C394" s="3" t="s">
        <v>8</v>
      </c>
      <c r="D394" s="24">
        <v>49.45</v>
      </c>
      <c r="E394" s="25">
        <v>12060</v>
      </c>
      <c r="F394" s="25">
        <f t="shared" ref="F394" si="94">+ROUND(D394*E394,0)</f>
        <v>596367</v>
      </c>
    </row>
    <row r="395" spans="1:6" x14ac:dyDescent="0.3">
      <c r="A395" s="23" t="s">
        <v>330</v>
      </c>
      <c r="B395" s="26" t="s">
        <v>331</v>
      </c>
      <c r="C395" s="3"/>
      <c r="D395" s="24"/>
      <c r="E395" s="25"/>
      <c r="F395" s="25"/>
    </row>
    <row r="396" spans="1:6" x14ac:dyDescent="0.3">
      <c r="A396" s="23" t="s">
        <v>332</v>
      </c>
      <c r="B396" s="4" t="s">
        <v>333</v>
      </c>
      <c r="C396" s="3" t="s">
        <v>31</v>
      </c>
      <c r="D396" s="24">
        <v>12</v>
      </c>
      <c r="E396" s="25">
        <v>61103</v>
      </c>
      <c r="F396" s="25">
        <f t="shared" ref="F396" si="95">+ROUND(D396*E396,0)</f>
        <v>733236</v>
      </c>
    </row>
    <row r="397" spans="1:6" x14ac:dyDescent="0.3">
      <c r="A397" s="23" t="s">
        <v>334</v>
      </c>
      <c r="B397" s="26" t="s">
        <v>335</v>
      </c>
      <c r="C397" s="3"/>
      <c r="D397" s="24"/>
      <c r="E397" s="25"/>
      <c r="F397" s="25"/>
    </row>
    <row r="398" spans="1:6" ht="22.8" x14ac:dyDescent="0.3">
      <c r="A398" s="23" t="s">
        <v>87</v>
      </c>
      <c r="B398" s="4" t="s">
        <v>88</v>
      </c>
      <c r="C398" s="3" t="s">
        <v>31</v>
      </c>
      <c r="D398" s="24">
        <v>27</v>
      </c>
      <c r="E398" s="25">
        <v>27080</v>
      </c>
      <c r="F398" s="25">
        <f t="shared" ref="F398" si="96">+ROUND(D398*E398,0)</f>
        <v>731160</v>
      </c>
    </row>
    <row r="399" spans="1:6" x14ac:dyDescent="0.3">
      <c r="A399" s="23"/>
      <c r="B399" s="26" t="s">
        <v>175</v>
      </c>
      <c r="C399" s="3"/>
      <c r="D399" s="24"/>
      <c r="E399" s="25"/>
      <c r="F399" s="25"/>
    </row>
    <row r="400" spans="1:6" x14ac:dyDescent="0.3">
      <c r="A400" s="23">
        <v>5561</v>
      </c>
      <c r="B400" s="4" t="s">
        <v>567</v>
      </c>
      <c r="C400" s="3" t="s">
        <v>8</v>
      </c>
      <c r="D400" s="24">
        <v>49.45</v>
      </c>
      <c r="E400" s="25">
        <v>395001</v>
      </c>
      <c r="F400" s="25">
        <f t="shared" ref="F400:F416" si="97">+ROUND(D400*E400,0)</f>
        <v>19532799</v>
      </c>
    </row>
    <row r="401" spans="1:6" x14ac:dyDescent="0.3">
      <c r="A401" s="23">
        <v>5563</v>
      </c>
      <c r="B401" s="4" t="s">
        <v>569</v>
      </c>
      <c r="C401" s="3" t="s">
        <v>31</v>
      </c>
      <c r="D401" s="24">
        <v>14</v>
      </c>
      <c r="E401" s="25">
        <v>669070</v>
      </c>
      <c r="F401" s="25">
        <f t="shared" si="97"/>
        <v>9366980</v>
      </c>
    </row>
    <row r="402" spans="1:6" x14ac:dyDescent="0.3">
      <c r="A402" s="23">
        <v>5564</v>
      </c>
      <c r="B402" s="4" t="s">
        <v>570</v>
      </c>
      <c r="C402" s="3" t="s">
        <v>31</v>
      </c>
      <c r="D402" s="24">
        <v>1</v>
      </c>
      <c r="E402" s="25">
        <v>1248685</v>
      </c>
      <c r="F402" s="25">
        <f t="shared" si="97"/>
        <v>1248685</v>
      </c>
    </row>
    <row r="403" spans="1:6" x14ac:dyDescent="0.3">
      <c r="A403" s="23">
        <v>5567</v>
      </c>
      <c r="B403" s="4" t="s">
        <v>575</v>
      </c>
      <c r="C403" s="3" t="s">
        <v>31</v>
      </c>
      <c r="D403" s="24">
        <v>4</v>
      </c>
      <c r="E403" s="25">
        <v>262576</v>
      </c>
      <c r="F403" s="25">
        <f t="shared" si="97"/>
        <v>1050304</v>
      </c>
    </row>
    <row r="404" spans="1:6" x14ac:dyDescent="0.3">
      <c r="A404" s="23">
        <v>5568</v>
      </c>
      <c r="B404" s="4" t="s">
        <v>576</v>
      </c>
      <c r="C404" s="3" t="s">
        <v>31</v>
      </c>
      <c r="D404" s="24">
        <v>2</v>
      </c>
      <c r="E404" s="25">
        <v>53839</v>
      </c>
      <c r="F404" s="25">
        <f t="shared" si="97"/>
        <v>107678</v>
      </c>
    </row>
    <row r="405" spans="1:6" x14ac:dyDescent="0.3">
      <c r="A405" s="23">
        <v>5570</v>
      </c>
      <c r="B405" s="4" t="s">
        <v>580</v>
      </c>
      <c r="C405" s="3" t="s">
        <v>31</v>
      </c>
      <c r="D405" s="24">
        <v>4</v>
      </c>
      <c r="E405" s="25">
        <v>79254</v>
      </c>
      <c r="F405" s="25">
        <f t="shared" si="97"/>
        <v>317016</v>
      </c>
    </row>
    <row r="406" spans="1:6" x14ac:dyDescent="0.3">
      <c r="A406" s="23" t="s">
        <v>449</v>
      </c>
      <c r="B406" s="4" t="s">
        <v>602</v>
      </c>
      <c r="C406" s="3" t="s">
        <v>31</v>
      </c>
      <c r="D406" s="24">
        <v>1</v>
      </c>
      <c r="E406" s="25">
        <v>1552186</v>
      </c>
      <c r="F406" s="25">
        <f t="shared" si="97"/>
        <v>1552186</v>
      </c>
    </row>
    <row r="407" spans="1:6" x14ac:dyDescent="0.3">
      <c r="A407" s="23" t="s">
        <v>452</v>
      </c>
      <c r="B407" s="4" t="s">
        <v>605</v>
      </c>
      <c r="C407" s="3" t="s">
        <v>31</v>
      </c>
      <c r="D407" s="24">
        <v>2</v>
      </c>
      <c r="E407" s="25">
        <v>5656270</v>
      </c>
      <c r="F407" s="25">
        <f t="shared" si="97"/>
        <v>11312540</v>
      </c>
    </row>
    <row r="408" spans="1:6" x14ac:dyDescent="0.3">
      <c r="A408" s="23" t="s">
        <v>453</v>
      </c>
      <c r="B408" s="4" t="s">
        <v>606</v>
      </c>
      <c r="C408" s="3" t="s">
        <v>31</v>
      </c>
      <c r="D408" s="24">
        <v>2</v>
      </c>
      <c r="E408" s="25">
        <v>5333055</v>
      </c>
      <c r="F408" s="25">
        <f t="shared" si="97"/>
        <v>10666110</v>
      </c>
    </row>
    <row r="409" spans="1:6" ht="22.8" x14ac:dyDescent="0.3">
      <c r="A409" s="23" t="s">
        <v>466</v>
      </c>
      <c r="B409" s="4" t="s">
        <v>619</v>
      </c>
      <c r="C409" s="3" t="s">
        <v>31</v>
      </c>
      <c r="D409" s="24">
        <v>2</v>
      </c>
      <c r="E409" s="25">
        <v>1289103</v>
      </c>
      <c r="F409" s="25">
        <f t="shared" si="97"/>
        <v>2578206</v>
      </c>
    </row>
    <row r="410" spans="1:6" ht="22.8" x14ac:dyDescent="0.3">
      <c r="A410" s="23" t="s">
        <v>472</v>
      </c>
      <c r="B410" s="4" t="s">
        <v>625</v>
      </c>
      <c r="C410" s="3" t="s">
        <v>31</v>
      </c>
      <c r="D410" s="24">
        <v>1</v>
      </c>
      <c r="E410" s="25">
        <v>868172</v>
      </c>
      <c r="F410" s="25">
        <f t="shared" si="97"/>
        <v>868172</v>
      </c>
    </row>
    <row r="411" spans="1:6" ht="22.8" x14ac:dyDescent="0.3">
      <c r="A411" s="23" t="s">
        <v>473</v>
      </c>
      <c r="B411" s="4" t="s">
        <v>626</v>
      </c>
      <c r="C411" s="3" t="s">
        <v>31</v>
      </c>
      <c r="D411" s="24">
        <v>1</v>
      </c>
      <c r="E411" s="25">
        <v>868172</v>
      </c>
      <c r="F411" s="25">
        <f t="shared" si="97"/>
        <v>868172</v>
      </c>
    </row>
    <row r="412" spans="1:6" ht="22.8" x14ac:dyDescent="0.3">
      <c r="A412" s="23" t="s">
        <v>475</v>
      </c>
      <c r="B412" s="4" t="s">
        <v>628</v>
      </c>
      <c r="C412" s="3" t="s">
        <v>31</v>
      </c>
      <c r="D412" s="24">
        <v>1</v>
      </c>
      <c r="E412" s="25">
        <v>999713</v>
      </c>
      <c r="F412" s="25">
        <f t="shared" si="97"/>
        <v>999713</v>
      </c>
    </row>
    <row r="413" spans="1:6" ht="22.8" x14ac:dyDescent="0.3">
      <c r="A413" s="23" t="s">
        <v>476</v>
      </c>
      <c r="B413" s="4" t="s">
        <v>629</v>
      </c>
      <c r="C413" s="3" t="s">
        <v>31</v>
      </c>
      <c r="D413" s="24">
        <v>2</v>
      </c>
      <c r="E413" s="25">
        <v>1894193</v>
      </c>
      <c r="F413" s="25">
        <f t="shared" si="97"/>
        <v>3788386</v>
      </c>
    </row>
    <row r="414" spans="1:6" x14ac:dyDescent="0.3">
      <c r="A414" s="23" t="s">
        <v>484</v>
      </c>
      <c r="B414" s="4" t="s">
        <v>637</v>
      </c>
      <c r="C414" s="3" t="s">
        <v>31</v>
      </c>
      <c r="D414" s="24">
        <v>4</v>
      </c>
      <c r="E414" s="25">
        <v>883238</v>
      </c>
      <c r="F414" s="25">
        <f t="shared" si="97"/>
        <v>3532952</v>
      </c>
    </row>
    <row r="415" spans="1:6" x14ac:dyDescent="0.3">
      <c r="A415" s="23" t="s">
        <v>485</v>
      </c>
      <c r="B415" s="4" t="s">
        <v>638</v>
      </c>
      <c r="C415" s="3" t="s">
        <v>31</v>
      </c>
      <c r="D415" s="24">
        <v>4</v>
      </c>
      <c r="E415" s="25">
        <v>900863</v>
      </c>
      <c r="F415" s="25">
        <f t="shared" si="97"/>
        <v>3603452</v>
      </c>
    </row>
    <row r="416" spans="1:6" x14ac:dyDescent="0.3">
      <c r="A416" s="23" t="s">
        <v>486</v>
      </c>
      <c r="B416" s="4" t="s">
        <v>639</v>
      </c>
      <c r="C416" s="3" t="s">
        <v>31</v>
      </c>
      <c r="D416" s="24">
        <v>4</v>
      </c>
      <c r="E416" s="25">
        <v>935135</v>
      </c>
      <c r="F416" s="25">
        <f t="shared" si="97"/>
        <v>3740540</v>
      </c>
    </row>
    <row r="417" spans="1:6" s="31" customFormat="1" x14ac:dyDescent="0.3">
      <c r="A417" s="32"/>
      <c r="B417" s="26" t="s">
        <v>226</v>
      </c>
      <c r="C417" s="2"/>
      <c r="D417" s="33"/>
      <c r="E417" s="34"/>
      <c r="F417" s="34">
        <f>+SUM(F394:F398)</f>
        <v>2060763</v>
      </c>
    </row>
    <row r="418" spans="1:6" s="31" customFormat="1" x14ac:dyDescent="0.3">
      <c r="A418" s="32"/>
      <c r="B418" s="26" t="s">
        <v>489</v>
      </c>
      <c r="C418" s="2"/>
      <c r="D418" s="33"/>
      <c r="E418" s="34"/>
      <c r="F418" s="34">
        <f>+SUM(F400:F416)</f>
        <v>75133891</v>
      </c>
    </row>
    <row r="419" spans="1:6" s="31" customFormat="1" x14ac:dyDescent="0.3">
      <c r="A419" s="32"/>
      <c r="B419" s="26"/>
      <c r="C419" s="2"/>
      <c r="D419" s="33"/>
      <c r="E419" s="34"/>
      <c r="F419" s="34"/>
    </row>
    <row r="420" spans="1:6" x14ac:dyDescent="0.3">
      <c r="A420" s="35" t="s">
        <v>490</v>
      </c>
      <c r="B420" s="36"/>
      <c r="C420" s="37"/>
      <c r="D420" s="38"/>
      <c r="E420" s="39"/>
      <c r="F420" s="39"/>
    </row>
    <row r="421" spans="1:6" s="31" customFormat="1" ht="22.8" x14ac:dyDescent="0.3">
      <c r="A421" s="32"/>
      <c r="B421" s="26" t="s">
        <v>231</v>
      </c>
      <c r="C421" s="2"/>
      <c r="D421" s="33"/>
      <c r="E421" s="34"/>
      <c r="F421" s="34"/>
    </row>
    <row r="422" spans="1:6" s="31" customFormat="1" x14ac:dyDescent="0.3">
      <c r="A422" s="32" t="s">
        <v>37</v>
      </c>
      <c r="B422" s="26" t="s">
        <v>38</v>
      </c>
      <c r="C422" s="2"/>
      <c r="D422" s="33"/>
      <c r="E422" s="34"/>
      <c r="F422" s="34"/>
    </row>
    <row r="423" spans="1:6" x14ac:dyDescent="0.3">
      <c r="A423" s="23" t="s">
        <v>232</v>
      </c>
      <c r="B423" s="4" t="s">
        <v>233</v>
      </c>
      <c r="C423" s="3" t="s">
        <v>6</v>
      </c>
      <c r="D423" s="24">
        <v>44.98</v>
      </c>
      <c r="E423" s="25">
        <v>5369</v>
      </c>
      <c r="F423" s="25">
        <f t="shared" ref="F423:F424" si="98">+ROUND(D423*E423,0)</f>
        <v>241498</v>
      </c>
    </row>
    <row r="424" spans="1:6" x14ac:dyDescent="0.3">
      <c r="A424" s="23" t="s">
        <v>41</v>
      </c>
      <c r="B424" s="4" t="s">
        <v>42</v>
      </c>
      <c r="C424" s="3" t="s">
        <v>6</v>
      </c>
      <c r="D424" s="24">
        <v>44.98</v>
      </c>
      <c r="E424" s="25">
        <v>9584</v>
      </c>
      <c r="F424" s="25">
        <f t="shared" si="98"/>
        <v>431088</v>
      </c>
    </row>
    <row r="425" spans="1:6" ht="22.8" x14ac:dyDescent="0.3">
      <c r="A425" s="23" t="s">
        <v>43</v>
      </c>
      <c r="B425" s="26" t="s">
        <v>44</v>
      </c>
      <c r="C425" s="3"/>
      <c r="D425" s="24"/>
      <c r="E425" s="25"/>
      <c r="F425" s="25"/>
    </row>
    <row r="426" spans="1:6" x14ac:dyDescent="0.3">
      <c r="A426" s="23" t="s">
        <v>234</v>
      </c>
      <c r="B426" s="26" t="s">
        <v>235</v>
      </c>
      <c r="C426" s="3"/>
      <c r="D426" s="24"/>
      <c r="E426" s="25"/>
      <c r="F426" s="25"/>
    </row>
    <row r="427" spans="1:6" ht="22.8" x14ac:dyDescent="0.3">
      <c r="A427" s="23" t="s">
        <v>236</v>
      </c>
      <c r="B427" s="26" t="s">
        <v>237</v>
      </c>
      <c r="C427" s="3"/>
      <c r="D427" s="24"/>
      <c r="E427" s="25"/>
      <c r="F427" s="25"/>
    </row>
    <row r="428" spans="1:6" x14ac:dyDescent="0.3">
      <c r="A428" s="23" t="s">
        <v>49</v>
      </c>
      <c r="B428" s="4" t="s">
        <v>50</v>
      </c>
      <c r="C428" s="3" t="s">
        <v>5</v>
      </c>
      <c r="D428" s="24">
        <v>3299.22</v>
      </c>
      <c r="E428" s="25">
        <v>22898</v>
      </c>
      <c r="F428" s="25">
        <f t="shared" ref="F428:F430" si="99">+ROUND(D428*E428,0)</f>
        <v>75545540</v>
      </c>
    </row>
    <row r="429" spans="1:6" ht="22.8" x14ac:dyDescent="0.3">
      <c r="A429" s="23" t="s">
        <v>805</v>
      </c>
      <c r="B429" s="26" t="s">
        <v>806</v>
      </c>
      <c r="C429" s="3"/>
      <c r="D429" s="24"/>
      <c r="E429" s="25"/>
      <c r="F429" s="25"/>
    </row>
    <row r="430" spans="1:6" x14ac:dyDescent="0.3">
      <c r="A430" s="23" t="s">
        <v>238</v>
      </c>
      <c r="B430" s="4" t="s">
        <v>298</v>
      </c>
      <c r="C430" s="3" t="s">
        <v>5</v>
      </c>
      <c r="D430" s="24">
        <v>16.09</v>
      </c>
      <c r="E430" s="25">
        <v>75916</v>
      </c>
      <c r="F430" s="25">
        <f t="shared" si="99"/>
        <v>1221488</v>
      </c>
    </row>
    <row r="431" spans="1:6" x14ac:dyDescent="0.3">
      <c r="A431" s="23" t="s">
        <v>59</v>
      </c>
      <c r="B431" s="26" t="s">
        <v>60</v>
      </c>
      <c r="C431" s="3"/>
      <c r="D431" s="24"/>
      <c r="E431" s="25"/>
      <c r="F431" s="25"/>
    </row>
    <row r="432" spans="1:6" x14ac:dyDescent="0.3">
      <c r="A432" s="23" t="s">
        <v>63</v>
      </c>
      <c r="B432" s="4" t="s">
        <v>64</v>
      </c>
      <c r="C432" s="3" t="s">
        <v>5</v>
      </c>
      <c r="D432" s="24">
        <v>330</v>
      </c>
      <c r="E432" s="25">
        <v>40882</v>
      </c>
      <c r="F432" s="25">
        <f t="shared" ref="F432:F433" si="100">+ROUND(D432*E432,0)</f>
        <v>13491060</v>
      </c>
    </row>
    <row r="433" spans="1:6" x14ac:dyDescent="0.3">
      <c r="A433" s="23" t="s">
        <v>65</v>
      </c>
      <c r="B433" s="4" t="s">
        <v>66</v>
      </c>
      <c r="C433" s="3" t="s">
        <v>5</v>
      </c>
      <c r="D433" s="24">
        <v>7.99</v>
      </c>
      <c r="E433" s="25">
        <v>185409</v>
      </c>
      <c r="F433" s="25">
        <f t="shared" si="100"/>
        <v>1481418</v>
      </c>
    </row>
    <row r="434" spans="1:6" x14ac:dyDescent="0.3">
      <c r="A434" s="23" t="s">
        <v>69</v>
      </c>
      <c r="B434" s="26" t="s">
        <v>70</v>
      </c>
      <c r="C434" s="3"/>
      <c r="D434" s="24"/>
      <c r="E434" s="25"/>
      <c r="F434" s="25"/>
    </row>
    <row r="435" spans="1:6" ht="22.8" x14ac:dyDescent="0.3">
      <c r="A435" s="23" t="s">
        <v>71</v>
      </c>
      <c r="B435" s="4" t="s">
        <v>72</v>
      </c>
      <c r="C435" s="3" t="s">
        <v>5</v>
      </c>
      <c r="D435" s="24">
        <v>2985.31</v>
      </c>
      <c r="E435" s="25">
        <v>104253</v>
      </c>
      <c r="F435" s="25">
        <f t="shared" ref="F435" si="101">+ROUND(D435*E435,0)</f>
        <v>311227523</v>
      </c>
    </row>
    <row r="436" spans="1:6" x14ac:dyDescent="0.3">
      <c r="A436" s="23" t="s">
        <v>243</v>
      </c>
      <c r="B436" s="26" t="s">
        <v>244</v>
      </c>
      <c r="C436" s="3"/>
      <c r="D436" s="24"/>
      <c r="E436" s="25"/>
      <c r="F436" s="25"/>
    </row>
    <row r="437" spans="1:6" x14ac:dyDescent="0.3">
      <c r="A437" s="23" t="s">
        <v>245</v>
      </c>
      <c r="B437" s="26" t="s">
        <v>246</v>
      </c>
      <c r="C437" s="3"/>
      <c r="D437" s="24"/>
      <c r="E437" s="25"/>
      <c r="F437" s="25"/>
    </row>
    <row r="438" spans="1:6" x14ac:dyDescent="0.3">
      <c r="A438" s="23" t="s">
        <v>247</v>
      </c>
      <c r="B438" s="4" t="s">
        <v>248</v>
      </c>
      <c r="C438" s="3" t="s">
        <v>5</v>
      </c>
      <c r="D438" s="24">
        <v>1.03</v>
      </c>
      <c r="E438" s="25">
        <v>809882</v>
      </c>
      <c r="F438" s="25">
        <f t="shared" ref="F438" si="102">+ROUND(D438*E438,0)</f>
        <v>834178</v>
      </c>
    </row>
    <row r="439" spans="1:6" x14ac:dyDescent="0.3">
      <c r="A439" s="23" t="s">
        <v>249</v>
      </c>
      <c r="B439" s="26" t="s">
        <v>250</v>
      </c>
      <c r="C439" s="3"/>
      <c r="D439" s="24"/>
      <c r="E439" s="25"/>
      <c r="F439" s="25"/>
    </row>
    <row r="440" spans="1:6" x14ac:dyDescent="0.3">
      <c r="A440" s="23" t="s">
        <v>251</v>
      </c>
      <c r="B440" s="4" t="s">
        <v>252</v>
      </c>
      <c r="C440" s="3" t="s">
        <v>8</v>
      </c>
      <c r="D440" s="24">
        <v>30.35</v>
      </c>
      <c r="E440" s="25">
        <v>113225</v>
      </c>
      <c r="F440" s="25">
        <f t="shared" ref="F440" si="103">+ROUND(D440*E440,0)</f>
        <v>3436379</v>
      </c>
    </row>
    <row r="441" spans="1:6" x14ac:dyDescent="0.3">
      <c r="A441" s="23" t="s">
        <v>263</v>
      </c>
      <c r="B441" s="26" t="s">
        <v>264</v>
      </c>
      <c r="C441" s="3"/>
      <c r="D441" s="24"/>
      <c r="E441" s="25"/>
      <c r="F441" s="25"/>
    </row>
    <row r="442" spans="1:6" x14ac:dyDescent="0.3">
      <c r="A442" s="23" t="s">
        <v>265</v>
      </c>
      <c r="B442" s="26" t="s">
        <v>266</v>
      </c>
      <c r="C442" s="3"/>
      <c r="D442" s="24"/>
      <c r="E442" s="25"/>
      <c r="F442" s="25"/>
    </row>
    <row r="443" spans="1:6" x14ac:dyDescent="0.3">
      <c r="A443" s="23" t="s">
        <v>267</v>
      </c>
      <c r="B443" s="4" t="s">
        <v>268</v>
      </c>
      <c r="C443" s="3" t="s">
        <v>30</v>
      </c>
      <c r="D443" s="24">
        <v>1194.7</v>
      </c>
      <c r="E443" s="25">
        <v>18407</v>
      </c>
      <c r="F443" s="25">
        <f t="shared" ref="F443" si="104">+ROUND(D443*E443,0)</f>
        <v>21990843</v>
      </c>
    </row>
    <row r="444" spans="1:6" ht="22.8" x14ac:dyDescent="0.3">
      <c r="A444" s="23" t="s">
        <v>275</v>
      </c>
      <c r="B444" s="26" t="s">
        <v>276</v>
      </c>
      <c r="C444" s="3"/>
      <c r="D444" s="24"/>
      <c r="E444" s="25"/>
      <c r="F444" s="25"/>
    </row>
    <row r="445" spans="1:6" ht="22.8" x14ac:dyDescent="0.3">
      <c r="A445" s="23" t="s">
        <v>279</v>
      </c>
      <c r="B445" s="4" t="s">
        <v>280</v>
      </c>
      <c r="C445" s="3" t="s">
        <v>5</v>
      </c>
      <c r="D445" s="24">
        <v>10</v>
      </c>
      <c r="E445" s="25">
        <v>1247330</v>
      </c>
      <c r="F445" s="25">
        <f t="shared" ref="F445" si="105">+ROUND(D445*E445,0)</f>
        <v>12473300</v>
      </c>
    </row>
    <row r="446" spans="1:6" ht="22.8" x14ac:dyDescent="0.3">
      <c r="A446" s="23" t="s">
        <v>169</v>
      </c>
      <c r="B446" s="26" t="s">
        <v>170</v>
      </c>
      <c r="C446" s="3"/>
      <c r="D446" s="24"/>
      <c r="E446" s="25"/>
      <c r="F446" s="25"/>
    </row>
    <row r="447" spans="1:6" ht="22.8" x14ac:dyDescent="0.3">
      <c r="A447" s="23" t="s">
        <v>373</v>
      </c>
      <c r="B447" s="26" t="s">
        <v>374</v>
      </c>
      <c r="C447" s="3"/>
      <c r="D447" s="24"/>
      <c r="E447" s="25"/>
      <c r="F447" s="25"/>
    </row>
    <row r="448" spans="1:6" x14ac:dyDescent="0.3">
      <c r="A448" s="23" t="s">
        <v>375</v>
      </c>
      <c r="B448" s="26" t="s">
        <v>376</v>
      </c>
      <c r="C448" s="3"/>
      <c r="D448" s="24"/>
      <c r="E448" s="25"/>
      <c r="F448" s="25"/>
    </row>
    <row r="449" spans="1:6" x14ac:dyDescent="0.3">
      <c r="A449" s="23" t="s">
        <v>171</v>
      </c>
      <c r="B449" s="4" t="s">
        <v>172</v>
      </c>
      <c r="C449" s="3" t="s">
        <v>173</v>
      </c>
      <c r="D449" s="24">
        <v>138</v>
      </c>
      <c r="E449" s="25">
        <v>26954</v>
      </c>
      <c r="F449" s="25">
        <f t="shared" ref="F449" si="106">+ROUND(D449*E449,0)</f>
        <v>3719652</v>
      </c>
    </row>
    <row r="450" spans="1:6" x14ac:dyDescent="0.3">
      <c r="A450" s="23"/>
      <c r="B450" s="26" t="s">
        <v>383</v>
      </c>
      <c r="C450" s="3"/>
      <c r="D450" s="24"/>
      <c r="E450" s="25"/>
      <c r="F450" s="25"/>
    </row>
    <row r="451" spans="1:6" ht="34.200000000000003" x14ac:dyDescent="0.3">
      <c r="A451" s="23" t="s">
        <v>387</v>
      </c>
      <c r="B451" s="4" t="s">
        <v>388</v>
      </c>
      <c r="C451" s="3" t="s">
        <v>31</v>
      </c>
      <c r="D451" s="24">
        <v>7</v>
      </c>
      <c r="E451" s="25">
        <v>20449214</v>
      </c>
      <c r="F451" s="25">
        <f t="shared" ref="F451:F456" si="107">+ROUND(D451*E451,0)</f>
        <v>143144498</v>
      </c>
    </row>
    <row r="452" spans="1:6" ht="45.6" x14ac:dyDescent="0.3">
      <c r="A452" s="23" t="s">
        <v>389</v>
      </c>
      <c r="B452" s="4" t="s">
        <v>390</v>
      </c>
      <c r="C452" s="3" t="s">
        <v>31</v>
      </c>
      <c r="D452" s="24">
        <v>2</v>
      </c>
      <c r="E452" s="25">
        <v>4720564</v>
      </c>
      <c r="F452" s="25">
        <f t="shared" si="107"/>
        <v>9441128</v>
      </c>
    </row>
    <row r="453" spans="1:6" ht="45.6" x14ac:dyDescent="0.3">
      <c r="A453" s="23" t="s">
        <v>391</v>
      </c>
      <c r="B453" s="4" t="s">
        <v>392</v>
      </c>
      <c r="C453" s="3" t="s">
        <v>31</v>
      </c>
      <c r="D453" s="24">
        <v>2</v>
      </c>
      <c r="E453" s="25">
        <v>5119893</v>
      </c>
      <c r="F453" s="25">
        <f t="shared" si="107"/>
        <v>10239786</v>
      </c>
    </row>
    <row r="454" spans="1:6" ht="22.8" x14ac:dyDescent="0.3">
      <c r="A454" s="23" t="s">
        <v>393</v>
      </c>
      <c r="B454" s="4" t="s">
        <v>394</v>
      </c>
      <c r="C454" s="3" t="s">
        <v>31</v>
      </c>
      <c r="D454" s="24">
        <v>1</v>
      </c>
      <c r="E454" s="25">
        <v>130529681</v>
      </c>
      <c r="F454" s="25">
        <f t="shared" si="107"/>
        <v>130529681</v>
      </c>
    </row>
    <row r="455" spans="1:6" ht="34.200000000000003" x14ac:dyDescent="0.3">
      <c r="A455" s="23" t="s">
        <v>395</v>
      </c>
      <c r="B455" s="4" t="s">
        <v>396</v>
      </c>
      <c r="C455" s="3" t="s">
        <v>31</v>
      </c>
      <c r="D455" s="24">
        <v>1</v>
      </c>
      <c r="E455" s="25">
        <v>7456831</v>
      </c>
      <c r="F455" s="25">
        <f t="shared" si="107"/>
        <v>7456831</v>
      </c>
    </row>
    <row r="456" spans="1:6" ht="22.8" x14ac:dyDescent="0.3">
      <c r="A456" s="23" t="s">
        <v>410</v>
      </c>
      <c r="B456" s="4" t="s">
        <v>411</v>
      </c>
      <c r="C456" s="3" t="s">
        <v>6</v>
      </c>
      <c r="D456" s="24">
        <v>388.77</v>
      </c>
      <c r="E456" s="25">
        <v>115966</v>
      </c>
      <c r="F456" s="25">
        <f t="shared" si="107"/>
        <v>45084102</v>
      </c>
    </row>
    <row r="457" spans="1:6" s="31" customFormat="1" x14ac:dyDescent="0.3">
      <c r="A457" s="32"/>
      <c r="B457" s="26" t="s">
        <v>226</v>
      </c>
      <c r="C457" s="2"/>
      <c r="D457" s="33"/>
      <c r="E457" s="34"/>
      <c r="F457" s="34">
        <f>SUM(F423:F456)</f>
        <v>791989993</v>
      </c>
    </row>
    <row r="458" spans="1:6" s="31" customFormat="1" x14ac:dyDescent="0.3">
      <c r="A458" s="32"/>
      <c r="B458" s="26"/>
      <c r="C458" s="2"/>
      <c r="D458" s="33"/>
      <c r="E458" s="34"/>
      <c r="F458" s="34"/>
    </row>
    <row r="459" spans="1:6" x14ac:dyDescent="0.3">
      <c r="A459" s="35" t="s">
        <v>494</v>
      </c>
      <c r="B459" s="36"/>
      <c r="C459" s="37"/>
      <c r="D459" s="38"/>
      <c r="E459" s="39"/>
      <c r="F459" s="39"/>
    </row>
    <row r="460" spans="1:6" ht="22.8" x14ac:dyDescent="0.3">
      <c r="A460" s="23"/>
      <c r="B460" s="26" t="s">
        <v>231</v>
      </c>
      <c r="C460" s="3"/>
      <c r="D460" s="24"/>
      <c r="E460" s="25"/>
      <c r="F460" s="25"/>
    </row>
    <row r="461" spans="1:6" x14ac:dyDescent="0.3">
      <c r="A461" s="23" t="s">
        <v>37</v>
      </c>
      <c r="B461" s="26" t="s">
        <v>38</v>
      </c>
      <c r="C461" s="3"/>
      <c r="D461" s="24"/>
      <c r="E461" s="25"/>
      <c r="F461" s="25"/>
    </row>
    <row r="462" spans="1:6" x14ac:dyDescent="0.3">
      <c r="A462" s="23" t="s">
        <v>232</v>
      </c>
      <c r="B462" s="4" t="s">
        <v>233</v>
      </c>
      <c r="C462" s="3" t="s">
        <v>6</v>
      </c>
      <c r="D462" s="24">
        <v>52.5</v>
      </c>
      <c r="E462" s="25">
        <v>5369</v>
      </c>
      <c r="F462" s="25">
        <f t="shared" ref="F462:F463" si="108">+ROUND(D462*E462,0)</f>
        <v>281873</v>
      </c>
    </row>
    <row r="463" spans="1:6" x14ac:dyDescent="0.3">
      <c r="A463" s="23" t="s">
        <v>41</v>
      </c>
      <c r="B463" s="4" t="s">
        <v>42</v>
      </c>
      <c r="C463" s="3" t="s">
        <v>6</v>
      </c>
      <c r="D463" s="24">
        <v>52.5</v>
      </c>
      <c r="E463" s="25">
        <v>9584</v>
      </c>
      <c r="F463" s="25">
        <f t="shared" si="108"/>
        <v>503160</v>
      </c>
    </row>
    <row r="464" spans="1:6" ht="22.8" x14ac:dyDescent="0.3">
      <c r="A464" s="23" t="s">
        <v>43</v>
      </c>
      <c r="B464" s="26" t="s">
        <v>44</v>
      </c>
      <c r="C464" s="3"/>
      <c r="D464" s="24"/>
      <c r="E464" s="25"/>
      <c r="F464" s="25"/>
    </row>
    <row r="465" spans="1:6" x14ac:dyDescent="0.3">
      <c r="A465" s="23" t="s">
        <v>234</v>
      </c>
      <c r="B465" s="26" t="s">
        <v>235</v>
      </c>
      <c r="C465" s="3"/>
      <c r="D465" s="24"/>
      <c r="E465" s="25"/>
      <c r="F465" s="25"/>
    </row>
    <row r="466" spans="1:6" ht="22.8" x14ac:dyDescent="0.3">
      <c r="A466" s="23" t="s">
        <v>236</v>
      </c>
      <c r="B466" s="26" t="s">
        <v>237</v>
      </c>
      <c r="C466" s="3"/>
      <c r="D466" s="24"/>
      <c r="E466" s="25"/>
      <c r="F466" s="25"/>
    </row>
    <row r="467" spans="1:6" x14ac:dyDescent="0.3">
      <c r="A467" s="23" t="s">
        <v>45</v>
      </c>
      <c r="B467" s="4" t="s">
        <v>46</v>
      </c>
      <c r="C467" s="3" t="s">
        <v>5</v>
      </c>
      <c r="D467" s="24">
        <v>16.920000000000002</v>
      </c>
      <c r="E467" s="25">
        <v>18907</v>
      </c>
      <c r="F467" s="25">
        <f t="shared" ref="F467" si="109">+ROUND(D467*E467,0)</f>
        <v>319906</v>
      </c>
    </row>
    <row r="468" spans="1:6" x14ac:dyDescent="0.3">
      <c r="A468" s="23" t="s">
        <v>59</v>
      </c>
      <c r="B468" s="26" t="s">
        <v>60</v>
      </c>
      <c r="C468" s="3"/>
      <c r="D468" s="24"/>
      <c r="E468" s="25"/>
      <c r="F468" s="25"/>
    </row>
    <row r="469" spans="1:6" x14ac:dyDescent="0.3">
      <c r="A469" s="23" t="s">
        <v>65</v>
      </c>
      <c r="B469" s="4" t="s">
        <v>66</v>
      </c>
      <c r="C469" s="3" t="s">
        <v>5</v>
      </c>
      <c r="D469" s="24">
        <v>10.88</v>
      </c>
      <c r="E469" s="25">
        <v>185409</v>
      </c>
      <c r="F469" s="25">
        <f t="shared" ref="F469" si="110">+ROUND(D469*E469,0)</f>
        <v>2017250</v>
      </c>
    </row>
    <row r="470" spans="1:6" x14ac:dyDescent="0.3">
      <c r="A470" s="23" t="s">
        <v>69</v>
      </c>
      <c r="B470" s="26" t="s">
        <v>70</v>
      </c>
      <c r="C470" s="3"/>
      <c r="D470" s="24"/>
      <c r="E470" s="25"/>
      <c r="F470" s="25"/>
    </row>
    <row r="471" spans="1:6" ht="22.8" x14ac:dyDescent="0.3">
      <c r="A471" s="23" t="s">
        <v>71</v>
      </c>
      <c r="B471" s="4" t="s">
        <v>72</v>
      </c>
      <c r="C471" s="3" t="s">
        <v>5</v>
      </c>
      <c r="D471" s="24">
        <v>16.920000000000002</v>
      </c>
      <c r="E471" s="25">
        <v>104253</v>
      </c>
      <c r="F471" s="25">
        <f t="shared" ref="F471" si="111">+ROUND(D471*E471,0)</f>
        <v>1763961</v>
      </c>
    </row>
    <row r="472" spans="1:6" x14ac:dyDescent="0.3">
      <c r="A472" s="23" t="s">
        <v>243</v>
      </c>
      <c r="B472" s="26" t="s">
        <v>244</v>
      </c>
      <c r="C472" s="3"/>
      <c r="D472" s="24"/>
      <c r="E472" s="25"/>
      <c r="F472" s="25"/>
    </row>
    <row r="473" spans="1:6" x14ac:dyDescent="0.3">
      <c r="A473" s="23" t="s">
        <v>245</v>
      </c>
      <c r="B473" s="26" t="s">
        <v>246</v>
      </c>
      <c r="C473" s="3"/>
      <c r="D473" s="24"/>
      <c r="E473" s="25"/>
      <c r="F473" s="25"/>
    </row>
    <row r="474" spans="1:6" x14ac:dyDescent="0.3">
      <c r="A474" s="23" t="s">
        <v>247</v>
      </c>
      <c r="B474" s="4" t="s">
        <v>248</v>
      </c>
      <c r="C474" s="3" t="s">
        <v>5</v>
      </c>
      <c r="D474" s="24">
        <v>3.6</v>
      </c>
      <c r="E474" s="25">
        <v>809882</v>
      </c>
      <c r="F474" s="25">
        <f t="shared" ref="F474" si="112">+ROUND(D474*E474,0)</f>
        <v>2915575</v>
      </c>
    </row>
    <row r="475" spans="1:6" x14ac:dyDescent="0.3">
      <c r="A475" s="23" t="s">
        <v>249</v>
      </c>
      <c r="B475" s="26" t="s">
        <v>250</v>
      </c>
      <c r="C475" s="3"/>
      <c r="D475" s="24"/>
      <c r="E475" s="25"/>
      <c r="F475" s="25"/>
    </row>
    <row r="476" spans="1:6" x14ac:dyDescent="0.3">
      <c r="A476" s="23" t="s">
        <v>251</v>
      </c>
      <c r="B476" s="4" t="s">
        <v>252</v>
      </c>
      <c r="C476" s="3" t="s">
        <v>8</v>
      </c>
      <c r="D476" s="24">
        <v>30</v>
      </c>
      <c r="E476" s="25">
        <v>113225</v>
      </c>
      <c r="F476" s="25">
        <f t="shared" ref="F476" si="113">+ROUND(D476*E476,0)</f>
        <v>3396750</v>
      </c>
    </row>
    <row r="477" spans="1:6" ht="22.8" x14ac:dyDescent="0.3">
      <c r="A477" s="23" t="s">
        <v>275</v>
      </c>
      <c r="B477" s="26" t="s">
        <v>276</v>
      </c>
      <c r="C477" s="3"/>
      <c r="D477" s="24"/>
      <c r="E477" s="25"/>
      <c r="F477" s="25"/>
    </row>
    <row r="478" spans="1:6" ht="22.8" x14ac:dyDescent="0.3">
      <c r="A478" s="23" t="s">
        <v>279</v>
      </c>
      <c r="B478" s="4" t="s">
        <v>280</v>
      </c>
      <c r="C478" s="3" t="s">
        <v>5</v>
      </c>
      <c r="D478" s="24">
        <v>22</v>
      </c>
      <c r="E478" s="25">
        <v>1247330</v>
      </c>
      <c r="F478" s="25">
        <f t="shared" ref="F478" si="114">+ROUND(D478*E478,0)</f>
        <v>27441260</v>
      </c>
    </row>
    <row r="479" spans="1:6" x14ac:dyDescent="0.3">
      <c r="A479" s="23" t="s">
        <v>126</v>
      </c>
      <c r="B479" s="26" t="s">
        <v>495</v>
      </c>
      <c r="C479" s="3"/>
      <c r="D479" s="24"/>
      <c r="E479" s="25"/>
      <c r="F479" s="25"/>
    </row>
    <row r="480" spans="1:6" ht="22.8" x14ac:dyDescent="0.3">
      <c r="A480" s="23" t="s">
        <v>128</v>
      </c>
      <c r="B480" s="4" t="s">
        <v>346</v>
      </c>
      <c r="C480" s="3" t="s">
        <v>31</v>
      </c>
      <c r="D480" s="24">
        <v>4</v>
      </c>
      <c r="E480" s="25">
        <v>165835</v>
      </c>
      <c r="F480" s="25">
        <f t="shared" ref="F480" si="115">+ROUND(D480*E480,0)</f>
        <v>663340</v>
      </c>
    </row>
    <row r="481" spans="1:6" s="31" customFormat="1" x14ac:dyDescent="0.3">
      <c r="A481" s="32"/>
      <c r="B481" s="26" t="s">
        <v>226</v>
      </c>
      <c r="C481" s="2"/>
      <c r="D481" s="33"/>
      <c r="E481" s="34"/>
      <c r="F481" s="34">
        <f>SUM(F462:F480)</f>
        <v>39303075</v>
      </c>
    </row>
    <row r="482" spans="1:6" s="31" customFormat="1" x14ac:dyDescent="0.3">
      <c r="A482" s="32"/>
      <c r="B482" s="26"/>
      <c r="C482" s="2"/>
      <c r="D482" s="33"/>
      <c r="E482" s="34"/>
      <c r="F482" s="34"/>
    </row>
    <row r="483" spans="1:6" x14ac:dyDescent="0.3">
      <c r="A483" s="35" t="s">
        <v>496</v>
      </c>
      <c r="B483" s="36"/>
      <c r="C483" s="37"/>
      <c r="D483" s="38"/>
      <c r="E483" s="39"/>
      <c r="F483" s="39"/>
    </row>
    <row r="484" spans="1:6" ht="22.8" x14ac:dyDescent="0.3">
      <c r="A484" s="23"/>
      <c r="B484" s="26" t="s">
        <v>231</v>
      </c>
      <c r="C484" s="3"/>
      <c r="D484" s="24"/>
      <c r="E484" s="25"/>
      <c r="F484" s="25"/>
    </row>
    <row r="485" spans="1:6" x14ac:dyDescent="0.3">
      <c r="A485" s="23" t="s">
        <v>37</v>
      </c>
      <c r="B485" s="26" t="s">
        <v>38</v>
      </c>
      <c r="C485" s="3"/>
      <c r="D485" s="24"/>
      <c r="E485" s="25"/>
      <c r="F485" s="25"/>
    </row>
    <row r="486" spans="1:6" x14ac:dyDescent="0.3">
      <c r="A486" s="23" t="s">
        <v>232</v>
      </c>
      <c r="B486" s="4" t="s">
        <v>233</v>
      </c>
      <c r="C486" s="3" t="s">
        <v>6</v>
      </c>
      <c r="D486" s="24">
        <v>473</v>
      </c>
      <c r="E486" s="25">
        <v>5369</v>
      </c>
      <c r="F486" s="25">
        <f t="shared" ref="F486:F487" si="116">+ROUND(D486*E486,0)</f>
        <v>2539537</v>
      </c>
    </row>
    <row r="487" spans="1:6" x14ac:dyDescent="0.3">
      <c r="A487" s="23" t="s">
        <v>41</v>
      </c>
      <c r="B487" s="4" t="s">
        <v>42</v>
      </c>
      <c r="C487" s="3" t="s">
        <v>6</v>
      </c>
      <c r="D487" s="24">
        <v>473</v>
      </c>
      <c r="E487" s="25">
        <v>9584</v>
      </c>
      <c r="F487" s="25">
        <f t="shared" si="116"/>
        <v>4533232</v>
      </c>
    </row>
    <row r="488" spans="1:6" ht="22.8" x14ac:dyDescent="0.3">
      <c r="A488" s="23" t="s">
        <v>43</v>
      </c>
      <c r="B488" s="26" t="s">
        <v>44</v>
      </c>
      <c r="C488" s="3"/>
      <c r="D488" s="24"/>
      <c r="E488" s="25"/>
      <c r="F488" s="25"/>
    </row>
    <row r="489" spans="1:6" x14ac:dyDescent="0.3">
      <c r="A489" s="23" t="s">
        <v>234</v>
      </c>
      <c r="B489" s="26" t="s">
        <v>235</v>
      </c>
      <c r="C489" s="3"/>
      <c r="D489" s="24"/>
      <c r="E489" s="25"/>
      <c r="F489" s="25"/>
    </row>
    <row r="490" spans="1:6" ht="22.8" x14ac:dyDescent="0.3">
      <c r="A490" s="23" t="s">
        <v>236</v>
      </c>
      <c r="B490" s="26" t="s">
        <v>237</v>
      </c>
      <c r="C490" s="3"/>
      <c r="D490" s="24"/>
      <c r="E490" s="25"/>
      <c r="F490" s="25"/>
    </row>
    <row r="491" spans="1:6" x14ac:dyDescent="0.3">
      <c r="A491" s="23" t="s">
        <v>45</v>
      </c>
      <c r="B491" s="4" t="s">
        <v>46</v>
      </c>
      <c r="C491" s="3" t="s">
        <v>5</v>
      </c>
      <c r="D491" s="24">
        <v>238.3</v>
      </c>
      <c r="E491" s="25">
        <v>18907</v>
      </c>
      <c r="F491" s="25">
        <f t="shared" ref="F491" si="117">+ROUND(D491*E491,0)</f>
        <v>4505538</v>
      </c>
    </row>
    <row r="492" spans="1:6" x14ac:dyDescent="0.3">
      <c r="A492" s="23" t="s">
        <v>59</v>
      </c>
      <c r="B492" s="26" t="s">
        <v>60</v>
      </c>
      <c r="C492" s="3"/>
      <c r="D492" s="24"/>
      <c r="E492" s="25"/>
      <c r="F492" s="25"/>
    </row>
    <row r="493" spans="1:6" x14ac:dyDescent="0.3">
      <c r="A493" s="23" t="s">
        <v>63</v>
      </c>
      <c r="B493" s="4" t="s">
        <v>64</v>
      </c>
      <c r="C493" s="3" t="s">
        <v>5</v>
      </c>
      <c r="D493" s="24">
        <v>10.36</v>
      </c>
      <c r="E493" s="25">
        <v>40882</v>
      </c>
      <c r="F493" s="25">
        <f t="shared" ref="F493:F494" si="118">+ROUND(D493*E493,0)</f>
        <v>423538</v>
      </c>
    </row>
    <row r="494" spans="1:6" x14ac:dyDescent="0.3">
      <c r="A494" s="23" t="s">
        <v>65</v>
      </c>
      <c r="B494" s="4" t="s">
        <v>66</v>
      </c>
      <c r="C494" s="3" t="s">
        <v>5</v>
      </c>
      <c r="D494" s="24">
        <v>70.760000000000005</v>
      </c>
      <c r="E494" s="25">
        <v>185409</v>
      </c>
      <c r="F494" s="25">
        <f t="shared" si="118"/>
        <v>13119541</v>
      </c>
    </row>
    <row r="495" spans="1:6" x14ac:dyDescent="0.3">
      <c r="A495" s="23" t="s">
        <v>69</v>
      </c>
      <c r="B495" s="26" t="s">
        <v>70</v>
      </c>
      <c r="C495" s="3"/>
      <c r="D495" s="24"/>
      <c r="E495" s="25"/>
      <c r="F495" s="25"/>
    </row>
    <row r="496" spans="1:6" ht="22.8" x14ac:dyDescent="0.3">
      <c r="A496" s="23" t="s">
        <v>71</v>
      </c>
      <c r="B496" s="4" t="s">
        <v>72</v>
      </c>
      <c r="C496" s="3" t="s">
        <v>5</v>
      </c>
      <c r="D496" s="24">
        <v>227.94</v>
      </c>
      <c r="E496" s="25">
        <v>104253</v>
      </c>
      <c r="F496" s="25">
        <f t="shared" ref="F496" si="119">+ROUND(D496*E496,0)</f>
        <v>23763429</v>
      </c>
    </row>
    <row r="497" spans="1:6" x14ac:dyDescent="0.3">
      <c r="A497" s="23" t="s">
        <v>243</v>
      </c>
      <c r="B497" s="26" t="s">
        <v>244</v>
      </c>
      <c r="C497" s="3"/>
      <c r="D497" s="24"/>
      <c r="E497" s="25"/>
      <c r="F497" s="25"/>
    </row>
    <row r="498" spans="1:6" x14ac:dyDescent="0.3">
      <c r="A498" s="23" t="s">
        <v>245</v>
      </c>
      <c r="B498" s="26" t="s">
        <v>246</v>
      </c>
      <c r="C498" s="3"/>
      <c r="D498" s="24"/>
      <c r="E498" s="25"/>
      <c r="F498" s="25"/>
    </row>
    <row r="499" spans="1:6" x14ac:dyDescent="0.3">
      <c r="A499" s="23" t="s">
        <v>247</v>
      </c>
      <c r="B499" s="4" t="s">
        <v>248</v>
      </c>
      <c r="C499" s="3" t="s">
        <v>5</v>
      </c>
      <c r="D499" s="24">
        <v>17.5</v>
      </c>
      <c r="E499" s="25">
        <v>809882</v>
      </c>
      <c r="F499" s="25">
        <f t="shared" ref="F499" si="120">+ROUND(D499*E499,0)</f>
        <v>14172935</v>
      </c>
    </row>
    <row r="500" spans="1:6" x14ac:dyDescent="0.3">
      <c r="A500" s="23" t="s">
        <v>249</v>
      </c>
      <c r="B500" s="26" t="s">
        <v>250</v>
      </c>
      <c r="C500" s="3"/>
      <c r="D500" s="24"/>
      <c r="E500" s="25"/>
      <c r="F500" s="25"/>
    </row>
    <row r="501" spans="1:6" x14ac:dyDescent="0.3">
      <c r="A501" s="23" t="s">
        <v>251</v>
      </c>
      <c r="B501" s="4" t="s">
        <v>252</v>
      </c>
      <c r="C501" s="3" t="s">
        <v>8</v>
      </c>
      <c r="D501" s="24">
        <v>150.6</v>
      </c>
      <c r="E501" s="25">
        <v>113225</v>
      </c>
      <c r="F501" s="25">
        <f t="shared" ref="F501:F502" si="121">+ROUND(D501*E501,0)</f>
        <v>17051685</v>
      </c>
    </row>
    <row r="502" spans="1:6" x14ac:dyDescent="0.3">
      <c r="A502" s="23" t="s">
        <v>253</v>
      </c>
      <c r="B502" s="4" t="s">
        <v>254</v>
      </c>
      <c r="C502" s="3" t="s">
        <v>8</v>
      </c>
      <c r="D502" s="24">
        <v>6</v>
      </c>
      <c r="E502" s="25">
        <v>27755</v>
      </c>
      <c r="F502" s="25">
        <f t="shared" si="121"/>
        <v>166530</v>
      </c>
    </row>
    <row r="503" spans="1:6" x14ac:dyDescent="0.3">
      <c r="A503" s="23" t="s">
        <v>263</v>
      </c>
      <c r="B503" s="26" t="s">
        <v>264</v>
      </c>
      <c r="C503" s="3"/>
      <c r="D503" s="24"/>
      <c r="E503" s="25"/>
      <c r="F503" s="25"/>
    </row>
    <row r="504" spans="1:6" x14ac:dyDescent="0.3">
      <c r="A504" s="23" t="s">
        <v>265</v>
      </c>
      <c r="B504" s="26" t="s">
        <v>266</v>
      </c>
      <c r="C504" s="3"/>
      <c r="D504" s="24"/>
      <c r="E504" s="25"/>
      <c r="F504" s="25"/>
    </row>
    <row r="505" spans="1:6" x14ac:dyDescent="0.3">
      <c r="A505" s="23" t="s">
        <v>267</v>
      </c>
      <c r="B505" s="4" t="s">
        <v>268</v>
      </c>
      <c r="C505" s="3" t="s">
        <v>30</v>
      </c>
      <c r="D505" s="24">
        <v>15182.9</v>
      </c>
      <c r="E505" s="25">
        <v>18407</v>
      </c>
      <c r="F505" s="25">
        <f t="shared" ref="F505" si="122">+ROUND(D505*E505,0)</f>
        <v>279471640</v>
      </c>
    </row>
    <row r="506" spans="1:6" ht="22.8" x14ac:dyDescent="0.3">
      <c r="A506" s="23" t="s">
        <v>275</v>
      </c>
      <c r="B506" s="26" t="s">
        <v>276</v>
      </c>
      <c r="C506" s="3"/>
      <c r="D506" s="24"/>
      <c r="E506" s="25"/>
      <c r="F506" s="25"/>
    </row>
    <row r="507" spans="1:6" ht="22.8" x14ac:dyDescent="0.3">
      <c r="A507" s="23" t="s">
        <v>279</v>
      </c>
      <c r="B507" s="4" t="s">
        <v>280</v>
      </c>
      <c r="C507" s="3" t="s">
        <v>5</v>
      </c>
      <c r="D507" s="24">
        <v>201.4</v>
      </c>
      <c r="E507" s="25">
        <v>1247330</v>
      </c>
      <c r="F507" s="25">
        <f t="shared" ref="F507:F508" si="123">+ROUND(D507*E507,0)</f>
        <v>251212262</v>
      </c>
    </row>
    <row r="508" spans="1:6" x14ac:dyDescent="0.3">
      <c r="A508" s="23" t="s">
        <v>281</v>
      </c>
      <c r="B508" s="4" t="s">
        <v>282</v>
      </c>
      <c r="C508" s="3" t="s">
        <v>5</v>
      </c>
      <c r="D508" s="24">
        <v>3</v>
      </c>
      <c r="E508" s="25">
        <v>1068871</v>
      </c>
      <c r="F508" s="25">
        <f t="shared" si="123"/>
        <v>3206613</v>
      </c>
    </row>
    <row r="509" spans="1:6" x14ac:dyDescent="0.3">
      <c r="A509" s="23" t="s">
        <v>366</v>
      </c>
      <c r="B509" s="26" t="s">
        <v>367</v>
      </c>
      <c r="C509" s="3"/>
      <c r="D509" s="24"/>
      <c r="E509" s="25"/>
      <c r="F509" s="25"/>
    </row>
    <row r="510" spans="1:6" x14ac:dyDescent="0.3">
      <c r="A510" s="23" t="s">
        <v>368</v>
      </c>
      <c r="B510" s="4" t="s">
        <v>369</v>
      </c>
      <c r="C510" s="3" t="s">
        <v>8</v>
      </c>
      <c r="D510" s="24">
        <v>82.8</v>
      </c>
      <c r="E510" s="25">
        <v>420632</v>
      </c>
      <c r="F510" s="25">
        <f t="shared" ref="F510" si="124">+ROUND(D510*E510,0)</f>
        <v>34828330</v>
      </c>
    </row>
    <row r="511" spans="1:6" x14ac:dyDescent="0.3">
      <c r="A511" s="23"/>
      <c r="B511" s="26" t="s">
        <v>807</v>
      </c>
      <c r="C511" s="3"/>
      <c r="D511" s="24"/>
      <c r="E511" s="25"/>
      <c r="F511" s="25"/>
    </row>
    <row r="512" spans="1:6" ht="57" x14ac:dyDescent="0.3">
      <c r="A512" s="23" t="s">
        <v>397</v>
      </c>
      <c r="B512" s="4" t="s">
        <v>398</v>
      </c>
      <c r="C512" s="3" t="s">
        <v>31</v>
      </c>
      <c r="D512" s="24">
        <v>4</v>
      </c>
      <c r="E512" s="25">
        <v>154801716</v>
      </c>
      <c r="F512" s="25">
        <f t="shared" ref="F512:F513" si="125">+ROUND(D512*E512,0)</f>
        <v>619206864</v>
      </c>
    </row>
    <row r="513" spans="1:6" ht="45.6" x14ac:dyDescent="0.3">
      <c r="A513" s="23" t="s">
        <v>408</v>
      </c>
      <c r="B513" s="4" t="s">
        <v>409</v>
      </c>
      <c r="C513" s="3" t="s">
        <v>31</v>
      </c>
      <c r="D513" s="24">
        <v>2</v>
      </c>
      <c r="E513" s="25">
        <v>2812573</v>
      </c>
      <c r="F513" s="25">
        <f t="shared" si="125"/>
        <v>5625146</v>
      </c>
    </row>
    <row r="514" spans="1:6" s="31" customFormat="1" x14ac:dyDescent="0.3">
      <c r="A514" s="32"/>
      <c r="B514" s="26" t="s">
        <v>226</v>
      </c>
      <c r="C514" s="2"/>
      <c r="D514" s="33"/>
      <c r="E514" s="34"/>
      <c r="F514" s="34">
        <f>SUM(F486:F513)</f>
        <v>1273826820</v>
      </c>
    </row>
    <row r="515" spans="1:6" s="31" customFormat="1" x14ac:dyDescent="0.3">
      <c r="A515" s="32"/>
      <c r="B515" s="26"/>
      <c r="C515" s="2"/>
      <c r="D515" s="33"/>
      <c r="E515" s="34"/>
      <c r="F515" s="34"/>
    </row>
    <row r="516" spans="1:6" x14ac:dyDescent="0.3">
      <c r="A516" s="35" t="s">
        <v>497</v>
      </c>
      <c r="B516" s="36"/>
      <c r="C516" s="37"/>
      <c r="D516" s="38"/>
      <c r="E516" s="39"/>
      <c r="F516" s="39"/>
    </row>
    <row r="517" spans="1:6" ht="22.8" x14ac:dyDescent="0.3">
      <c r="A517" s="23"/>
      <c r="B517" s="26" t="s">
        <v>231</v>
      </c>
      <c r="C517" s="3"/>
      <c r="D517" s="24"/>
      <c r="E517" s="25"/>
      <c r="F517" s="25"/>
    </row>
    <row r="518" spans="1:6" x14ac:dyDescent="0.3">
      <c r="A518" s="23" t="s">
        <v>37</v>
      </c>
      <c r="B518" s="26" t="s">
        <v>38</v>
      </c>
      <c r="C518" s="3"/>
      <c r="D518" s="24"/>
      <c r="E518" s="25"/>
      <c r="F518" s="25"/>
    </row>
    <row r="519" spans="1:6" x14ac:dyDescent="0.3">
      <c r="A519" s="23" t="s">
        <v>232</v>
      </c>
      <c r="B519" s="4" t="s">
        <v>233</v>
      </c>
      <c r="C519" s="3" t="s">
        <v>6</v>
      </c>
      <c r="D519" s="24">
        <v>108.21</v>
      </c>
      <c r="E519" s="25">
        <v>5369</v>
      </c>
      <c r="F519" s="25">
        <f t="shared" ref="F519:F520" si="126">+ROUND(D519*E519,0)</f>
        <v>580979</v>
      </c>
    </row>
    <row r="520" spans="1:6" x14ac:dyDescent="0.3">
      <c r="A520" s="23" t="s">
        <v>41</v>
      </c>
      <c r="B520" s="4" t="s">
        <v>42</v>
      </c>
      <c r="C520" s="3" t="s">
        <v>6</v>
      </c>
      <c r="D520" s="24">
        <v>108.21</v>
      </c>
      <c r="E520" s="25">
        <v>9584</v>
      </c>
      <c r="F520" s="25">
        <f t="shared" si="126"/>
        <v>1037085</v>
      </c>
    </row>
    <row r="521" spans="1:6" ht="22.8" x14ac:dyDescent="0.3">
      <c r="A521" s="23" t="s">
        <v>43</v>
      </c>
      <c r="B521" s="26" t="s">
        <v>44</v>
      </c>
      <c r="C521" s="3"/>
      <c r="D521" s="24"/>
      <c r="E521" s="25"/>
      <c r="F521" s="25"/>
    </row>
    <row r="522" spans="1:6" x14ac:dyDescent="0.3">
      <c r="A522" s="23" t="s">
        <v>234</v>
      </c>
      <c r="B522" s="26" t="s">
        <v>235</v>
      </c>
      <c r="C522" s="3"/>
      <c r="D522" s="24"/>
      <c r="E522" s="25"/>
      <c r="F522" s="25"/>
    </row>
    <row r="523" spans="1:6" ht="22.8" x14ac:dyDescent="0.3">
      <c r="A523" s="23" t="s">
        <v>236</v>
      </c>
      <c r="B523" s="26" t="s">
        <v>237</v>
      </c>
      <c r="C523" s="3"/>
      <c r="D523" s="24"/>
      <c r="E523" s="25"/>
      <c r="F523" s="25"/>
    </row>
    <row r="524" spans="1:6" x14ac:dyDescent="0.3">
      <c r="A524" s="23" t="s">
        <v>45</v>
      </c>
      <c r="B524" s="4" t="s">
        <v>46</v>
      </c>
      <c r="C524" s="3" t="s">
        <v>5</v>
      </c>
      <c r="D524" s="24">
        <v>332.29</v>
      </c>
      <c r="E524" s="25">
        <v>18907</v>
      </c>
      <c r="F524" s="25">
        <f t="shared" ref="F524" si="127">+ROUND(D524*E524,0)</f>
        <v>6282607</v>
      </c>
    </row>
    <row r="525" spans="1:6" x14ac:dyDescent="0.3">
      <c r="A525" s="23" t="s">
        <v>59</v>
      </c>
      <c r="B525" s="26" t="s">
        <v>60</v>
      </c>
      <c r="C525" s="3"/>
      <c r="D525" s="24"/>
      <c r="E525" s="25"/>
      <c r="F525" s="25"/>
    </row>
    <row r="526" spans="1:6" x14ac:dyDescent="0.3">
      <c r="A526" s="23" t="s">
        <v>63</v>
      </c>
      <c r="B526" s="4" t="s">
        <v>64</v>
      </c>
      <c r="C526" s="3" t="s">
        <v>5</v>
      </c>
      <c r="D526" s="24">
        <v>187.6</v>
      </c>
      <c r="E526" s="25">
        <v>40882</v>
      </c>
      <c r="F526" s="25">
        <f t="shared" ref="F526:F527" si="128">+ROUND(D526*E526,0)</f>
        <v>7669463</v>
      </c>
    </row>
    <row r="527" spans="1:6" x14ac:dyDescent="0.3">
      <c r="A527" s="23" t="s">
        <v>67</v>
      </c>
      <c r="B527" s="4" t="s">
        <v>68</v>
      </c>
      <c r="C527" s="3" t="s">
        <v>5</v>
      </c>
      <c r="D527" s="24">
        <v>14.28</v>
      </c>
      <c r="E527" s="25">
        <v>202413</v>
      </c>
      <c r="F527" s="25">
        <f t="shared" si="128"/>
        <v>2890458</v>
      </c>
    </row>
    <row r="528" spans="1:6" x14ac:dyDescent="0.3">
      <c r="A528" s="23" t="s">
        <v>69</v>
      </c>
      <c r="B528" s="26" t="s">
        <v>70</v>
      </c>
      <c r="C528" s="3"/>
      <c r="D528" s="24"/>
      <c r="E528" s="25"/>
      <c r="F528" s="25"/>
    </row>
    <row r="529" spans="1:6" ht="22.8" x14ac:dyDescent="0.3">
      <c r="A529" s="23" t="s">
        <v>71</v>
      </c>
      <c r="B529" s="4" t="s">
        <v>72</v>
      </c>
      <c r="C529" s="3" t="s">
        <v>5</v>
      </c>
      <c r="D529" s="24">
        <v>144.68</v>
      </c>
      <c r="E529" s="25">
        <v>104253</v>
      </c>
      <c r="F529" s="25">
        <f t="shared" ref="F529" si="129">+ROUND(D529*E529,0)</f>
        <v>15083324</v>
      </c>
    </row>
    <row r="530" spans="1:6" x14ac:dyDescent="0.3">
      <c r="A530" s="23" t="s">
        <v>243</v>
      </c>
      <c r="B530" s="26" t="s">
        <v>244</v>
      </c>
      <c r="C530" s="3"/>
      <c r="D530" s="24"/>
      <c r="E530" s="25"/>
      <c r="F530" s="25"/>
    </row>
    <row r="531" spans="1:6" x14ac:dyDescent="0.3">
      <c r="A531" s="23" t="s">
        <v>245</v>
      </c>
      <c r="B531" s="26" t="s">
        <v>246</v>
      </c>
      <c r="C531" s="3"/>
      <c r="D531" s="24"/>
      <c r="E531" s="25"/>
      <c r="F531" s="25"/>
    </row>
    <row r="532" spans="1:6" x14ac:dyDescent="0.3">
      <c r="A532" s="23" t="s">
        <v>249</v>
      </c>
      <c r="B532" s="26" t="s">
        <v>250</v>
      </c>
      <c r="C532" s="3"/>
      <c r="D532" s="24"/>
      <c r="E532" s="25"/>
      <c r="F532" s="25"/>
    </row>
    <row r="533" spans="1:6" x14ac:dyDescent="0.3">
      <c r="A533" s="23" t="s">
        <v>251</v>
      </c>
      <c r="B533" s="4" t="s">
        <v>252</v>
      </c>
      <c r="C533" s="3" t="s">
        <v>8</v>
      </c>
      <c r="D533" s="24">
        <v>41.9</v>
      </c>
      <c r="E533" s="25">
        <v>113225</v>
      </c>
      <c r="F533" s="25">
        <f t="shared" ref="F533" si="130">+ROUND(D533*E533,0)</f>
        <v>4744128</v>
      </c>
    </row>
    <row r="534" spans="1:6" x14ac:dyDescent="0.3">
      <c r="A534" s="23" t="s">
        <v>263</v>
      </c>
      <c r="B534" s="26" t="s">
        <v>264</v>
      </c>
      <c r="C534" s="3"/>
      <c r="D534" s="24"/>
      <c r="E534" s="25"/>
      <c r="F534" s="25"/>
    </row>
    <row r="535" spans="1:6" x14ac:dyDescent="0.3">
      <c r="A535" s="23" t="s">
        <v>265</v>
      </c>
      <c r="B535" s="26" t="s">
        <v>266</v>
      </c>
      <c r="C535" s="3"/>
      <c r="D535" s="24"/>
      <c r="E535" s="25"/>
      <c r="F535" s="25"/>
    </row>
    <row r="536" spans="1:6" x14ac:dyDescent="0.3">
      <c r="A536" s="23" t="s">
        <v>267</v>
      </c>
      <c r="B536" s="4" t="s">
        <v>268</v>
      </c>
      <c r="C536" s="3" t="s">
        <v>30</v>
      </c>
      <c r="D536" s="24">
        <v>4240.08</v>
      </c>
      <c r="E536" s="25">
        <v>18407</v>
      </c>
      <c r="F536" s="25">
        <f t="shared" ref="F536" si="131">+ROUND(D536*E536,0)</f>
        <v>78047153</v>
      </c>
    </row>
    <row r="537" spans="1:6" ht="22.8" x14ac:dyDescent="0.3">
      <c r="A537" s="23" t="s">
        <v>275</v>
      </c>
      <c r="B537" s="26" t="s">
        <v>276</v>
      </c>
      <c r="C537" s="3"/>
      <c r="D537" s="24"/>
      <c r="E537" s="25"/>
      <c r="F537" s="25"/>
    </row>
    <row r="538" spans="1:6" ht="22.8" x14ac:dyDescent="0.3">
      <c r="A538" s="23" t="s">
        <v>279</v>
      </c>
      <c r="B538" s="4" t="s">
        <v>280</v>
      </c>
      <c r="C538" s="3" t="s">
        <v>5</v>
      </c>
      <c r="D538" s="24">
        <v>50.4</v>
      </c>
      <c r="E538" s="25">
        <v>1247330</v>
      </c>
      <c r="F538" s="25">
        <f t="shared" ref="F538" si="132">+ROUND(D538*E538,0)</f>
        <v>62865432</v>
      </c>
    </row>
    <row r="539" spans="1:6" x14ac:dyDescent="0.3">
      <c r="A539" s="23"/>
      <c r="B539" s="26" t="s">
        <v>807</v>
      </c>
      <c r="C539" s="3"/>
      <c r="D539" s="24"/>
      <c r="E539" s="25"/>
      <c r="F539" s="25"/>
    </row>
    <row r="540" spans="1:6" ht="102.6" x14ac:dyDescent="0.3">
      <c r="A540" s="23" t="s">
        <v>402</v>
      </c>
      <c r="B540" s="4" t="s">
        <v>403</v>
      </c>
      <c r="C540" s="3" t="s">
        <v>31</v>
      </c>
      <c r="D540" s="24">
        <v>2</v>
      </c>
      <c r="E540" s="25">
        <v>125860944.99999999</v>
      </c>
      <c r="F540" s="25">
        <f t="shared" ref="F540" si="133">+ROUND(D540*E540,0)</f>
        <v>251721890</v>
      </c>
    </row>
    <row r="541" spans="1:6" s="31" customFormat="1" x14ac:dyDescent="0.3">
      <c r="A541" s="32"/>
      <c r="B541" s="26" t="s">
        <v>226</v>
      </c>
      <c r="C541" s="2"/>
      <c r="D541" s="33"/>
      <c r="E541" s="34"/>
      <c r="F541" s="34">
        <f>SUM(F519:F540)</f>
        <v>430922519</v>
      </c>
    </row>
    <row r="542" spans="1:6" s="31" customFormat="1" x14ac:dyDescent="0.3">
      <c r="A542" s="32"/>
      <c r="B542" s="26"/>
      <c r="C542" s="2"/>
      <c r="D542" s="33"/>
      <c r="E542" s="34"/>
      <c r="F542" s="34"/>
    </row>
    <row r="543" spans="1:6" x14ac:dyDescent="0.3">
      <c r="A543" s="35" t="s">
        <v>498</v>
      </c>
      <c r="B543" s="36"/>
      <c r="C543" s="37"/>
      <c r="D543" s="38"/>
      <c r="E543" s="39"/>
      <c r="F543" s="39"/>
    </row>
    <row r="544" spans="1:6" s="31" customFormat="1" ht="22.8" x14ac:dyDescent="0.3">
      <c r="A544" s="32"/>
      <c r="B544" s="26" t="s">
        <v>231</v>
      </c>
      <c r="C544" s="2"/>
      <c r="D544" s="33"/>
      <c r="E544" s="34"/>
      <c r="F544" s="34"/>
    </row>
    <row r="545" spans="1:6" s="31" customFormat="1" x14ac:dyDescent="0.3">
      <c r="A545" s="32" t="s">
        <v>37</v>
      </c>
      <c r="B545" s="26" t="s">
        <v>38</v>
      </c>
      <c r="C545" s="2"/>
      <c r="D545" s="33"/>
      <c r="E545" s="34"/>
      <c r="F545" s="34"/>
    </row>
    <row r="546" spans="1:6" x14ac:dyDescent="0.3">
      <c r="A546" s="23" t="s">
        <v>232</v>
      </c>
      <c r="B546" s="4" t="s">
        <v>233</v>
      </c>
      <c r="C546" s="3" t="s">
        <v>6</v>
      </c>
      <c r="D546" s="24">
        <v>33.700000000000003</v>
      </c>
      <c r="E546" s="25">
        <v>5369</v>
      </c>
      <c r="F546" s="25">
        <f t="shared" ref="F546:F547" si="134">+ROUND(D546*E546,0)</f>
        <v>180935</v>
      </c>
    </row>
    <row r="547" spans="1:6" x14ac:dyDescent="0.3">
      <c r="A547" s="23" t="s">
        <v>41</v>
      </c>
      <c r="B547" s="4" t="s">
        <v>42</v>
      </c>
      <c r="C547" s="3" t="s">
        <v>6</v>
      </c>
      <c r="D547" s="24">
        <v>33.700000000000003</v>
      </c>
      <c r="E547" s="25">
        <v>9584</v>
      </c>
      <c r="F547" s="25">
        <f t="shared" si="134"/>
        <v>322981</v>
      </c>
    </row>
    <row r="548" spans="1:6" ht="22.8" x14ac:dyDescent="0.3">
      <c r="A548" s="23" t="s">
        <v>43</v>
      </c>
      <c r="B548" s="26" t="s">
        <v>44</v>
      </c>
      <c r="C548" s="3"/>
      <c r="D548" s="24"/>
      <c r="E548" s="25"/>
      <c r="F548" s="25"/>
    </row>
    <row r="549" spans="1:6" x14ac:dyDescent="0.3">
      <c r="A549" s="23" t="s">
        <v>234</v>
      </c>
      <c r="B549" s="26" t="s">
        <v>235</v>
      </c>
      <c r="C549" s="3"/>
      <c r="D549" s="24"/>
      <c r="E549" s="25"/>
      <c r="F549" s="25"/>
    </row>
    <row r="550" spans="1:6" ht="22.8" x14ac:dyDescent="0.3">
      <c r="A550" s="23" t="s">
        <v>236</v>
      </c>
      <c r="B550" s="26" t="s">
        <v>237</v>
      </c>
      <c r="C550" s="3"/>
      <c r="D550" s="24"/>
      <c r="E550" s="25"/>
      <c r="F550" s="25"/>
    </row>
    <row r="551" spans="1:6" x14ac:dyDescent="0.3">
      <c r="A551" s="23" t="s">
        <v>45</v>
      </c>
      <c r="B551" s="4" t="s">
        <v>46</v>
      </c>
      <c r="C551" s="3" t="s">
        <v>5</v>
      </c>
      <c r="D551" s="24">
        <v>56.23</v>
      </c>
      <c r="E551" s="25">
        <v>18907</v>
      </c>
      <c r="F551" s="25">
        <f t="shared" ref="F551" si="135">+ROUND(D551*E551,0)</f>
        <v>1063141</v>
      </c>
    </row>
    <row r="552" spans="1:6" x14ac:dyDescent="0.3">
      <c r="A552" s="23" t="s">
        <v>59</v>
      </c>
      <c r="B552" s="26" t="s">
        <v>60</v>
      </c>
      <c r="C552" s="3"/>
      <c r="D552" s="24"/>
      <c r="E552" s="25"/>
      <c r="F552" s="25"/>
    </row>
    <row r="553" spans="1:6" x14ac:dyDescent="0.3">
      <c r="A553" s="23" t="s">
        <v>63</v>
      </c>
      <c r="B553" s="4" t="s">
        <v>64</v>
      </c>
      <c r="C553" s="3" t="s">
        <v>5</v>
      </c>
      <c r="D553" s="24">
        <v>17.82</v>
      </c>
      <c r="E553" s="25">
        <v>40882</v>
      </c>
      <c r="F553" s="25">
        <f t="shared" ref="F553:F554" si="136">+ROUND(D553*E553,0)</f>
        <v>728517</v>
      </c>
    </row>
    <row r="554" spans="1:6" x14ac:dyDescent="0.3">
      <c r="A554" s="23" t="s">
        <v>65</v>
      </c>
      <c r="B554" s="4" t="s">
        <v>66</v>
      </c>
      <c r="C554" s="3" t="s">
        <v>5</v>
      </c>
      <c r="D554" s="24">
        <v>6.7</v>
      </c>
      <c r="E554" s="25">
        <v>185409</v>
      </c>
      <c r="F554" s="25">
        <f t="shared" si="136"/>
        <v>1242240</v>
      </c>
    </row>
    <row r="555" spans="1:6" x14ac:dyDescent="0.3">
      <c r="A555" s="23" t="s">
        <v>69</v>
      </c>
      <c r="B555" s="26" t="s">
        <v>70</v>
      </c>
      <c r="C555" s="3"/>
      <c r="D555" s="24"/>
      <c r="E555" s="25"/>
      <c r="F555" s="25"/>
    </row>
    <row r="556" spans="1:6" ht="22.8" x14ac:dyDescent="0.3">
      <c r="A556" s="23" t="s">
        <v>71</v>
      </c>
      <c r="B556" s="4" t="s">
        <v>72</v>
      </c>
      <c r="C556" s="3" t="s">
        <v>5</v>
      </c>
      <c r="D556" s="24">
        <v>38.409999999999997</v>
      </c>
      <c r="E556" s="25">
        <v>104253</v>
      </c>
      <c r="F556" s="25">
        <f t="shared" ref="F556" si="137">+ROUND(D556*E556,0)</f>
        <v>4004358</v>
      </c>
    </row>
    <row r="557" spans="1:6" x14ac:dyDescent="0.3">
      <c r="A557" s="23" t="s">
        <v>243</v>
      </c>
      <c r="B557" s="26" t="s">
        <v>244</v>
      </c>
      <c r="C557" s="3"/>
      <c r="D557" s="24"/>
      <c r="E557" s="25"/>
      <c r="F557" s="25"/>
    </row>
    <row r="558" spans="1:6" x14ac:dyDescent="0.3">
      <c r="A558" s="23" t="s">
        <v>245</v>
      </c>
      <c r="B558" s="26" t="s">
        <v>246</v>
      </c>
      <c r="C558" s="3"/>
      <c r="D558" s="24"/>
      <c r="E558" s="25"/>
      <c r="F558" s="25"/>
    </row>
    <row r="559" spans="1:6" x14ac:dyDescent="0.3">
      <c r="A559" s="23" t="s">
        <v>247</v>
      </c>
      <c r="B559" s="4" t="s">
        <v>248</v>
      </c>
      <c r="C559" s="3" t="s">
        <v>5</v>
      </c>
      <c r="D559" s="24">
        <v>1.03</v>
      </c>
      <c r="E559" s="25">
        <v>809882</v>
      </c>
      <c r="F559" s="25">
        <f t="shared" ref="F559" si="138">+ROUND(D559*E559,0)</f>
        <v>834178</v>
      </c>
    </row>
    <row r="560" spans="1:6" x14ac:dyDescent="0.3">
      <c r="A560" s="23" t="s">
        <v>249</v>
      </c>
      <c r="B560" s="26" t="s">
        <v>250</v>
      </c>
      <c r="C560" s="3"/>
      <c r="D560" s="24"/>
      <c r="E560" s="25"/>
      <c r="F560" s="25"/>
    </row>
    <row r="561" spans="1:6" x14ac:dyDescent="0.3">
      <c r="A561" s="23" t="s">
        <v>251</v>
      </c>
      <c r="B561" s="4" t="s">
        <v>252</v>
      </c>
      <c r="C561" s="3" t="s">
        <v>8</v>
      </c>
      <c r="D561" s="24">
        <v>33.799999999999997</v>
      </c>
      <c r="E561" s="25">
        <v>113225</v>
      </c>
      <c r="F561" s="25">
        <f t="shared" ref="F561" si="139">+ROUND(D561*E561,0)</f>
        <v>3827005</v>
      </c>
    </row>
    <row r="562" spans="1:6" x14ac:dyDescent="0.3">
      <c r="A562" s="23" t="s">
        <v>263</v>
      </c>
      <c r="B562" s="26" t="s">
        <v>264</v>
      </c>
      <c r="C562" s="3"/>
      <c r="D562" s="24"/>
      <c r="E562" s="25"/>
      <c r="F562" s="25"/>
    </row>
    <row r="563" spans="1:6" x14ac:dyDescent="0.3">
      <c r="A563" s="23" t="s">
        <v>265</v>
      </c>
      <c r="B563" s="26" t="s">
        <v>266</v>
      </c>
      <c r="C563" s="3"/>
      <c r="D563" s="24"/>
      <c r="E563" s="25"/>
      <c r="F563" s="25"/>
    </row>
    <row r="564" spans="1:6" x14ac:dyDescent="0.3">
      <c r="A564" s="23" t="s">
        <v>267</v>
      </c>
      <c r="B564" s="4" t="s">
        <v>268</v>
      </c>
      <c r="C564" s="3" t="s">
        <v>30</v>
      </c>
      <c r="D564" s="24">
        <v>1721.72</v>
      </c>
      <c r="E564" s="25">
        <v>18407</v>
      </c>
      <c r="F564" s="25">
        <f t="shared" ref="F564" si="140">+ROUND(D564*E564,0)</f>
        <v>31691700</v>
      </c>
    </row>
    <row r="565" spans="1:6" ht="22.8" x14ac:dyDescent="0.3">
      <c r="A565" s="23" t="s">
        <v>275</v>
      </c>
      <c r="B565" s="26" t="s">
        <v>276</v>
      </c>
      <c r="C565" s="3"/>
      <c r="D565" s="24"/>
      <c r="E565" s="25"/>
      <c r="F565" s="25"/>
    </row>
    <row r="566" spans="1:6" ht="22.8" x14ac:dyDescent="0.3">
      <c r="A566" s="23" t="s">
        <v>279</v>
      </c>
      <c r="B566" s="4" t="s">
        <v>280</v>
      </c>
      <c r="C566" s="3" t="s">
        <v>5</v>
      </c>
      <c r="D566" s="24">
        <v>21.9</v>
      </c>
      <c r="E566" s="25">
        <v>1247330</v>
      </c>
      <c r="F566" s="25">
        <f t="shared" ref="F566:F568" si="141">+ROUND(D566*E566,0)</f>
        <v>27316527</v>
      </c>
    </row>
    <row r="567" spans="1:6" x14ac:dyDescent="0.3">
      <c r="A567" s="6">
        <v>1004</v>
      </c>
      <c r="B567" s="26" t="s">
        <v>807</v>
      </c>
      <c r="C567" s="3"/>
      <c r="D567" s="24"/>
      <c r="E567" s="25"/>
      <c r="F567" s="25"/>
    </row>
    <row r="568" spans="1:6" ht="45.6" x14ac:dyDescent="0.3">
      <c r="A568" s="23">
        <v>700001027</v>
      </c>
      <c r="B568" s="4" t="s">
        <v>493</v>
      </c>
      <c r="C568" s="3" t="s">
        <v>31</v>
      </c>
      <c r="D568" s="24">
        <v>1</v>
      </c>
      <c r="E568" s="25">
        <v>4676676</v>
      </c>
      <c r="F568" s="25">
        <f t="shared" si="141"/>
        <v>4676676</v>
      </c>
    </row>
    <row r="569" spans="1:6" s="31" customFormat="1" x14ac:dyDescent="0.3">
      <c r="A569" s="32"/>
      <c r="B569" s="26" t="s">
        <v>226</v>
      </c>
      <c r="C569" s="2"/>
      <c r="D569" s="33"/>
      <c r="E569" s="34"/>
      <c r="F569" s="34">
        <f>SUM(F546:F568)</f>
        <v>75888258</v>
      </c>
    </row>
    <row r="570" spans="1:6" s="31" customFormat="1" x14ac:dyDescent="0.3">
      <c r="A570" s="32"/>
      <c r="B570" s="26"/>
      <c r="C570" s="2"/>
      <c r="D570" s="33"/>
      <c r="E570" s="34"/>
      <c r="F570" s="34"/>
    </row>
    <row r="571" spans="1:6" x14ac:dyDescent="0.3">
      <c r="A571" s="35" t="s">
        <v>499</v>
      </c>
      <c r="B571" s="36"/>
      <c r="C571" s="37"/>
      <c r="D571" s="38"/>
      <c r="E571" s="39"/>
      <c r="F571" s="39"/>
    </row>
    <row r="572" spans="1:6" ht="22.8" x14ac:dyDescent="0.3">
      <c r="A572" s="23"/>
      <c r="B572" s="26" t="s">
        <v>231</v>
      </c>
      <c r="C572" s="3"/>
      <c r="D572" s="24"/>
      <c r="E572" s="25"/>
      <c r="F572" s="25"/>
    </row>
    <row r="573" spans="1:6" x14ac:dyDescent="0.3">
      <c r="A573" s="23" t="s">
        <v>37</v>
      </c>
      <c r="B573" s="26" t="s">
        <v>38</v>
      </c>
      <c r="C573" s="3"/>
      <c r="D573" s="24"/>
      <c r="E573" s="25"/>
      <c r="F573" s="25"/>
    </row>
    <row r="574" spans="1:6" x14ac:dyDescent="0.3">
      <c r="A574" s="23" t="s">
        <v>232</v>
      </c>
      <c r="B574" s="4" t="s">
        <v>233</v>
      </c>
      <c r="C574" s="3" t="s">
        <v>6</v>
      </c>
      <c r="D574" s="24">
        <v>1.58</v>
      </c>
      <c r="E574" s="25">
        <v>5369</v>
      </c>
      <c r="F574" s="25">
        <f t="shared" ref="F574:F575" si="142">+ROUND(D574*E574,0)</f>
        <v>8483</v>
      </c>
    </row>
    <row r="575" spans="1:6" x14ac:dyDescent="0.3">
      <c r="A575" s="23" t="s">
        <v>41</v>
      </c>
      <c r="B575" s="4" t="s">
        <v>42</v>
      </c>
      <c r="C575" s="3" t="s">
        <v>6</v>
      </c>
      <c r="D575" s="24">
        <v>1.58</v>
      </c>
      <c r="E575" s="25">
        <v>9584</v>
      </c>
      <c r="F575" s="25">
        <f t="shared" si="142"/>
        <v>15143</v>
      </c>
    </row>
    <row r="576" spans="1:6" x14ac:dyDescent="0.3">
      <c r="A576" s="23" t="s">
        <v>59</v>
      </c>
      <c r="B576" s="26" t="s">
        <v>60</v>
      </c>
      <c r="C576" s="3"/>
      <c r="D576" s="24"/>
      <c r="E576" s="25"/>
      <c r="F576" s="25"/>
    </row>
    <row r="577" spans="1:6" x14ac:dyDescent="0.3">
      <c r="A577" s="23" t="s">
        <v>65</v>
      </c>
      <c r="B577" s="4" t="s">
        <v>66</v>
      </c>
      <c r="C577" s="3" t="s">
        <v>5</v>
      </c>
      <c r="D577" s="24">
        <v>1.34</v>
      </c>
      <c r="E577" s="25">
        <v>185409</v>
      </c>
      <c r="F577" s="25">
        <f t="shared" ref="F577" si="143">+ROUND(D577*E577,0)</f>
        <v>248448</v>
      </c>
    </row>
    <row r="578" spans="1:6" x14ac:dyDescent="0.3">
      <c r="A578" s="23" t="s">
        <v>243</v>
      </c>
      <c r="B578" s="26" t="s">
        <v>244</v>
      </c>
      <c r="C578" s="3"/>
      <c r="D578" s="24"/>
      <c r="E578" s="25"/>
      <c r="F578" s="25"/>
    </row>
    <row r="579" spans="1:6" x14ac:dyDescent="0.3">
      <c r="A579" s="23" t="s">
        <v>245</v>
      </c>
      <c r="B579" s="26" t="s">
        <v>246</v>
      </c>
      <c r="C579" s="3"/>
      <c r="D579" s="24"/>
      <c r="E579" s="25"/>
      <c r="F579" s="25"/>
    </row>
    <row r="580" spans="1:6" x14ac:dyDescent="0.3">
      <c r="A580" s="23" t="s">
        <v>247</v>
      </c>
      <c r="B580" s="4" t="s">
        <v>248</v>
      </c>
      <c r="C580" s="3" t="s">
        <v>5</v>
      </c>
      <c r="D580" s="24">
        <v>0.1</v>
      </c>
      <c r="E580" s="25">
        <v>809882</v>
      </c>
      <c r="F580" s="25">
        <f t="shared" ref="F580" si="144">+ROUND(D580*E580,0)</f>
        <v>80988</v>
      </c>
    </row>
    <row r="581" spans="1:6" x14ac:dyDescent="0.3">
      <c r="A581" s="23" t="s">
        <v>249</v>
      </c>
      <c r="B581" s="26" t="s">
        <v>250</v>
      </c>
      <c r="C581" s="3"/>
      <c r="D581" s="24"/>
      <c r="E581" s="25"/>
      <c r="F581" s="25"/>
    </row>
    <row r="582" spans="1:6" x14ac:dyDescent="0.3">
      <c r="A582" s="23" t="s">
        <v>251</v>
      </c>
      <c r="B582" s="4" t="s">
        <v>252</v>
      </c>
      <c r="C582" s="3" t="s">
        <v>8</v>
      </c>
      <c r="D582" s="24">
        <v>4.8</v>
      </c>
      <c r="E582" s="25">
        <v>113225</v>
      </c>
      <c r="F582" s="25">
        <f t="shared" ref="F582" si="145">+ROUND(D582*E582,0)</f>
        <v>543480</v>
      </c>
    </row>
    <row r="583" spans="1:6" x14ac:dyDescent="0.3">
      <c r="A583" s="23" t="s">
        <v>263</v>
      </c>
      <c r="B583" s="26" t="s">
        <v>264</v>
      </c>
      <c r="C583" s="3"/>
      <c r="D583" s="24"/>
      <c r="E583" s="25"/>
      <c r="F583" s="25"/>
    </row>
    <row r="584" spans="1:6" x14ac:dyDescent="0.3">
      <c r="A584" s="23" t="s">
        <v>265</v>
      </c>
      <c r="B584" s="26" t="s">
        <v>266</v>
      </c>
      <c r="C584" s="3"/>
      <c r="D584" s="24"/>
      <c r="E584" s="25"/>
      <c r="F584" s="25"/>
    </row>
    <row r="585" spans="1:6" x14ac:dyDescent="0.3">
      <c r="A585" s="23" t="s">
        <v>267</v>
      </c>
      <c r="B585" s="4" t="s">
        <v>268</v>
      </c>
      <c r="C585" s="3" t="s">
        <v>30</v>
      </c>
      <c r="D585" s="24">
        <v>132.06</v>
      </c>
      <c r="E585" s="25">
        <v>18407</v>
      </c>
      <c r="F585" s="25">
        <f t="shared" ref="F585" si="146">+ROUND(D585*E585,0)</f>
        <v>2430828</v>
      </c>
    </row>
    <row r="586" spans="1:6" ht="22.8" x14ac:dyDescent="0.3">
      <c r="A586" s="23" t="s">
        <v>275</v>
      </c>
      <c r="B586" s="26" t="s">
        <v>276</v>
      </c>
      <c r="C586" s="3"/>
      <c r="D586" s="24"/>
      <c r="E586" s="25"/>
      <c r="F586" s="25"/>
    </row>
    <row r="587" spans="1:6" x14ac:dyDescent="0.3">
      <c r="A587" s="23" t="s">
        <v>283</v>
      </c>
      <c r="B587" s="4" t="s">
        <v>284</v>
      </c>
      <c r="C587" s="3" t="s">
        <v>5</v>
      </c>
      <c r="D587" s="24">
        <v>1.55</v>
      </c>
      <c r="E587" s="25">
        <v>1401441</v>
      </c>
      <c r="F587" s="25">
        <f t="shared" ref="F587" si="147">+ROUND(D587*E587,0)</f>
        <v>2172234</v>
      </c>
    </row>
    <row r="588" spans="1:6" x14ac:dyDescent="0.3">
      <c r="A588" s="23" t="s">
        <v>122</v>
      </c>
      <c r="B588" s="26" t="s">
        <v>123</v>
      </c>
      <c r="C588" s="3"/>
      <c r="D588" s="24"/>
      <c r="E588" s="25"/>
      <c r="F588" s="25"/>
    </row>
    <row r="589" spans="1:6" ht="22.8" x14ac:dyDescent="0.3">
      <c r="A589" s="23" t="s">
        <v>340</v>
      </c>
      <c r="B589" s="4" t="s">
        <v>341</v>
      </c>
      <c r="C589" s="3" t="s">
        <v>31</v>
      </c>
      <c r="D589" s="24">
        <v>1</v>
      </c>
      <c r="E589" s="25">
        <v>857032</v>
      </c>
      <c r="F589" s="25">
        <f t="shared" ref="F589" si="148">+ROUND(D589*E589,0)</f>
        <v>857032</v>
      </c>
    </row>
    <row r="590" spans="1:6" x14ac:dyDescent="0.3">
      <c r="A590" s="23" t="s">
        <v>126</v>
      </c>
      <c r="B590" s="26" t="s">
        <v>500</v>
      </c>
      <c r="C590" s="3"/>
      <c r="D590" s="24"/>
      <c r="E590" s="25"/>
      <c r="F590" s="25"/>
    </row>
    <row r="591" spans="1:6" ht="22.8" x14ac:dyDescent="0.3">
      <c r="A591" s="23" t="s">
        <v>128</v>
      </c>
      <c r="B591" s="4" t="s">
        <v>346</v>
      </c>
      <c r="C591" s="3" t="s">
        <v>31</v>
      </c>
      <c r="D591" s="24">
        <v>2</v>
      </c>
      <c r="E591" s="25">
        <v>165835</v>
      </c>
      <c r="F591" s="25">
        <f t="shared" ref="F591" si="149">+ROUND(D591*E591,0)</f>
        <v>331670</v>
      </c>
    </row>
    <row r="592" spans="1:6" s="31" customFormat="1" x14ac:dyDescent="0.3">
      <c r="A592" s="32"/>
      <c r="B592" s="26" t="s">
        <v>226</v>
      </c>
      <c r="C592" s="2"/>
      <c r="D592" s="33"/>
      <c r="E592" s="34"/>
      <c r="F592" s="34">
        <f>SUM(F574:F591)</f>
        <v>6688306</v>
      </c>
    </row>
    <row r="593" spans="1:6" s="31" customFormat="1" x14ac:dyDescent="0.3">
      <c r="A593" s="32"/>
      <c r="B593" s="26"/>
      <c r="C593" s="2"/>
      <c r="D593" s="33"/>
      <c r="E593" s="34"/>
      <c r="F593" s="34"/>
    </row>
    <row r="594" spans="1:6" x14ac:dyDescent="0.3">
      <c r="A594" s="35" t="s">
        <v>501</v>
      </c>
      <c r="B594" s="36"/>
      <c r="C594" s="37"/>
      <c r="D594" s="38"/>
      <c r="E594" s="39"/>
      <c r="F594" s="39"/>
    </row>
    <row r="595" spans="1:6" ht="22.8" x14ac:dyDescent="0.3">
      <c r="A595" s="23"/>
      <c r="B595" s="26" t="s">
        <v>231</v>
      </c>
      <c r="C595" s="3"/>
      <c r="D595" s="24"/>
      <c r="E595" s="25"/>
      <c r="F595" s="25"/>
    </row>
    <row r="596" spans="1:6" x14ac:dyDescent="0.3">
      <c r="A596" s="23" t="s">
        <v>37</v>
      </c>
      <c r="B596" s="26" t="s">
        <v>38</v>
      </c>
      <c r="C596" s="3"/>
      <c r="D596" s="24"/>
      <c r="E596" s="25"/>
      <c r="F596" s="25"/>
    </row>
    <row r="597" spans="1:6" x14ac:dyDescent="0.3">
      <c r="A597" s="23" t="s">
        <v>232</v>
      </c>
      <c r="B597" s="4" t="s">
        <v>233</v>
      </c>
      <c r="C597" s="3" t="s">
        <v>6</v>
      </c>
      <c r="D597" s="24">
        <v>6.96</v>
      </c>
      <c r="E597" s="25">
        <v>5369</v>
      </c>
      <c r="F597" s="25">
        <f t="shared" ref="F597:F598" si="150">+ROUND(D597*E597,0)</f>
        <v>37368</v>
      </c>
    </row>
    <row r="598" spans="1:6" x14ac:dyDescent="0.3">
      <c r="A598" s="23" t="s">
        <v>41</v>
      </c>
      <c r="B598" s="4" t="s">
        <v>42</v>
      </c>
      <c r="C598" s="3" t="s">
        <v>6</v>
      </c>
      <c r="D598" s="24">
        <v>6.96</v>
      </c>
      <c r="E598" s="25">
        <v>9584</v>
      </c>
      <c r="F598" s="25">
        <f t="shared" si="150"/>
        <v>66705</v>
      </c>
    </row>
    <row r="599" spans="1:6" ht="22.8" x14ac:dyDescent="0.3">
      <c r="A599" s="23" t="s">
        <v>43</v>
      </c>
      <c r="B599" s="26" t="s">
        <v>44</v>
      </c>
      <c r="C599" s="3"/>
      <c r="D599" s="24"/>
      <c r="E599" s="25"/>
      <c r="F599" s="25"/>
    </row>
    <row r="600" spans="1:6" x14ac:dyDescent="0.3">
      <c r="A600" s="23" t="s">
        <v>234</v>
      </c>
      <c r="B600" s="26" t="s">
        <v>235</v>
      </c>
      <c r="C600" s="3"/>
      <c r="D600" s="24"/>
      <c r="E600" s="25"/>
      <c r="F600" s="25"/>
    </row>
    <row r="601" spans="1:6" ht="22.8" x14ac:dyDescent="0.3">
      <c r="A601" s="23" t="s">
        <v>236</v>
      </c>
      <c r="B601" s="26" t="s">
        <v>237</v>
      </c>
      <c r="C601" s="3"/>
      <c r="D601" s="24"/>
      <c r="E601" s="25"/>
      <c r="F601" s="25"/>
    </row>
    <row r="602" spans="1:6" x14ac:dyDescent="0.3">
      <c r="A602" s="23" t="s">
        <v>45</v>
      </c>
      <c r="B602" s="4" t="s">
        <v>46</v>
      </c>
      <c r="C602" s="3" t="s">
        <v>5</v>
      </c>
      <c r="D602" s="24">
        <v>11.95</v>
      </c>
      <c r="E602" s="25">
        <v>18907</v>
      </c>
      <c r="F602" s="25">
        <f t="shared" ref="F602" si="151">+ROUND(D602*E602,0)</f>
        <v>225939</v>
      </c>
    </row>
    <row r="603" spans="1:6" x14ac:dyDescent="0.3">
      <c r="A603" s="23" t="s">
        <v>59</v>
      </c>
      <c r="B603" s="26" t="s">
        <v>60</v>
      </c>
      <c r="C603" s="3"/>
      <c r="D603" s="24"/>
      <c r="E603" s="25"/>
      <c r="F603" s="25"/>
    </row>
    <row r="604" spans="1:6" x14ac:dyDescent="0.3">
      <c r="A604" s="23" t="s">
        <v>63</v>
      </c>
      <c r="B604" s="4" t="s">
        <v>64</v>
      </c>
      <c r="C604" s="3" t="s">
        <v>5</v>
      </c>
      <c r="D604" s="24">
        <v>7.12</v>
      </c>
      <c r="E604" s="25">
        <v>40882</v>
      </c>
      <c r="F604" s="25">
        <f t="shared" ref="F604:F605" si="152">+ROUND(D604*E604,0)</f>
        <v>291080</v>
      </c>
    </row>
    <row r="605" spans="1:6" x14ac:dyDescent="0.3">
      <c r="A605" s="23" t="s">
        <v>65</v>
      </c>
      <c r="B605" s="4" t="s">
        <v>66</v>
      </c>
      <c r="C605" s="3" t="s">
        <v>5</v>
      </c>
      <c r="D605" s="24">
        <v>0.52</v>
      </c>
      <c r="E605" s="25">
        <v>185409</v>
      </c>
      <c r="F605" s="25">
        <f t="shared" si="152"/>
        <v>96413</v>
      </c>
    </row>
    <row r="606" spans="1:6" x14ac:dyDescent="0.3">
      <c r="A606" s="23" t="s">
        <v>69</v>
      </c>
      <c r="B606" s="26" t="s">
        <v>70</v>
      </c>
      <c r="C606" s="3"/>
      <c r="D606" s="24"/>
      <c r="E606" s="25"/>
      <c r="F606" s="25"/>
    </row>
    <row r="607" spans="1:6" ht="22.8" x14ac:dyDescent="0.3">
      <c r="A607" s="23" t="s">
        <v>71</v>
      </c>
      <c r="B607" s="4" t="s">
        <v>72</v>
      </c>
      <c r="C607" s="3" t="s">
        <v>5</v>
      </c>
      <c r="D607" s="24">
        <v>4.84</v>
      </c>
      <c r="E607" s="25">
        <v>104253</v>
      </c>
      <c r="F607" s="25">
        <f t="shared" ref="F607" si="153">+ROUND(D607*E607,0)</f>
        <v>504585</v>
      </c>
    </row>
    <row r="608" spans="1:6" x14ac:dyDescent="0.3">
      <c r="A608" s="23" t="s">
        <v>243</v>
      </c>
      <c r="B608" s="26" t="s">
        <v>244</v>
      </c>
      <c r="C608" s="3"/>
      <c r="D608" s="24"/>
      <c r="E608" s="25"/>
      <c r="F608" s="25"/>
    </row>
    <row r="609" spans="1:6" x14ac:dyDescent="0.3">
      <c r="A609" s="23" t="s">
        <v>245</v>
      </c>
      <c r="B609" s="26" t="s">
        <v>246</v>
      </c>
      <c r="C609" s="3"/>
      <c r="D609" s="24"/>
      <c r="E609" s="25"/>
      <c r="F609" s="25"/>
    </row>
    <row r="610" spans="1:6" x14ac:dyDescent="0.3">
      <c r="A610" s="23" t="s">
        <v>247</v>
      </c>
      <c r="B610" s="4" t="s">
        <v>248</v>
      </c>
      <c r="C610" s="3" t="s">
        <v>5</v>
      </c>
      <c r="D610" s="24">
        <v>0.5</v>
      </c>
      <c r="E610" s="25">
        <v>809882</v>
      </c>
      <c r="F610" s="25">
        <f t="shared" ref="F610" si="154">+ROUND(D610*E610,0)</f>
        <v>404941</v>
      </c>
    </row>
    <row r="611" spans="1:6" x14ac:dyDescent="0.3">
      <c r="A611" s="23" t="s">
        <v>249</v>
      </c>
      <c r="B611" s="26" t="s">
        <v>250</v>
      </c>
      <c r="C611" s="3"/>
      <c r="D611" s="24"/>
      <c r="E611" s="25"/>
      <c r="F611" s="25"/>
    </row>
    <row r="612" spans="1:6" x14ac:dyDescent="0.3">
      <c r="A612" s="23" t="s">
        <v>251</v>
      </c>
      <c r="B612" s="4" t="s">
        <v>252</v>
      </c>
      <c r="C612" s="3" t="s">
        <v>8</v>
      </c>
      <c r="D612" s="24">
        <v>18.8</v>
      </c>
      <c r="E612" s="25">
        <v>113225</v>
      </c>
      <c r="F612" s="25">
        <f t="shared" ref="F612" si="155">+ROUND(D612*E612,0)</f>
        <v>2128630</v>
      </c>
    </row>
    <row r="613" spans="1:6" x14ac:dyDescent="0.3">
      <c r="A613" s="23" t="s">
        <v>263</v>
      </c>
      <c r="B613" s="26" t="s">
        <v>264</v>
      </c>
      <c r="C613" s="3"/>
      <c r="D613" s="24"/>
      <c r="E613" s="25"/>
      <c r="F613" s="25"/>
    </row>
    <row r="614" spans="1:6" x14ac:dyDescent="0.3">
      <c r="A614" s="23" t="s">
        <v>265</v>
      </c>
      <c r="B614" s="26" t="s">
        <v>266</v>
      </c>
      <c r="C614" s="3"/>
      <c r="D614" s="24"/>
      <c r="E614" s="25"/>
      <c r="F614" s="25"/>
    </row>
    <row r="615" spans="1:6" x14ac:dyDescent="0.3">
      <c r="A615" s="23" t="s">
        <v>267</v>
      </c>
      <c r="B615" s="4" t="s">
        <v>268</v>
      </c>
      <c r="C615" s="3" t="s">
        <v>30</v>
      </c>
      <c r="D615" s="24">
        <v>370</v>
      </c>
      <c r="E615" s="25">
        <v>18407</v>
      </c>
      <c r="F615" s="25">
        <f t="shared" ref="F615" si="156">+ROUND(D615*E615,0)</f>
        <v>6810590</v>
      </c>
    </row>
    <row r="616" spans="1:6" ht="22.8" x14ac:dyDescent="0.3">
      <c r="A616" s="23" t="s">
        <v>275</v>
      </c>
      <c r="B616" s="26" t="s">
        <v>276</v>
      </c>
      <c r="C616" s="3"/>
      <c r="D616" s="24"/>
      <c r="E616" s="25"/>
      <c r="F616" s="25"/>
    </row>
    <row r="617" spans="1:6" x14ac:dyDescent="0.3">
      <c r="A617" s="23" t="s">
        <v>283</v>
      </c>
      <c r="B617" s="4" t="s">
        <v>284</v>
      </c>
      <c r="C617" s="3" t="s">
        <v>5</v>
      </c>
      <c r="D617" s="24">
        <v>4.3</v>
      </c>
      <c r="E617" s="25">
        <v>1401441</v>
      </c>
      <c r="F617" s="25">
        <f t="shared" ref="F617" si="157">+ROUND(D617*E617,0)</f>
        <v>6026196</v>
      </c>
    </row>
    <row r="618" spans="1:6" x14ac:dyDescent="0.3">
      <c r="A618" s="23" t="s">
        <v>122</v>
      </c>
      <c r="B618" s="26" t="s">
        <v>123</v>
      </c>
      <c r="C618" s="3"/>
      <c r="D618" s="24"/>
      <c r="E618" s="25"/>
      <c r="F618" s="25"/>
    </row>
    <row r="619" spans="1:6" ht="22.8" x14ac:dyDescent="0.3">
      <c r="A619" s="23" t="s">
        <v>342</v>
      </c>
      <c r="B619" s="4" t="s">
        <v>343</v>
      </c>
      <c r="C619" s="3" t="s">
        <v>31</v>
      </c>
      <c r="D619" s="24">
        <v>2</v>
      </c>
      <c r="E619" s="25">
        <v>799160</v>
      </c>
      <c r="F619" s="25">
        <f t="shared" ref="F619:F620" si="158">+ROUND(D619*E619,0)</f>
        <v>1598320</v>
      </c>
    </row>
    <row r="620" spans="1:6" ht="22.8" x14ac:dyDescent="0.3">
      <c r="A620" s="23" t="s">
        <v>344</v>
      </c>
      <c r="B620" s="4" t="s">
        <v>345</v>
      </c>
      <c r="C620" s="3" t="s">
        <v>31</v>
      </c>
      <c r="D620" s="24">
        <v>2</v>
      </c>
      <c r="E620" s="25">
        <v>1045999</v>
      </c>
      <c r="F620" s="25">
        <f t="shared" si="158"/>
        <v>2091998</v>
      </c>
    </row>
    <row r="621" spans="1:6" x14ac:dyDescent="0.3">
      <c r="A621" s="23" t="s">
        <v>126</v>
      </c>
      <c r="B621" s="26" t="s">
        <v>495</v>
      </c>
      <c r="C621" s="3"/>
      <c r="D621" s="24"/>
      <c r="E621" s="25"/>
      <c r="F621" s="25"/>
    </row>
    <row r="622" spans="1:6" ht="22.8" x14ac:dyDescent="0.3">
      <c r="A622" s="23" t="s">
        <v>128</v>
      </c>
      <c r="B622" s="4" t="s">
        <v>346</v>
      </c>
      <c r="C622" s="3" t="s">
        <v>31</v>
      </c>
      <c r="D622" s="24">
        <v>4</v>
      </c>
      <c r="E622" s="25">
        <v>165835</v>
      </c>
      <c r="F622" s="25">
        <f t="shared" ref="F622" si="159">+ROUND(D622*E622,0)</f>
        <v>663340</v>
      </c>
    </row>
    <row r="623" spans="1:6" s="31" customFormat="1" x14ac:dyDescent="0.3">
      <c r="A623" s="32"/>
      <c r="B623" s="26" t="s">
        <v>226</v>
      </c>
      <c r="C623" s="2"/>
      <c r="D623" s="33"/>
      <c r="E623" s="34"/>
      <c r="F623" s="34">
        <f>SUM(F597:F622)</f>
        <v>20946105</v>
      </c>
    </row>
    <row r="624" spans="1:6" s="31" customFormat="1" x14ac:dyDescent="0.3">
      <c r="A624" s="32"/>
      <c r="B624" s="26"/>
      <c r="C624" s="2"/>
      <c r="D624" s="33"/>
      <c r="E624" s="34"/>
      <c r="F624" s="34"/>
    </row>
    <row r="625" spans="1:6" x14ac:dyDescent="0.3">
      <c r="A625" s="35" t="s">
        <v>502</v>
      </c>
      <c r="B625" s="36"/>
      <c r="C625" s="37"/>
      <c r="D625" s="38"/>
      <c r="E625" s="39"/>
      <c r="F625" s="39"/>
    </row>
    <row r="626" spans="1:6" ht="22.8" x14ac:dyDescent="0.3">
      <c r="A626" s="23"/>
      <c r="B626" s="26" t="s">
        <v>231</v>
      </c>
      <c r="C626" s="3"/>
      <c r="D626" s="24"/>
      <c r="E626" s="25"/>
      <c r="F626" s="25"/>
    </row>
    <row r="627" spans="1:6" x14ac:dyDescent="0.3">
      <c r="A627" s="23" t="s">
        <v>37</v>
      </c>
      <c r="B627" s="26" t="s">
        <v>38</v>
      </c>
      <c r="C627" s="3"/>
      <c r="D627" s="24"/>
      <c r="E627" s="25"/>
      <c r="F627" s="25"/>
    </row>
    <row r="628" spans="1:6" x14ac:dyDescent="0.3">
      <c r="A628" s="23" t="s">
        <v>232</v>
      </c>
      <c r="B628" s="4" t="s">
        <v>233</v>
      </c>
      <c r="C628" s="3" t="s">
        <v>6</v>
      </c>
      <c r="D628" s="24">
        <v>8.16</v>
      </c>
      <c r="E628" s="25">
        <v>5369</v>
      </c>
      <c r="F628" s="25">
        <f t="shared" ref="F628:F629" si="160">+ROUND(D628*E628,0)</f>
        <v>43811</v>
      </c>
    </row>
    <row r="629" spans="1:6" x14ac:dyDescent="0.3">
      <c r="A629" s="23" t="s">
        <v>41</v>
      </c>
      <c r="B629" s="4" t="s">
        <v>42</v>
      </c>
      <c r="C629" s="3" t="s">
        <v>6</v>
      </c>
      <c r="D629" s="24">
        <v>8.16</v>
      </c>
      <c r="E629" s="25">
        <v>9584</v>
      </c>
      <c r="F629" s="25">
        <f t="shared" si="160"/>
        <v>78205</v>
      </c>
    </row>
    <row r="630" spans="1:6" ht="22.8" x14ac:dyDescent="0.3">
      <c r="A630" s="23" t="s">
        <v>43</v>
      </c>
      <c r="B630" s="26" t="s">
        <v>44</v>
      </c>
      <c r="C630" s="3"/>
      <c r="D630" s="24"/>
      <c r="E630" s="25"/>
      <c r="F630" s="25"/>
    </row>
    <row r="631" spans="1:6" x14ac:dyDescent="0.3">
      <c r="A631" s="23" t="s">
        <v>234</v>
      </c>
      <c r="B631" s="26" t="s">
        <v>235</v>
      </c>
      <c r="C631" s="3"/>
      <c r="D631" s="24"/>
      <c r="E631" s="25"/>
      <c r="F631" s="25"/>
    </row>
    <row r="632" spans="1:6" ht="22.8" x14ac:dyDescent="0.3">
      <c r="A632" s="23" t="s">
        <v>236</v>
      </c>
      <c r="B632" s="26" t="s">
        <v>237</v>
      </c>
      <c r="C632" s="3"/>
      <c r="D632" s="24"/>
      <c r="E632" s="25"/>
      <c r="F632" s="25"/>
    </row>
    <row r="633" spans="1:6" x14ac:dyDescent="0.3">
      <c r="A633" s="23" t="s">
        <v>45</v>
      </c>
      <c r="B633" s="4" t="s">
        <v>46</v>
      </c>
      <c r="C633" s="3" t="s">
        <v>5</v>
      </c>
      <c r="D633" s="24">
        <v>23.16</v>
      </c>
      <c r="E633" s="25">
        <v>18907</v>
      </c>
      <c r="F633" s="25">
        <f t="shared" ref="F633" si="161">+ROUND(D633*E633,0)</f>
        <v>437886</v>
      </c>
    </row>
    <row r="634" spans="1:6" x14ac:dyDescent="0.3">
      <c r="A634" s="23" t="s">
        <v>59</v>
      </c>
      <c r="B634" s="26" t="s">
        <v>60</v>
      </c>
      <c r="C634" s="3"/>
      <c r="D634" s="24"/>
      <c r="E634" s="25"/>
      <c r="F634" s="25"/>
    </row>
    <row r="635" spans="1:6" x14ac:dyDescent="0.3">
      <c r="A635" s="23" t="s">
        <v>63</v>
      </c>
      <c r="B635" s="4" t="s">
        <v>64</v>
      </c>
      <c r="C635" s="3" t="s">
        <v>5</v>
      </c>
      <c r="D635" s="24">
        <v>10.54</v>
      </c>
      <c r="E635" s="25">
        <v>40882</v>
      </c>
      <c r="F635" s="25">
        <f t="shared" ref="F635:F636" si="162">+ROUND(D635*E635,0)</f>
        <v>430896</v>
      </c>
    </row>
    <row r="636" spans="1:6" x14ac:dyDescent="0.3">
      <c r="A636" s="23" t="s">
        <v>65</v>
      </c>
      <c r="B636" s="4" t="s">
        <v>66</v>
      </c>
      <c r="C636" s="3" t="s">
        <v>5</v>
      </c>
      <c r="D636" s="24">
        <v>1.22</v>
      </c>
      <c r="E636" s="25">
        <v>185409</v>
      </c>
      <c r="F636" s="25">
        <f t="shared" si="162"/>
        <v>226199</v>
      </c>
    </row>
    <row r="637" spans="1:6" x14ac:dyDescent="0.3">
      <c r="A637" s="23" t="s">
        <v>69</v>
      </c>
      <c r="B637" s="26" t="s">
        <v>70</v>
      </c>
      <c r="C637" s="3"/>
      <c r="D637" s="24"/>
      <c r="E637" s="25"/>
      <c r="F637" s="25"/>
    </row>
    <row r="638" spans="1:6" ht="22.8" x14ac:dyDescent="0.3">
      <c r="A638" s="23" t="s">
        <v>71</v>
      </c>
      <c r="B638" s="4" t="s">
        <v>72</v>
      </c>
      <c r="C638" s="3" t="s">
        <v>5</v>
      </c>
      <c r="D638" s="24">
        <v>12.63</v>
      </c>
      <c r="E638" s="25">
        <v>104253</v>
      </c>
      <c r="F638" s="25">
        <f t="shared" ref="F638" si="163">+ROUND(D638*E638,0)</f>
        <v>1316715</v>
      </c>
    </row>
    <row r="639" spans="1:6" x14ac:dyDescent="0.3">
      <c r="A639" s="23" t="s">
        <v>243</v>
      </c>
      <c r="B639" s="26" t="s">
        <v>244</v>
      </c>
      <c r="C639" s="3"/>
      <c r="D639" s="24"/>
      <c r="E639" s="25"/>
      <c r="F639" s="25"/>
    </row>
    <row r="640" spans="1:6" x14ac:dyDescent="0.3">
      <c r="A640" s="23" t="s">
        <v>245</v>
      </c>
      <c r="B640" s="26" t="s">
        <v>246</v>
      </c>
      <c r="C640" s="3"/>
      <c r="D640" s="24"/>
      <c r="E640" s="25"/>
      <c r="F640" s="25"/>
    </row>
    <row r="641" spans="1:6" x14ac:dyDescent="0.3">
      <c r="A641" s="23" t="s">
        <v>247</v>
      </c>
      <c r="B641" s="4" t="s">
        <v>248</v>
      </c>
      <c r="C641" s="3" t="s">
        <v>5</v>
      </c>
      <c r="D641" s="24">
        <v>0.45</v>
      </c>
      <c r="E641" s="25">
        <v>809882</v>
      </c>
      <c r="F641" s="25">
        <f t="shared" ref="F641" si="164">+ROUND(D641*E641,0)</f>
        <v>364447</v>
      </c>
    </row>
    <row r="642" spans="1:6" x14ac:dyDescent="0.3">
      <c r="A642" s="23" t="s">
        <v>249</v>
      </c>
      <c r="B642" s="26" t="s">
        <v>250</v>
      </c>
      <c r="C642" s="3"/>
      <c r="D642" s="24"/>
      <c r="E642" s="25"/>
      <c r="F642" s="25"/>
    </row>
    <row r="643" spans="1:6" x14ac:dyDescent="0.3">
      <c r="A643" s="23" t="s">
        <v>251</v>
      </c>
      <c r="B643" s="4" t="s">
        <v>252</v>
      </c>
      <c r="C643" s="3" t="s">
        <v>8</v>
      </c>
      <c r="D643" s="24">
        <v>11.75</v>
      </c>
      <c r="E643" s="25">
        <v>113225</v>
      </c>
      <c r="F643" s="25">
        <f t="shared" ref="F643" si="165">+ROUND(D643*E643,0)</f>
        <v>1330394</v>
      </c>
    </row>
    <row r="644" spans="1:6" x14ac:dyDescent="0.3">
      <c r="A644" s="23" t="s">
        <v>263</v>
      </c>
      <c r="B644" s="26" t="s">
        <v>264</v>
      </c>
      <c r="C644" s="3"/>
      <c r="D644" s="24"/>
      <c r="E644" s="25"/>
      <c r="F644" s="25"/>
    </row>
    <row r="645" spans="1:6" x14ac:dyDescent="0.3">
      <c r="A645" s="23" t="s">
        <v>265</v>
      </c>
      <c r="B645" s="26" t="s">
        <v>266</v>
      </c>
      <c r="C645" s="3"/>
      <c r="D645" s="24"/>
      <c r="E645" s="25"/>
      <c r="F645" s="25"/>
    </row>
    <row r="646" spans="1:6" x14ac:dyDescent="0.3">
      <c r="A646" s="23" t="s">
        <v>267</v>
      </c>
      <c r="B646" s="4" t="s">
        <v>268</v>
      </c>
      <c r="C646" s="3" t="s">
        <v>30</v>
      </c>
      <c r="D646" s="24">
        <v>470.53</v>
      </c>
      <c r="E646" s="25">
        <v>18407</v>
      </c>
      <c r="F646" s="25">
        <f t="shared" ref="F646" si="166">+ROUND(D646*E646,0)</f>
        <v>8661046</v>
      </c>
    </row>
    <row r="647" spans="1:6" ht="22.8" x14ac:dyDescent="0.3">
      <c r="A647" s="23" t="s">
        <v>275</v>
      </c>
      <c r="B647" s="26" t="s">
        <v>276</v>
      </c>
      <c r="C647" s="3"/>
      <c r="D647" s="24"/>
      <c r="E647" s="25"/>
      <c r="F647" s="25"/>
    </row>
    <row r="648" spans="1:6" ht="22.8" x14ac:dyDescent="0.3">
      <c r="A648" s="23" t="s">
        <v>279</v>
      </c>
      <c r="B648" s="4" t="s">
        <v>280</v>
      </c>
      <c r="C648" s="3" t="s">
        <v>5</v>
      </c>
      <c r="D648" s="24">
        <v>5</v>
      </c>
      <c r="E648" s="25">
        <v>1247330</v>
      </c>
      <c r="F648" s="25">
        <f t="shared" ref="F648" si="167">+ROUND(D648*E648,0)</f>
        <v>6236650</v>
      </c>
    </row>
    <row r="649" spans="1:6" s="31" customFormat="1" x14ac:dyDescent="0.3">
      <c r="A649" s="32"/>
      <c r="B649" s="26" t="s">
        <v>226</v>
      </c>
      <c r="C649" s="2"/>
      <c r="D649" s="33"/>
      <c r="E649" s="34"/>
      <c r="F649" s="34">
        <f>SUM(F628:F648)</f>
        <v>19126249</v>
      </c>
    </row>
    <row r="650" spans="1:6" s="31" customFormat="1" x14ac:dyDescent="0.3">
      <c r="A650" s="32"/>
      <c r="B650" s="26"/>
      <c r="C650" s="2"/>
      <c r="D650" s="33"/>
      <c r="E650" s="34"/>
      <c r="F650" s="34"/>
    </row>
    <row r="651" spans="1:6" s="31" customFormat="1" ht="22.8" x14ac:dyDescent="0.3">
      <c r="A651" s="32"/>
      <c r="B651" s="26" t="s">
        <v>503</v>
      </c>
      <c r="C651" s="2"/>
      <c r="D651" s="33"/>
      <c r="E651" s="34"/>
      <c r="F651" s="34">
        <f>+F649+F623+F592+F569+F541+F514+F481+F457+F417</f>
        <v>2660752088</v>
      </c>
    </row>
    <row r="652" spans="1:6" s="31" customFormat="1" ht="22.8" x14ac:dyDescent="0.3">
      <c r="A652" s="32"/>
      <c r="B652" s="26" t="s">
        <v>504</v>
      </c>
      <c r="C652" s="2"/>
      <c r="D652" s="33"/>
      <c r="E652" s="34"/>
      <c r="F652" s="34">
        <f>+F418</f>
        <v>75133891</v>
      </c>
    </row>
    <row r="653" spans="1:6" s="31" customFormat="1" x14ac:dyDescent="0.3">
      <c r="A653" s="32"/>
      <c r="B653" s="26"/>
      <c r="C653" s="2"/>
      <c r="D653" s="33"/>
      <c r="E653" s="34"/>
      <c r="F653" s="34"/>
    </row>
    <row r="654" spans="1:6" x14ac:dyDescent="0.3">
      <c r="A654" s="18" t="s">
        <v>505</v>
      </c>
      <c r="B654" s="19"/>
      <c r="C654" s="20"/>
      <c r="D654" s="21"/>
      <c r="E654" s="22"/>
      <c r="F654" s="22"/>
    </row>
    <row r="655" spans="1:6" x14ac:dyDescent="0.3">
      <c r="A655" s="35" t="s">
        <v>506</v>
      </c>
      <c r="B655" s="36"/>
      <c r="C655" s="37"/>
      <c r="D655" s="38"/>
      <c r="E655" s="39"/>
      <c r="F655" s="39"/>
    </row>
    <row r="656" spans="1:6" ht="22.8" x14ac:dyDescent="0.3">
      <c r="A656" s="23" t="s">
        <v>43</v>
      </c>
      <c r="B656" s="26" t="s">
        <v>44</v>
      </c>
      <c r="C656" s="3"/>
      <c r="D656" s="24"/>
      <c r="E656" s="25"/>
      <c r="F656" s="25"/>
    </row>
    <row r="657" spans="1:6" x14ac:dyDescent="0.3">
      <c r="A657" s="23" t="s">
        <v>234</v>
      </c>
      <c r="B657" s="26" t="s">
        <v>235</v>
      </c>
      <c r="C657" s="3"/>
      <c r="D657" s="24"/>
      <c r="E657" s="25"/>
      <c r="F657" s="25"/>
    </row>
    <row r="658" spans="1:6" ht="22.8" x14ac:dyDescent="0.3">
      <c r="A658" s="23" t="s">
        <v>236</v>
      </c>
      <c r="B658" s="26" t="s">
        <v>237</v>
      </c>
      <c r="C658" s="3"/>
      <c r="D658" s="24"/>
      <c r="E658" s="25"/>
      <c r="F658" s="25"/>
    </row>
    <row r="659" spans="1:6" x14ac:dyDescent="0.3">
      <c r="A659" s="23" t="s">
        <v>45</v>
      </c>
      <c r="B659" s="4" t="s">
        <v>46</v>
      </c>
      <c r="C659" s="3" t="s">
        <v>5</v>
      </c>
      <c r="D659" s="24">
        <v>90.1</v>
      </c>
      <c r="E659" s="25">
        <v>18907</v>
      </c>
      <c r="F659" s="25">
        <f t="shared" ref="F659" si="168">+ROUND(D659*E659,0)</f>
        <v>1703521</v>
      </c>
    </row>
    <row r="660" spans="1:6" x14ac:dyDescent="0.3">
      <c r="A660" s="23" t="s">
        <v>59</v>
      </c>
      <c r="B660" s="26" t="s">
        <v>60</v>
      </c>
      <c r="C660" s="3"/>
      <c r="D660" s="24"/>
      <c r="E660" s="25"/>
      <c r="F660" s="25"/>
    </row>
    <row r="661" spans="1:6" x14ac:dyDescent="0.3">
      <c r="A661" s="23" t="s">
        <v>61</v>
      </c>
      <c r="B661" s="4" t="s">
        <v>62</v>
      </c>
      <c r="C661" s="3" t="s">
        <v>5</v>
      </c>
      <c r="D661" s="24">
        <v>51</v>
      </c>
      <c r="E661" s="25">
        <v>141591</v>
      </c>
      <c r="F661" s="25">
        <f t="shared" ref="F661:F663" si="169">+ROUND(D661*E661,0)</f>
        <v>7221141</v>
      </c>
    </row>
    <row r="662" spans="1:6" x14ac:dyDescent="0.3">
      <c r="A662" s="23" t="s">
        <v>63</v>
      </c>
      <c r="B662" s="4" t="s">
        <v>64</v>
      </c>
      <c r="C662" s="3" t="s">
        <v>5</v>
      </c>
      <c r="D662" s="24">
        <v>26.5</v>
      </c>
      <c r="E662" s="25">
        <v>40882</v>
      </c>
      <c r="F662" s="25">
        <f t="shared" si="169"/>
        <v>1083373</v>
      </c>
    </row>
    <row r="663" spans="1:6" x14ac:dyDescent="0.3">
      <c r="A663" s="23" t="s">
        <v>65</v>
      </c>
      <c r="B663" s="4" t="s">
        <v>66</v>
      </c>
      <c r="C663" s="3" t="s">
        <v>5</v>
      </c>
      <c r="D663" s="40">
        <v>12.600001000000001</v>
      </c>
      <c r="E663" s="25">
        <v>185409</v>
      </c>
      <c r="F663" s="25">
        <f t="shared" si="169"/>
        <v>2336154</v>
      </c>
    </row>
    <row r="664" spans="1:6" x14ac:dyDescent="0.3">
      <c r="A664" s="23" t="s">
        <v>69</v>
      </c>
      <c r="B664" s="26" t="s">
        <v>70</v>
      </c>
      <c r="C664" s="3"/>
      <c r="D664" s="24"/>
      <c r="E664" s="25"/>
      <c r="F664" s="25"/>
    </row>
    <row r="665" spans="1:6" ht="22.8" x14ac:dyDescent="0.3">
      <c r="A665" s="23" t="s">
        <v>71</v>
      </c>
      <c r="B665" s="4" t="s">
        <v>72</v>
      </c>
      <c r="C665" s="3" t="s">
        <v>5</v>
      </c>
      <c r="D665" s="24">
        <v>63.6</v>
      </c>
      <c r="E665" s="25">
        <v>104253</v>
      </c>
      <c r="F665" s="25">
        <f t="shared" ref="F665" si="170">+ROUND(D665*E665,0)</f>
        <v>6630491</v>
      </c>
    </row>
    <row r="666" spans="1:6" x14ac:dyDescent="0.3">
      <c r="A666" s="23" t="s">
        <v>73</v>
      </c>
      <c r="B666" s="26" t="s">
        <v>74</v>
      </c>
      <c r="C666" s="3"/>
      <c r="D666" s="24"/>
      <c r="E666" s="25"/>
      <c r="F666" s="25"/>
    </row>
    <row r="667" spans="1:6" x14ac:dyDescent="0.3">
      <c r="A667" s="23" t="s">
        <v>316</v>
      </c>
      <c r="B667" s="26" t="s">
        <v>317</v>
      </c>
      <c r="C667" s="3"/>
      <c r="D667" s="24"/>
      <c r="E667" s="25"/>
      <c r="F667" s="25"/>
    </row>
    <row r="668" spans="1:6" x14ac:dyDescent="0.3">
      <c r="A668" s="23" t="s">
        <v>318</v>
      </c>
      <c r="B668" s="26" t="s">
        <v>319</v>
      </c>
      <c r="C668" s="3"/>
      <c r="D668" s="24"/>
      <c r="E668" s="25"/>
      <c r="F668" s="25"/>
    </row>
    <row r="669" spans="1:6" x14ac:dyDescent="0.3">
      <c r="A669" s="23" t="s">
        <v>75</v>
      </c>
      <c r="B669" s="4" t="s">
        <v>290</v>
      </c>
      <c r="C669" s="3" t="s">
        <v>8</v>
      </c>
      <c r="D669" s="24">
        <v>120.34</v>
      </c>
      <c r="E669" s="25">
        <v>12060</v>
      </c>
      <c r="F669" s="25">
        <f t="shared" ref="F669" si="171">+ROUND(D669*E669,0)</f>
        <v>1451300</v>
      </c>
    </row>
    <row r="670" spans="1:6" x14ac:dyDescent="0.3">
      <c r="A670" s="23" t="s">
        <v>326</v>
      </c>
      <c r="B670" s="26" t="s">
        <v>327</v>
      </c>
      <c r="C670" s="3"/>
      <c r="D670" s="24"/>
      <c r="E670" s="25"/>
      <c r="F670" s="25"/>
    </row>
    <row r="671" spans="1:6" x14ac:dyDescent="0.3">
      <c r="A671" s="23" t="s">
        <v>328</v>
      </c>
      <c r="B671" s="4" t="s">
        <v>329</v>
      </c>
      <c r="C671" s="3" t="s">
        <v>31</v>
      </c>
      <c r="D671" s="24">
        <v>18</v>
      </c>
      <c r="E671" s="25">
        <v>118467</v>
      </c>
      <c r="F671" s="25">
        <f t="shared" ref="F671" si="172">+ROUND(D671*E671,0)</f>
        <v>2132406</v>
      </c>
    </row>
    <row r="672" spans="1:6" x14ac:dyDescent="0.3">
      <c r="A672" s="23" t="s">
        <v>330</v>
      </c>
      <c r="B672" s="26" t="s">
        <v>331</v>
      </c>
      <c r="C672" s="3"/>
      <c r="D672" s="24"/>
      <c r="E672" s="25"/>
      <c r="F672" s="25"/>
    </row>
    <row r="673" spans="1:6" x14ac:dyDescent="0.3">
      <c r="A673" s="23" t="s">
        <v>332</v>
      </c>
      <c r="B673" s="4" t="s">
        <v>333</v>
      </c>
      <c r="C673" s="3" t="s">
        <v>31</v>
      </c>
      <c r="D673" s="24">
        <v>49</v>
      </c>
      <c r="E673" s="25">
        <v>61103</v>
      </c>
      <c r="F673" s="25">
        <f t="shared" ref="F673" si="173">+ROUND(D673*E673,0)</f>
        <v>2994047</v>
      </c>
    </row>
    <row r="674" spans="1:6" x14ac:dyDescent="0.3">
      <c r="A674" s="23" t="s">
        <v>334</v>
      </c>
      <c r="B674" s="26" t="s">
        <v>335</v>
      </c>
      <c r="C674" s="3"/>
      <c r="D674" s="24"/>
      <c r="E674" s="25"/>
      <c r="F674" s="25"/>
    </row>
    <row r="675" spans="1:6" ht="22.8" x14ac:dyDescent="0.3">
      <c r="A675" s="23" t="s">
        <v>87</v>
      </c>
      <c r="B675" s="4" t="s">
        <v>88</v>
      </c>
      <c r="C675" s="3" t="s">
        <v>31</v>
      </c>
      <c r="D675" s="24">
        <v>492.61</v>
      </c>
      <c r="E675" s="25">
        <v>27080</v>
      </c>
      <c r="F675" s="25">
        <f t="shared" ref="F675" si="174">+ROUND(D675*E675,0)</f>
        <v>13339879</v>
      </c>
    </row>
    <row r="676" spans="1:6" x14ac:dyDescent="0.3">
      <c r="A676" s="23"/>
      <c r="B676" s="26" t="s">
        <v>383</v>
      </c>
      <c r="C676" s="3"/>
      <c r="D676" s="24"/>
      <c r="E676" s="25"/>
      <c r="F676" s="25"/>
    </row>
    <row r="677" spans="1:6" ht="34.200000000000003" x14ac:dyDescent="0.3">
      <c r="A677" s="23" t="s">
        <v>406</v>
      </c>
      <c r="B677" s="4" t="s">
        <v>407</v>
      </c>
      <c r="C677" s="3" t="s">
        <v>31</v>
      </c>
      <c r="D677" s="24">
        <v>3</v>
      </c>
      <c r="E677" s="25">
        <v>20258580</v>
      </c>
      <c r="F677" s="25">
        <f t="shared" ref="F677" si="175">+ROUND(D677*E677,0)</f>
        <v>60775740</v>
      </c>
    </row>
    <row r="678" spans="1:6" x14ac:dyDescent="0.3">
      <c r="A678" s="23" t="s">
        <v>174</v>
      </c>
      <c r="B678" s="26" t="s">
        <v>175</v>
      </c>
      <c r="C678" s="3"/>
      <c r="D678" s="24"/>
      <c r="E678" s="25"/>
      <c r="F678" s="25"/>
    </row>
    <row r="679" spans="1:6" x14ac:dyDescent="0.3">
      <c r="A679" s="23" t="s">
        <v>431</v>
      </c>
      <c r="B679" s="4" t="s">
        <v>557</v>
      </c>
      <c r="C679" s="3" t="s">
        <v>430</v>
      </c>
      <c r="D679" s="24">
        <v>5</v>
      </c>
      <c r="E679" s="25">
        <v>3056000</v>
      </c>
      <c r="F679" s="25">
        <f t="shared" ref="F679:F727" si="176">+ROUND(D679*E679,0)</f>
        <v>15280000</v>
      </c>
    </row>
    <row r="680" spans="1:6" x14ac:dyDescent="0.3">
      <c r="A680" s="23" t="s">
        <v>437</v>
      </c>
      <c r="B680" s="4" t="s">
        <v>561</v>
      </c>
      <c r="C680" s="3" t="s">
        <v>430</v>
      </c>
      <c r="D680" s="24">
        <v>10</v>
      </c>
      <c r="E680" s="25">
        <v>542999</v>
      </c>
      <c r="F680" s="25">
        <f t="shared" si="176"/>
        <v>5429990</v>
      </c>
    </row>
    <row r="681" spans="1:6" x14ac:dyDescent="0.3">
      <c r="A681" s="6">
        <v>5561</v>
      </c>
      <c r="B681" s="4" t="s">
        <v>567</v>
      </c>
      <c r="C681" s="3" t="s">
        <v>31</v>
      </c>
      <c r="D681" s="24">
        <v>120.34</v>
      </c>
      <c r="E681" s="25">
        <v>395001</v>
      </c>
      <c r="F681" s="25">
        <f t="shared" si="176"/>
        <v>47534420</v>
      </c>
    </row>
    <row r="682" spans="1:6" x14ac:dyDescent="0.3">
      <c r="A682" s="6">
        <v>5562</v>
      </c>
      <c r="B682" s="4" t="s">
        <v>568</v>
      </c>
      <c r="C682" s="3" t="s">
        <v>31</v>
      </c>
      <c r="D682" s="24">
        <v>261</v>
      </c>
      <c r="E682" s="25">
        <v>137498</v>
      </c>
      <c r="F682" s="25">
        <f t="shared" si="176"/>
        <v>35886978</v>
      </c>
    </row>
    <row r="683" spans="1:6" x14ac:dyDescent="0.3">
      <c r="A683" s="6">
        <v>5563</v>
      </c>
      <c r="B683" s="4" t="s">
        <v>569</v>
      </c>
      <c r="C683" s="3" t="s">
        <v>31</v>
      </c>
      <c r="D683" s="24">
        <v>44</v>
      </c>
      <c r="E683" s="25">
        <v>669070</v>
      </c>
      <c r="F683" s="25">
        <f t="shared" si="176"/>
        <v>29439080</v>
      </c>
    </row>
    <row r="684" spans="1:6" x14ac:dyDescent="0.3">
      <c r="A684" s="6">
        <v>5564</v>
      </c>
      <c r="B684" s="4" t="s">
        <v>570</v>
      </c>
      <c r="C684" s="3" t="s">
        <v>31</v>
      </c>
      <c r="D684" s="24">
        <v>12</v>
      </c>
      <c r="E684" s="25">
        <v>1248685</v>
      </c>
      <c r="F684" s="25">
        <f t="shared" si="176"/>
        <v>14984220</v>
      </c>
    </row>
    <row r="685" spans="1:6" x14ac:dyDescent="0.3">
      <c r="A685" s="6">
        <v>5565</v>
      </c>
      <c r="B685" s="4" t="s">
        <v>571</v>
      </c>
      <c r="C685" s="3" t="s">
        <v>31</v>
      </c>
      <c r="D685" s="24">
        <v>190</v>
      </c>
      <c r="E685" s="25">
        <v>734605</v>
      </c>
      <c r="F685" s="25">
        <f t="shared" si="176"/>
        <v>139574950</v>
      </c>
    </row>
    <row r="686" spans="1:6" x14ac:dyDescent="0.3">
      <c r="A686" s="6">
        <v>5566</v>
      </c>
      <c r="B686" s="4" t="s">
        <v>572</v>
      </c>
      <c r="C686" s="3" t="s">
        <v>31</v>
      </c>
      <c r="D686" s="24">
        <v>10</v>
      </c>
      <c r="E686" s="25">
        <v>90243</v>
      </c>
      <c r="F686" s="25">
        <f t="shared" si="176"/>
        <v>902430</v>
      </c>
    </row>
    <row r="687" spans="1:6" x14ac:dyDescent="0.3">
      <c r="A687" s="6">
        <v>5547</v>
      </c>
      <c r="B687" s="4" t="s">
        <v>573</v>
      </c>
      <c r="C687" s="3" t="s">
        <v>31</v>
      </c>
      <c r="D687" s="24">
        <v>190</v>
      </c>
      <c r="E687" s="25">
        <v>133569</v>
      </c>
      <c r="F687" s="25">
        <f t="shared" si="176"/>
        <v>25378110</v>
      </c>
    </row>
    <row r="688" spans="1:6" x14ac:dyDescent="0.3">
      <c r="A688" s="6">
        <v>5545</v>
      </c>
      <c r="B688" s="4" t="s">
        <v>574</v>
      </c>
      <c r="C688" s="3" t="s">
        <v>31</v>
      </c>
      <c r="D688" s="24">
        <v>7</v>
      </c>
      <c r="E688" s="25">
        <v>707758</v>
      </c>
      <c r="F688" s="25">
        <f t="shared" si="176"/>
        <v>4954306</v>
      </c>
    </row>
    <row r="689" spans="1:6" x14ac:dyDescent="0.3">
      <c r="A689" s="6">
        <v>5567</v>
      </c>
      <c r="B689" s="4" t="s">
        <v>575</v>
      </c>
      <c r="C689" s="3" t="s">
        <v>31</v>
      </c>
      <c r="D689" s="24">
        <v>26</v>
      </c>
      <c r="E689" s="25">
        <v>262576</v>
      </c>
      <c r="F689" s="25">
        <f t="shared" si="176"/>
        <v>6826976</v>
      </c>
    </row>
    <row r="690" spans="1:6" x14ac:dyDescent="0.3">
      <c r="A690" s="6">
        <v>5568</v>
      </c>
      <c r="B690" s="4" t="s">
        <v>576</v>
      </c>
      <c r="C690" s="3" t="s">
        <v>31</v>
      </c>
      <c r="D690" s="24">
        <v>13</v>
      </c>
      <c r="E690" s="25">
        <v>53839</v>
      </c>
      <c r="F690" s="25">
        <f t="shared" si="176"/>
        <v>699907</v>
      </c>
    </row>
    <row r="691" spans="1:6" x14ac:dyDescent="0.3">
      <c r="A691" s="6">
        <v>5570</v>
      </c>
      <c r="B691" s="4" t="s">
        <v>580</v>
      </c>
      <c r="C691" s="3" t="s">
        <v>31</v>
      </c>
      <c r="D691" s="24">
        <v>36</v>
      </c>
      <c r="E691" s="25">
        <v>79254</v>
      </c>
      <c r="F691" s="25">
        <f t="shared" si="176"/>
        <v>2853144</v>
      </c>
    </row>
    <row r="692" spans="1:6" x14ac:dyDescent="0.3">
      <c r="A692" s="6">
        <v>5572</v>
      </c>
      <c r="B692" s="4" t="s">
        <v>583</v>
      </c>
      <c r="C692" s="3" t="s">
        <v>31</v>
      </c>
      <c r="D692" s="24">
        <v>1</v>
      </c>
      <c r="E692" s="25">
        <v>1001550</v>
      </c>
      <c r="F692" s="25">
        <f t="shared" si="176"/>
        <v>1001550</v>
      </c>
    </row>
    <row r="693" spans="1:6" x14ac:dyDescent="0.3">
      <c r="A693" s="23" t="s">
        <v>441</v>
      </c>
      <c r="B693" s="4" t="s">
        <v>594</v>
      </c>
      <c r="C693" s="3" t="s">
        <v>31</v>
      </c>
      <c r="D693" s="24">
        <v>1</v>
      </c>
      <c r="E693" s="25">
        <v>2907363</v>
      </c>
      <c r="F693" s="25">
        <f t="shared" si="176"/>
        <v>2907363</v>
      </c>
    </row>
    <row r="694" spans="1:6" x14ac:dyDescent="0.3">
      <c r="A694" s="23" t="s">
        <v>442</v>
      </c>
      <c r="B694" s="4" t="s">
        <v>595</v>
      </c>
      <c r="C694" s="3" t="s">
        <v>31</v>
      </c>
      <c r="D694" s="24">
        <v>1</v>
      </c>
      <c r="E694" s="25">
        <v>999713</v>
      </c>
      <c r="F694" s="25">
        <f t="shared" si="176"/>
        <v>999713</v>
      </c>
    </row>
    <row r="695" spans="1:6" x14ac:dyDescent="0.3">
      <c r="A695" s="23" t="s">
        <v>443</v>
      </c>
      <c r="B695" s="4" t="s">
        <v>596</v>
      </c>
      <c r="C695" s="3" t="s">
        <v>31</v>
      </c>
      <c r="D695" s="24">
        <v>1</v>
      </c>
      <c r="E695" s="25">
        <v>1078638</v>
      </c>
      <c r="F695" s="25">
        <f t="shared" si="176"/>
        <v>1078638</v>
      </c>
    </row>
    <row r="696" spans="1:6" x14ac:dyDescent="0.3">
      <c r="A696" s="23" t="s">
        <v>444</v>
      </c>
      <c r="B696" s="4" t="s">
        <v>597</v>
      </c>
      <c r="C696" s="3" t="s">
        <v>31</v>
      </c>
      <c r="D696" s="24">
        <v>8</v>
      </c>
      <c r="E696" s="25">
        <v>2157275</v>
      </c>
      <c r="F696" s="25">
        <f t="shared" si="176"/>
        <v>17258200</v>
      </c>
    </row>
    <row r="697" spans="1:6" x14ac:dyDescent="0.3">
      <c r="A697" s="23" t="s">
        <v>445</v>
      </c>
      <c r="B697" s="4" t="s">
        <v>598</v>
      </c>
      <c r="C697" s="3" t="s">
        <v>31</v>
      </c>
      <c r="D697" s="24">
        <v>1</v>
      </c>
      <c r="E697" s="25">
        <v>1402737</v>
      </c>
      <c r="F697" s="25">
        <f t="shared" si="176"/>
        <v>1402737</v>
      </c>
    </row>
    <row r="698" spans="1:6" x14ac:dyDescent="0.3">
      <c r="A698" s="23" t="s">
        <v>446</v>
      </c>
      <c r="B698" s="4" t="s">
        <v>599</v>
      </c>
      <c r="C698" s="3" t="s">
        <v>31</v>
      </c>
      <c r="D698" s="24">
        <v>1</v>
      </c>
      <c r="E698" s="25">
        <v>999713</v>
      </c>
      <c r="F698" s="25">
        <f t="shared" si="176"/>
        <v>999713</v>
      </c>
    </row>
    <row r="699" spans="1:6" x14ac:dyDescent="0.3">
      <c r="A699" s="23" t="s">
        <v>447</v>
      </c>
      <c r="B699" s="4" t="s">
        <v>600</v>
      </c>
      <c r="C699" s="3" t="s">
        <v>31</v>
      </c>
      <c r="D699" s="24">
        <v>1</v>
      </c>
      <c r="E699" s="25">
        <v>2578207</v>
      </c>
      <c r="F699" s="25">
        <f t="shared" si="176"/>
        <v>2578207</v>
      </c>
    </row>
    <row r="700" spans="1:6" x14ac:dyDescent="0.3">
      <c r="A700" s="23" t="s">
        <v>448</v>
      </c>
      <c r="B700" s="4" t="s">
        <v>601</v>
      </c>
      <c r="C700" s="3" t="s">
        <v>31</v>
      </c>
      <c r="D700" s="24">
        <v>1</v>
      </c>
      <c r="E700" s="25">
        <v>1262795</v>
      </c>
      <c r="F700" s="25">
        <f t="shared" si="176"/>
        <v>1262795</v>
      </c>
    </row>
    <row r="701" spans="1:6" x14ac:dyDescent="0.3">
      <c r="A701" s="23" t="s">
        <v>450</v>
      </c>
      <c r="B701" s="4" t="s">
        <v>603</v>
      </c>
      <c r="C701" s="3" t="s">
        <v>31</v>
      </c>
      <c r="D701" s="24">
        <v>1</v>
      </c>
      <c r="E701" s="25">
        <v>1577632</v>
      </c>
      <c r="F701" s="25">
        <f t="shared" si="176"/>
        <v>1577632</v>
      </c>
    </row>
    <row r="702" spans="1:6" x14ac:dyDescent="0.3">
      <c r="A702" s="23" t="s">
        <v>451</v>
      </c>
      <c r="B702" s="4" t="s">
        <v>604</v>
      </c>
      <c r="C702" s="3" t="s">
        <v>31</v>
      </c>
      <c r="D702" s="24">
        <v>2</v>
      </c>
      <c r="E702" s="25">
        <v>4104085</v>
      </c>
      <c r="F702" s="25">
        <f t="shared" si="176"/>
        <v>8208170</v>
      </c>
    </row>
    <row r="703" spans="1:6" x14ac:dyDescent="0.3">
      <c r="A703" s="23" t="s">
        <v>454</v>
      </c>
      <c r="B703" s="4" t="s">
        <v>607</v>
      </c>
      <c r="C703" s="3" t="s">
        <v>31</v>
      </c>
      <c r="D703" s="24">
        <v>1</v>
      </c>
      <c r="E703" s="25">
        <v>7839854</v>
      </c>
      <c r="F703" s="25">
        <f t="shared" si="176"/>
        <v>7839854</v>
      </c>
    </row>
    <row r="704" spans="1:6" x14ac:dyDescent="0.3">
      <c r="A704" s="23" t="s">
        <v>455</v>
      </c>
      <c r="B704" s="4" t="s">
        <v>608</v>
      </c>
      <c r="C704" s="3" t="s">
        <v>31</v>
      </c>
      <c r="D704" s="24">
        <v>1</v>
      </c>
      <c r="E704" s="25">
        <v>8208169</v>
      </c>
      <c r="F704" s="25">
        <f t="shared" si="176"/>
        <v>8208169</v>
      </c>
    </row>
    <row r="705" spans="1:6" x14ac:dyDescent="0.3">
      <c r="A705" s="23" t="s">
        <v>456</v>
      </c>
      <c r="B705" s="4" t="s">
        <v>609</v>
      </c>
      <c r="C705" s="3" t="s">
        <v>31</v>
      </c>
      <c r="D705" s="24">
        <v>1</v>
      </c>
      <c r="E705" s="25">
        <v>14416913</v>
      </c>
      <c r="F705" s="25">
        <f t="shared" si="176"/>
        <v>14416913</v>
      </c>
    </row>
    <row r="706" spans="1:6" ht="22.8" x14ac:dyDescent="0.3">
      <c r="A706" s="23" t="s">
        <v>463</v>
      </c>
      <c r="B706" s="4" t="s">
        <v>616</v>
      </c>
      <c r="C706" s="3" t="s">
        <v>31</v>
      </c>
      <c r="D706" s="24">
        <v>1</v>
      </c>
      <c r="E706" s="25">
        <v>1289103</v>
      </c>
      <c r="F706" s="25">
        <f t="shared" si="176"/>
        <v>1289103</v>
      </c>
    </row>
    <row r="707" spans="1:6" ht="22.8" x14ac:dyDescent="0.3">
      <c r="A707" s="23" t="s">
        <v>464</v>
      </c>
      <c r="B707" s="4" t="s">
        <v>617</v>
      </c>
      <c r="C707" s="3" t="s">
        <v>31</v>
      </c>
      <c r="D707" s="24">
        <v>2</v>
      </c>
      <c r="E707" s="25">
        <v>1289103</v>
      </c>
      <c r="F707" s="25">
        <f t="shared" si="176"/>
        <v>2578206</v>
      </c>
    </row>
    <row r="708" spans="1:6" ht="22.8" x14ac:dyDescent="0.3">
      <c r="A708" s="23" t="s">
        <v>465</v>
      </c>
      <c r="B708" s="4" t="s">
        <v>618</v>
      </c>
      <c r="C708" s="3" t="s">
        <v>31</v>
      </c>
      <c r="D708" s="24">
        <v>2</v>
      </c>
      <c r="E708" s="25">
        <v>1289103</v>
      </c>
      <c r="F708" s="25">
        <f t="shared" si="176"/>
        <v>2578206</v>
      </c>
    </row>
    <row r="709" spans="1:6" ht="22.8" x14ac:dyDescent="0.3">
      <c r="A709" s="23" t="s">
        <v>467</v>
      </c>
      <c r="B709" s="4" t="s">
        <v>620</v>
      </c>
      <c r="C709" s="3" t="s">
        <v>31</v>
      </c>
      <c r="D709" s="24">
        <v>1</v>
      </c>
      <c r="E709" s="25">
        <v>1934429</v>
      </c>
      <c r="F709" s="25">
        <f t="shared" si="176"/>
        <v>1934429</v>
      </c>
    </row>
    <row r="710" spans="1:6" ht="22.8" x14ac:dyDescent="0.3">
      <c r="A710" s="23" t="s">
        <v>468</v>
      </c>
      <c r="B710" s="4" t="s">
        <v>621</v>
      </c>
      <c r="C710" s="3" t="s">
        <v>31</v>
      </c>
      <c r="D710" s="24">
        <v>1</v>
      </c>
      <c r="E710" s="25">
        <v>1289103</v>
      </c>
      <c r="F710" s="25">
        <f t="shared" si="176"/>
        <v>1289103</v>
      </c>
    </row>
    <row r="711" spans="1:6" ht="22.8" x14ac:dyDescent="0.3">
      <c r="A711" s="23" t="s">
        <v>469</v>
      </c>
      <c r="B711" s="4" t="s">
        <v>622</v>
      </c>
      <c r="C711" s="3" t="s">
        <v>31</v>
      </c>
      <c r="D711" s="24">
        <v>1</v>
      </c>
      <c r="E711" s="25">
        <v>841864</v>
      </c>
      <c r="F711" s="25">
        <f t="shared" si="176"/>
        <v>841864</v>
      </c>
    </row>
    <row r="712" spans="1:6" ht="22.8" x14ac:dyDescent="0.3">
      <c r="A712" s="23" t="s">
        <v>470</v>
      </c>
      <c r="B712" s="4" t="s">
        <v>623</v>
      </c>
      <c r="C712" s="3" t="s">
        <v>31</v>
      </c>
      <c r="D712" s="24">
        <v>2</v>
      </c>
      <c r="E712" s="25">
        <v>868172</v>
      </c>
      <c r="F712" s="25">
        <f t="shared" si="176"/>
        <v>1736344</v>
      </c>
    </row>
    <row r="713" spans="1:6" ht="22.8" x14ac:dyDescent="0.3">
      <c r="A713" s="23" t="s">
        <v>471</v>
      </c>
      <c r="B713" s="4" t="s">
        <v>624</v>
      </c>
      <c r="C713" s="3" t="s">
        <v>31</v>
      </c>
      <c r="D713" s="24">
        <v>9</v>
      </c>
      <c r="E713" s="25">
        <v>1289103</v>
      </c>
      <c r="F713" s="25">
        <f t="shared" si="176"/>
        <v>11601927</v>
      </c>
    </row>
    <row r="714" spans="1:6" ht="22.8" x14ac:dyDescent="0.3">
      <c r="A714" s="23" t="s">
        <v>472</v>
      </c>
      <c r="B714" s="4" t="s">
        <v>625</v>
      </c>
      <c r="C714" s="3" t="s">
        <v>31</v>
      </c>
      <c r="D714" s="24">
        <v>1</v>
      </c>
      <c r="E714" s="25">
        <v>868172</v>
      </c>
      <c r="F714" s="25">
        <f t="shared" si="176"/>
        <v>868172</v>
      </c>
    </row>
    <row r="715" spans="1:6" ht="22.8" x14ac:dyDescent="0.3">
      <c r="A715" s="23" t="s">
        <v>474</v>
      </c>
      <c r="B715" s="4" t="s">
        <v>627</v>
      </c>
      <c r="C715" s="3" t="s">
        <v>31</v>
      </c>
      <c r="D715" s="24">
        <v>1</v>
      </c>
      <c r="E715" s="25">
        <v>920788</v>
      </c>
      <c r="F715" s="25">
        <f t="shared" si="176"/>
        <v>920788</v>
      </c>
    </row>
    <row r="716" spans="1:6" ht="22.8" x14ac:dyDescent="0.3">
      <c r="A716" s="23" t="s">
        <v>477</v>
      </c>
      <c r="B716" s="4" t="s">
        <v>630</v>
      </c>
      <c r="C716" s="3" t="s">
        <v>31</v>
      </c>
      <c r="D716" s="24">
        <v>2</v>
      </c>
      <c r="E716" s="25">
        <v>1999426</v>
      </c>
      <c r="F716" s="25">
        <f t="shared" si="176"/>
        <v>3998852</v>
      </c>
    </row>
    <row r="717" spans="1:6" ht="22.8" x14ac:dyDescent="0.3">
      <c r="A717" s="23" t="s">
        <v>478</v>
      </c>
      <c r="B717" s="4" t="s">
        <v>631</v>
      </c>
      <c r="C717" s="3" t="s">
        <v>31</v>
      </c>
      <c r="D717" s="24">
        <v>1</v>
      </c>
      <c r="E717" s="25">
        <v>3341146</v>
      </c>
      <c r="F717" s="25">
        <f t="shared" si="176"/>
        <v>3341146</v>
      </c>
    </row>
    <row r="718" spans="1:6" ht="22.8" x14ac:dyDescent="0.3">
      <c r="A718" s="23" t="s">
        <v>479</v>
      </c>
      <c r="B718" s="4" t="s">
        <v>632</v>
      </c>
      <c r="C718" s="3" t="s">
        <v>31</v>
      </c>
      <c r="D718" s="24">
        <v>1</v>
      </c>
      <c r="E718" s="25">
        <v>2420358</v>
      </c>
      <c r="F718" s="25">
        <f t="shared" si="176"/>
        <v>2420358</v>
      </c>
    </row>
    <row r="719" spans="1:6" ht="22.8" x14ac:dyDescent="0.3">
      <c r="A719" s="23" t="s">
        <v>480</v>
      </c>
      <c r="B719" s="4" t="s">
        <v>633</v>
      </c>
      <c r="C719" s="3" t="s">
        <v>31</v>
      </c>
      <c r="D719" s="24">
        <v>1</v>
      </c>
      <c r="E719" s="25">
        <v>2578207</v>
      </c>
      <c r="F719" s="25">
        <f t="shared" si="176"/>
        <v>2578207</v>
      </c>
    </row>
    <row r="720" spans="1:6" ht="22.8" x14ac:dyDescent="0.3">
      <c r="A720" s="23" t="s">
        <v>481</v>
      </c>
      <c r="B720" s="4" t="s">
        <v>634</v>
      </c>
      <c r="C720" s="3" t="s">
        <v>31</v>
      </c>
      <c r="D720" s="24">
        <v>1</v>
      </c>
      <c r="E720" s="25">
        <v>2841289</v>
      </c>
      <c r="F720" s="25">
        <f t="shared" si="176"/>
        <v>2841289</v>
      </c>
    </row>
    <row r="721" spans="1:6" ht="22.8" x14ac:dyDescent="0.3">
      <c r="A721" s="23" t="s">
        <v>482</v>
      </c>
      <c r="B721" s="4" t="s">
        <v>635</v>
      </c>
      <c r="C721" s="3" t="s">
        <v>31</v>
      </c>
      <c r="D721" s="24">
        <v>1</v>
      </c>
      <c r="E721" s="25">
        <v>2946522</v>
      </c>
      <c r="F721" s="25">
        <f t="shared" si="176"/>
        <v>2946522</v>
      </c>
    </row>
    <row r="722" spans="1:6" ht="22.8" x14ac:dyDescent="0.3">
      <c r="A722" s="23" t="s">
        <v>483</v>
      </c>
      <c r="B722" s="4" t="s">
        <v>636</v>
      </c>
      <c r="C722" s="3" t="s">
        <v>31</v>
      </c>
      <c r="D722" s="24">
        <v>1</v>
      </c>
      <c r="E722" s="25">
        <v>6182435</v>
      </c>
      <c r="F722" s="25">
        <f t="shared" si="176"/>
        <v>6182435</v>
      </c>
    </row>
    <row r="723" spans="1:6" x14ac:dyDescent="0.3">
      <c r="A723" s="23" t="s">
        <v>484</v>
      </c>
      <c r="B723" s="4" t="s">
        <v>637</v>
      </c>
      <c r="C723" s="3" t="s">
        <v>31</v>
      </c>
      <c r="D723" s="24">
        <v>9</v>
      </c>
      <c r="E723" s="25">
        <v>883238</v>
      </c>
      <c r="F723" s="25">
        <f t="shared" si="176"/>
        <v>7949142</v>
      </c>
    </row>
    <row r="724" spans="1:6" x14ac:dyDescent="0.3">
      <c r="A724" s="23" t="s">
        <v>485</v>
      </c>
      <c r="B724" s="4" t="s">
        <v>638</v>
      </c>
      <c r="C724" s="3" t="s">
        <v>31</v>
      </c>
      <c r="D724" s="24">
        <v>2</v>
      </c>
      <c r="E724" s="25">
        <v>900863</v>
      </c>
      <c r="F724" s="25">
        <f t="shared" si="176"/>
        <v>1801726</v>
      </c>
    </row>
    <row r="725" spans="1:6" x14ac:dyDescent="0.3">
      <c r="A725" s="23" t="s">
        <v>486</v>
      </c>
      <c r="B725" s="4" t="s">
        <v>639</v>
      </c>
      <c r="C725" s="3" t="s">
        <v>31</v>
      </c>
      <c r="D725" s="24">
        <v>3</v>
      </c>
      <c r="E725" s="25">
        <v>935135</v>
      </c>
      <c r="F725" s="25">
        <f t="shared" si="176"/>
        <v>2805405</v>
      </c>
    </row>
    <row r="726" spans="1:6" x14ac:dyDescent="0.3">
      <c r="A726" s="23" t="s">
        <v>487</v>
      </c>
      <c r="B726" s="4" t="s">
        <v>640</v>
      </c>
      <c r="C726" s="3" t="s">
        <v>31</v>
      </c>
      <c r="D726" s="24">
        <v>9</v>
      </c>
      <c r="E726" s="25">
        <v>1154460</v>
      </c>
      <c r="F726" s="25">
        <f t="shared" si="176"/>
        <v>10390140</v>
      </c>
    </row>
    <row r="727" spans="1:6" x14ac:dyDescent="0.3">
      <c r="A727" s="23" t="s">
        <v>488</v>
      </c>
      <c r="B727" s="4" t="s">
        <v>641</v>
      </c>
      <c r="C727" s="3" t="s">
        <v>8</v>
      </c>
      <c r="D727" s="24">
        <v>4.6100000000000003</v>
      </c>
      <c r="E727" s="25">
        <v>111989</v>
      </c>
      <c r="F727" s="25">
        <f t="shared" si="176"/>
        <v>516269</v>
      </c>
    </row>
    <row r="728" spans="1:6" s="31" customFormat="1" x14ac:dyDescent="0.3">
      <c r="A728" s="32"/>
      <c r="B728" s="26" t="s">
        <v>226</v>
      </c>
      <c r="C728" s="2"/>
      <c r="D728" s="33"/>
      <c r="E728" s="34"/>
      <c r="F728" s="34">
        <f>+SUM(F659:F677)</f>
        <v>99668052</v>
      </c>
    </row>
    <row r="729" spans="1:6" s="31" customFormat="1" x14ac:dyDescent="0.3">
      <c r="A729" s="32"/>
      <c r="B729" s="26" t="s">
        <v>489</v>
      </c>
      <c r="C729" s="2"/>
      <c r="D729" s="33"/>
      <c r="E729" s="34"/>
      <c r="F729" s="34">
        <f>+SUM(F679:F727)</f>
        <v>472893798</v>
      </c>
    </row>
    <row r="730" spans="1:6" s="31" customFormat="1" x14ac:dyDescent="0.3">
      <c r="A730" s="32"/>
      <c r="B730" s="26"/>
      <c r="C730" s="2"/>
      <c r="D730" s="33"/>
      <c r="E730" s="34"/>
      <c r="F730" s="34"/>
    </row>
    <row r="731" spans="1:6" x14ac:dyDescent="0.3">
      <c r="A731" s="35" t="s">
        <v>507</v>
      </c>
      <c r="B731" s="36"/>
      <c r="C731" s="37"/>
      <c r="D731" s="38"/>
      <c r="E731" s="39"/>
      <c r="F731" s="39"/>
    </row>
    <row r="732" spans="1:6" s="31" customFormat="1" ht="22.8" x14ac:dyDescent="0.3">
      <c r="A732" s="32"/>
      <c r="B732" s="26" t="s">
        <v>231</v>
      </c>
      <c r="C732" s="2"/>
      <c r="D732" s="33"/>
      <c r="E732" s="34"/>
      <c r="F732" s="34"/>
    </row>
    <row r="733" spans="1:6" s="31" customFormat="1" x14ac:dyDescent="0.3">
      <c r="A733" s="32" t="s">
        <v>37</v>
      </c>
      <c r="B733" s="26" t="s">
        <v>38</v>
      </c>
      <c r="C733" s="2"/>
      <c r="D733" s="33"/>
      <c r="E733" s="34"/>
      <c r="F733" s="34"/>
    </row>
    <row r="734" spans="1:6" x14ac:dyDescent="0.3">
      <c r="A734" s="23" t="s">
        <v>232</v>
      </c>
      <c r="B734" s="4" t="s">
        <v>233</v>
      </c>
      <c r="C734" s="3" t="s">
        <v>6</v>
      </c>
      <c r="D734" s="24">
        <v>45.51</v>
      </c>
      <c r="E734" s="25">
        <v>5369</v>
      </c>
      <c r="F734" s="25">
        <f t="shared" ref="F734:F735" si="177">+ROUND(D734*E734,0)</f>
        <v>244343</v>
      </c>
    </row>
    <row r="735" spans="1:6" x14ac:dyDescent="0.3">
      <c r="A735" s="23" t="s">
        <v>41</v>
      </c>
      <c r="B735" s="4" t="s">
        <v>42</v>
      </c>
      <c r="C735" s="3" t="s">
        <v>6</v>
      </c>
      <c r="D735" s="24">
        <v>45.51</v>
      </c>
      <c r="E735" s="25">
        <v>9584</v>
      </c>
      <c r="F735" s="25">
        <f t="shared" si="177"/>
        <v>436168</v>
      </c>
    </row>
    <row r="736" spans="1:6" ht="22.8" x14ac:dyDescent="0.3">
      <c r="A736" s="23" t="s">
        <v>43</v>
      </c>
      <c r="B736" s="26" t="s">
        <v>44</v>
      </c>
      <c r="C736" s="3"/>
      <c r="D736" s="24"/>
      <c r="E736" s="25"/>
      <c r="F736" s="25"/>
    </row>
    <row r="737" spans="1:6" x14ac:dyDescent="0.3">
      <c r="A737" s="23" t="s">
        <v>234</v>
      </c>
      <c r="B737" s="26" t="s">
        <v>235</v>
      </c>
      <c r="C737" s="3"/>
      <c r="D737" s="24"/>
      <c r="E737" s="25"/>
      <c r="F737" s="25"/>
    </row>
    <row r="738" spans="1:6" ht="22.8" x14ac:dyDescent="0.3">
      <c r="A738" s="23" t="s">
        <v>236</v>
      </c>
      <c r="B738" s="26" t="s">
        <v>237</v>
      </c>
      <c r="C738" s="3"/>
      <c r="D738" s="24"/>
      <c r="E738" s="25"/>
      <c r="F738" s="25"/>
    </row>
    <row r="739" spans="1:6" x14ac:dyDescent="0.3">
      <c r="A739" s="23" t="s">
        <v>45</v>
      </c>
      <c r="B739" s="4" t="s">
        <v>46</v>
      </c>
      <c r="C739" s="3" t="s">
        <v>5</v>
      </c>
      <c r="D739" s="24">
        <v>82.73</v>
      </c>
      <c r="E739" s="25">
        <v>18907</v>
      </c>
      <c r="F739" s="25">
        <f t="shared" ref="F739" si="178">+ROUND(D739*E739,0)</f>
        <v>1564176</v>
      </c>
    </row>
    <row r="740" spans="1:6" x14ac:dyDescent="0.3">
      <c r="A740" s="23" t="s">
        <v>59</v>
      </c>
      <c r="B740" s="26" t="s">
        <v>60</v>
      </c>
      <c r="C740" s="3"/>
      <c r="D740" s="24"/>
      <c r="E740" s="25"/>
      <c r="F740" s="25"/>
    </row>
    <row r="741" spans="1:6" x14ac:dyDescent="0.3">
      <c r="A741" s="23" t="s">
        <v>63</v>
      </c>
      <c r="B741" s="4" t="s">
        <v>64</v>
      </c>
      <c r="C741" s="3" t="s">
        <v>5</v>
      </c>
      <c r="D741" s="24">
        <v>47.5</v>
      </c>
      <c r="E741" s="25">
        <v>40882</v>
      </c>
      <c r="F741" s="25">
        <f t="shared" ref="F741:F742" si="179">+ROUND(D741*E741,0)</f>
        <v>1941895</v>
      </c>
    </row>
    <row r="742" spans="1:6" x14ac:dyDescent="0.3">
      <c r="A742" s="23" t="s">
        <v>65</v>
      </c>
      <c r="B742" s="4" t="s">
        <v>66</v>
      </c>
      <c r="C742" s="3" t="s">
        <v>5</v>
      </c>
      <c r="D742" s="24">
        <v>8.19</v>
      </c>
      <c r="E742" s="25">
        <v>185409</v>
      </c>
      <c r="F742" s="25">
        <f t="shared" si="179"/>
        <v>1518500</v>
      </c>
    </row>
    <row r="743" spans="1:6" x14ac:dyDescent="0.3">
      <c r="A743" s="23" t="s">
        <v>69</v>
      </c>
      <c r="B743" s="26" t="s">
        <v>70</v>
      </c>
      <c r="C743" s="3"/>
      <c r="D743" s="24"/>
      <c r="E743" s="25"/>
      <c r="F743" s="25"/>
    </row>
    <row r="744" spans="1:6" ht="22.8" x14ac:dyDescent="0.3">
      <c r="A744" s="23" t="s">
        <v>71</v>
      </c>
      <c r="B744" s="4" t="s">
        <v>72</v>
      </c>
      <c r="C744" s="3" t="s">
        <v>5</v>
      </c>
      <c r="D744" s="24">
        <v>35.229999999999997</v>
      </c>
      <c r="E744" s="25">
        <v>104253</v>
      </c>
      <c r="F744" s="25">
        <f t="shared" ref="F744" si="180">+ROUND(D744*E744,0)</f>
        <v>3672833</v>
      </c>
    </row>
    <row r="745" spans="1:6" x14ac:dyDescent="0.3">
      <c r="A745" s="23" t="s">
        <v>243</v>
      </c>
      <c r="B745" s="26" t="s">
        <v>244</v>
      </c>
      <c r="C745" s="3"/>
      <c r="D745" s="24"/>
      <c r="E745" s="25"/>
      <c r="F745" s="25"/>
    </row>
    <row r="746" spans="1:6" x14ac:dyDescent="0.3">
      <c r="A746" s="23" t="s">
        <v>245</v>
      </c>
      <c r="B746" s="26" t="s">
        <v>246</v>
      </c>
      <c r="C746" s="3"/>
      <c r="D746" s="24"/>
      <c r="E746" s="25"/>
      <c r="F746" s="25"/>
    </row>
    <row r="747" spans="1:6" x14ac:dyDescent="0.3">
      <c r="A747" s="23" t="s">
        <v>247</v>
      </c>
      <c r="B747" s="4" t="s">
        <v>248</v>
      </c>
      <c r="C747" s="3" t="s">
        <v>5</v>
      </c>
      <c r="D747" s="24">
        <v>1.2</v>
      </c>
      <c r="E747" s="25">
        <v>809882</v>
      </c>
      <c r="F747" s="25">
        <f t="shared" ref="F747" si="181">+ROUND(D747*E747,0)</f>
        <v>971858</v>
      </c>
    </row>
    <row r="748" spans="1:6" x14ac:dyDescent="0.3">
      <c r="A748" s="23" t="s">
        <v>249</v>
      </c>
      <c r="B748" s="26" t="s">
        <v>250</v>
      </c>
      <c r="C748" s="3"/>
      <c r="D748" s="24"/>
      <c r="E748" s="25"/>
      <c r="F748" s="25"/>
    </row>
    <row r="749" spans="1:6" x14ac:dyDescent="0.3">
      <c r="A749" s="23" t="s">
        <v>251</v>
      </c>
      <c r="B749" s="4" t="s">
        <v>252</v>
      </c>
      <c r="C749" s="3" t="s">
        <v>8</v>
      </c>
      <c r="D749" s="24">
        <v>23</v>
      </c>
      <c r="E749" s="25">
        <v>113225</v>
      </c>
      <c r="F749" s="25">
        <f t="shared" ref="F749" si="182">+ROUND(D749*E749,0)</f>
        <v>2604175</v>
      </c>
    </row>
    <row r="750" spans="1:6" x14ac:dyDescent="0.3">
      <c r="A750" s="23" t="s">
        <v>263</v>
      </c>
      <c r="B750" s="26" t="s">
        <v>264</v>
      </c>
      <c r="C750" s="3"/>
      <c r="D750" s="24"/>
      <c r="E750" s="25"/>
      <c r="F750" s="25"/>
    </row>
    <row r="751" spans="1:6" x14ac:dyDescent="0.3">
      <c r="A751" s="23" t="s">
        <v>265</v>
      </c>
      <c r="B751" s="26" t="s">
        <v>266</v>
      </c>
      <c r="C751" s="3"/>
      <c r="D751" s="24"/>
      <c r="E751" s="25"/>
      <c r="F751" s="25"/>
    </row>
    <row r="752" spans="1:6" x14ac:dyDescent="0.3">
      <c r="A752" s="23" t="s">
        <v>267</v>
      </c>
      <c r="B752" s="4" t="s">
        <v>268</v>
      </c>
      <c r="C752" s="3" t="s">
        <v>30</v>
      </c>
      <c r="D752" s="24">
        <v>1016.24</v>
      </c>
      <c r="E752" s="25">
        <v>18407</v>
      </c>
      <c r="F752" s="25">
        <f t="shared" ref="F752" si="183">+ROUND(D752*E752,0)</f>
        <v>18705930</v>
      </c>
    </row>
    <row r="753" spans="1:6" ht="22.8" x14ac:dyDescent="0.3">
      <c r="A753" s="23" t="s">
        <v>275</v>
      </c>
      <c r="B753" s="26" t="s">
        <v>276</v>
      </c>
      <c r="C753" s="3"/>
      <c r="D753" s="24"/>
      <c r="E753" s="25"/>
      <c r="F753" s="25"/>
    </row>
    <row r="754" spans="1:6" ht="22.8" x14ac:dyDescent="0.3">
      <c r="A754" s="23" t="s">
        <v>279</v>
      </c>
      <c r="B754" s="4" t="s">
        <v>280</v>
      </c>
      <c r="C754" s="3" t="s">
        <v>5</v>
      </c>
      <c r="D754" s="24">
        <v>10.6</v>
      </c>
      <c r="E754" s="25">
        <v>1247330</v>
      </c>
      <c r="F754" s="25">
        <f t="shared" ref="F754" si="184">+ROUND(D754*E754,0)</f>
        <v>13221698</v>
      </c>
    </row>
    <row r="755" spans="1:6" x14ac:dyDescent="0.3">
      <c r="A755" s="23"/>
      <c r="B755" s="26" t="s">
        <v>383</v>
      </c>
      <c r="C755" s="3"/>
      <c r="D755" s="24"/>
      <c r="E755" s="25"/>
      <c r="F755" s="25"/>
    </row>
    <row r="756" spans="1:6" ht="79.8" x14ac:dyDescent="0.3">
      <c r="A756" s="23" t="s">
        <v>404</v>
      </c>
      <c r="B756" s="4" t="s">
        <v>405</v>
      </c>
      <c r="C756" s="3" t="s">
        <v>31</v>
      </c>
      <c r="D756" s="24">
        <v>2</v>
      </c>
      <c r="E756" s="25">
        <v>209850043</v>
      </c>
      <c r="F756" s="25">
        <f>+ROUND(D756*E756,0)</f>
        <v>419700086</v>
      </c>
    </row>
    <row r="757" spans="1:6" s="31" customFormat="1" x14ac:dyDescent="0.3">
      <c r="A757" s="32"/>
      <c r="B757" s="26" t="s">
        <v>226</v>
      </c>
      <c r="C757" s="2"/>
      <c r="D757" s="33"/>
      <c r="E757" s="34"/>
      <c r="F757" s="34">
        <f>SUM(F734:F756)</f>
        <v>464581662</v>
      </c>
    </row>
    <row r="758" spans="1:6" s="31" customFormat="1" x14ac:dyDescent="0.3">
      <c r="A758" s="32"/>
      <c r="B758" s="26"/>
      <c r="C758" s="2"/>
      <c r="D758" s="33"/>
      <c r="E758" s="34"/>
      <c r="F758" s="34"/>
    </row>
    <row r="759" spans="1:6" x14ac:dyDescent="0.3">
      <c r="A759" s="35" t="s">
        <v>508</v>
      </c>
      <c r="B759" s="36"/>
      <c r="C759" s="37"/>
      <c r="D759" s="38"/>
      <c r="E759" s="39"/>
      <c r="F759" s="39"/>
    </row>
    <row r="760" spans="1:6" ht="22.8" x14ac:dyDescent="0.3">
      <c r="A760" s="23"/>
      <c r="B760" s="26" t="s">
        <v>231</v>
      </c>
      <c r="C760" s="3"/>
      <c r="D760" s="24"/>
      <c r="E760" s="25"/>
      <c r="F760" s="25"/>
    </row>
    <row r="761" spans="1:6" x14ac:dyDescent="0.3">
      <c r="A761" s="23" t="s">
        <v>37</v>
      </c>
      <c r="B761" s="26" t="s">
        <v>38</v>
      </c>
      <c r="C761" s="3"/>
      <c r="D761" s="24"/>
      <c r="E761" s="25"/>
      <c r="F761" s="25"/>
    </row>
    <row r="762" spans="1:6" x14ac:dyDescent="0.3">
      <c r="A762" s="23" t="s">
        <v>232</v>
      </c>
      <c r="B762" s="4" t="s">
        <v>233</v>
      </c>
      <c r="C762" s="3" t="s">
        <v>6</v>
      </c>
      <c r="D762" s="24">
        <v>301.87</v>
      </c>
      <c r="E762" s="25">
        <v>5369</v>
      </c>
      <c r="F762" s="25">
        <f t="shared" ref="F762:F763" si="185">+ROUND(D762*E762,0)</f>
        <v>1620740</v>
      </c>
    </row>
    <row r="763" spans="1:6" x14ac:dyDescent="0.3">
      <c r="A763" s="23" t="s">
        <v>41</v>
      </c>
      <c r="B763" s="4" t="s">
        <v>42</v>
      </c>
      <c r="C763" s="3" t="s">
        <v>6</v>
      </c>
      <c r="D763" s="24">
        <v>301.87</v>
      </c>
      <c r="E763" s="25">
        <v>9584</v>
      </c>
      <c r="F763" s="25">
        <f t="shared" si="185"/>
        <v>2893122</v>
      </c>
    </row>
    <row r="764" spans="1:6" ht="22.8" x14ac:dyDescent="0.3">
      <c r="A764" s="23" t="s">
        <v>43</v>
      </c>
      <c r="B764" s="26" t="s">
        <v>44</v>
      </c>
      <c r="C764" s="3"/>
      <c r="D764" s="24"/>
      <c r="E764" s="25"/>
      <c r="F764" s="25"/>
    </row>
    <row r="765" spans="1:6" x14ac:dyDescent="0.3">
      <c r="A765" s="23" t="s">
        <v>234</v>
      </c>
      <c r="B765" s="26" t="s">
        <v>235</v>
      </c>
      <c r="C765" s="3"/>
      <c r="D765" s="24"/>
      <c r="E765" s="25"/>
      <c r="F765" s="25"/>
    </row>
    <row r="766" spans="1:6" ht="22.8" x14ac:dyDescent="0.3">
      <c r="A766" s="23" t="s">
        <v>236</v>
      </c>
      <c r="B766" s="26" t="s">
        <v>237</v>
      </c>
      <c r="C766" s="3"/>
      <c r="D766" s="24"/>
      <c r="E766" s="25"/>
      <c r="F766" s="25"/>
    </row>
    <row r="767" spans="1:6" x14ac:dyDescent="0.3">
      <c r="A767" s="23" t="s">
        <v>45</v>
      </c>
      <c r="B767" s="4" t="s">
        <v>46</v>
      </c>
      <c r="C767" s="3" t="s">
        <v>5</v>
      </c>
      <c r="D767" s="24">
        <v>416.58</v>
      </c>
      <c r="E767" s="25">
        <v>18907</v>
      </c>
      <c r="F767" s="25">
        <f>+ROUND(D767*E767,0)</f>
        <v>7876278</v>
      </c>
    </row>
    <row r="768" spans="1:6" x14ac:dyDescent="0.3">
      <c r="A768" s="23" t="s">
        <v>59</v>
      </c>
      <c r="B768" s="26" t="s">
        <v>60</v>
      </c>
      <c r="C768" s="3"/>
      <c r="D768" s="24"/>
      <c r="E768" s="25"/>
      <c r="F768" s="25"/>
    </row>
    <row r="769" spans="1:6" x14ac:dyDescent="0.3">
      <c r="A769" s="23" t="s">
        <v>63</v>
      </c>
      <c r="B769" s="4" t="s">
        <v>64</v>
      </c>
      <c r="C769" s="3" t="s">
        <v>5</v>
      </c>
      <c r="D769" s="24">
        <v>300</v>
      </c>
      <c r="E769" s="25">
        <v>40882</v>
      </c>
      <c r="F769" s="25">
        <f t="shared" ref="F769:F770" si="186">+ROUND(D769*E769,0)</f>
        <v>12264600</v>
      </c>
    </row>
    <row r="770" spans="1:6" x14ac:dyDescent="0.3">
      <c r="A770" s="23" t="s">
        <v>65</v>
      </c>
      <c r="B770" s="4" t="s">
        <v>66</v>
      </c>
      <c r="C770" s="3" t="s">
        <v>5</v>
      </c>
      <c r="D770" s="24">
        <v>33.9</v>
      </c>
      <c r="E770" s="25">
        <v>185409</v>
      </c>
      <c r="F770" s="25">
        <f t="shared" si="186"/>
        <v>6285365</v>
      </c>
    </row>
    <row r="771" spans="1:6" x14ac:dyDescent="0.3">
      <c r="A771" s="23" t="s">
        <v>69</v>
      </c>
      <c r="B771" s="26" t="s">
        <v>70</v>
      </c>
      <c r="C771" s="3"/>
      <c r="D771" s="24"/>
      <c r="E771" s="25"/>
      <c r="F771" s="25"/>
    </row>
    <row r="772" spans="1:6" ht="22.8" x14ac:dyDescent="0.3">
      <c r="A772" s="23" t="s">
        <v>71</v>
      </c>
      <c r="B772" s="4" t="s">
        <v>72</v>
      </c>
      <c r="C772" s="3" t="s">
        <v>5</v>
      </c>
      <c r="D772" s="24">
        <v>116.57999999999998</v>
      </c>
      <c r="E772" s="25">
        <v>104253</v>
      </c>
      <c r="F772" s="25">
        <f>+ROUND(D772*E772,0)</f>
        <v>12153815</v>
      </c>
    </row>
    <row r="773" spans="1:6" x14ac:dyDescent="0.3">
      <c r="A773" s="23" t="s">
        <v>243</v>
      </c>
      <c r="B773" s="26" t="s">
        <v>244</v>
      </c>
      <c r="C773" s="3"/>
      <c r="D773" s="24"/>
      <c r="E773" s="25"/>
      <c r="F773" s="25"/>
    </row>
    <row r="774" spans="1:6" x14ac:dyDescent="0.3">
      <c r="A774" s="23" t="s">
        <v>245</v>
      </c>
      <c r="B774" s="26" t="s">
        <v>246</v>
      </c>
      <c r="C774" s="3"/>
      <c r="D774" s="24"/>
      <c r="E774" s="25"/>
      <c r="F774" s="25"/>
    </row>
    <row r="775" spans="1:6" x14ac:dyDescent="0.3">
      <c r="A775" s="23" t="s">
        <v>247</v>
      </c>
      <c r="B775" s="4" t="s">
        <v>248</v>
      </c>
      <c r="C775" s="3" t="s">
        <v>5</v>
      </c>
      <c r="D775" s="24">
        <v>10.5</v>
      </c>
      <c r="E775" s="25">
        <v>809882</v>
      </c>
      <c r="F775" s="25">
        <f>+ROUND(D775*E775,0)</f>
        <v>8503761</v>
      </c>
    </row>
    <row r="776" spans="1:6" x14ac:dyDescent="0.3">
      <c r="A776" s="23" t="s">
        <v>249</v>
      </c>
      <c r="B776" s="26" t="s">
        <v>250</v>
      </c>
      <c r="C776" s="3"/>
      <c r="D776" s="24"/>
      <c r="E776" s="25"/>
      <c r="F776" s="25"/>
    </row>
    <row r="777" spans="1:6" x14ac:dyDescent="0.3">
      <c r="A777" s="23" t="s">
        <v>251</v>
      </c>
      <c r="B777" s="4" t="s">
        <v>252</v>
      </c>
      <c r="C777" s="3" t="s">
        <v>8</v>
      </c>
      <c r="D777" s="24">
        <v>206</v>
      </c>
      <c r="E777" s="25">
        <v>113225</v>
      </c>
      <c r="F777" s="25">
        <f>+ROUND(D777*E777,0)</f>
        <v>23324350</v>
      </c>
    </row>
    <row r="778" spans="1:6" x14ac:dyDescent="0.3">
      <c r="A778" s="23" t="s">
        <v>255</v>
      </c>
      <c r="B778" s="26" t="s">
        <v>256</v>
      </c>
      <c r="C778" s="3"/>
      <c r="D778" s="24"/>
      <c r="E778" s="25"/>
      <c r="F778" s="25"/>
    </row>
    <row r="779" spans="1:6" ht="22.8" x14ac:dyDescent="0.3">
      <c r="A779" s="23" t="s">
        <v>261</v>
      </c>
      <c r="B779" s="4" t="s">
        <v>262</v>
      </c>
      <c r="C779" s="3" t="s">
        <v>5</v>
      </c>
      <c r="D779" s="24">
        <v>1.08</v>
      </c>
      <c r="E779" s="25">
        <v>1060126</v>
      </c>
      <c r="F779" s="25">
        <f>+ROUND(D779*E779,0)</f>
        <v>1144936</v>
      </c>
    </row>
    <row r="780" spans="1:6" x14ac:dyDescent="0.3">
      <c r="A780" s="23" t="s">
        <v>263</v>
      </c>
      <c r="B780" s="26" t="s">
        <v>264</v>
      </c>
      <c r="C780" s="3"/>
      <c r="D780" s="24"/>
      <c r="E780" s="25"/>
      <c r="F780" s="25"/>
    </row>
    <row r="781" spans="1:6" x14ac:dyDescent="0.3">
      <c r="A781" s="23" t="s">
        <v>265</v>
      </c>
      <c r="B781" s="26" t="s">
        <v>266</v>
      </c>
      <c r="C781" s="3"/>
      <c r="D781" s="24"/>
      <c r="E781" s="25"/>
      <c r="F781" s="25"/>
    </row>
    <row r="782" spans="1:6" x14ac:dyDescent="0.3">
      <c r="A782" s="23" t="s">
        <v>267</v>
      </c>
      <c r="B782" s="4" t="s">
        <v>268</v>
      </c>
      <c r="C782" s="3" t="s">
        <v>30</v>
      </c>
      <c r="D782" s="24">
        <v>9997.2000000000007</v>
      </c>
      <c r="E782" s="25">
        <v>18407</v>
      </c>
      <c r="F782" s="25">
        <f t="shared" ref="F782:F783" si="187">+ROUND(D782*E782,0)</f>
        <v>184018460</v>
      </c>
    </row>
    <row r="783" spans="1:6" x14ac:dyDescent="0.3">
      <c r="A783" s="23" t="s">
        <v>269</v>
      </c>
      <c r="B783" s="4" t="s">
        <v>270</v>
      </c>
      <c r="C783" s="3" t="s">
        <v>30</v>
      </c>
      <c r="D783" s="24">
        <v>6649.54</v>
      </c>
      <c r="E783" s="25">
        <v>45236</v>
      </c>
      <c r="F783" s="25">
        <f t="shared" si="187"/>
        <v>300798591</v>
      </c>
    </row>
    <row r="784" spans="1:6" ht="22.8" x14ac:dyDescent="0.3">
      <c r="A784" s="23" t="s">
        <v>275</v>
      </c>
      <c r="B784" s="26" t="s">
        <v>276</v>
      </c>
      <c r="C784" s="3"/>
      <c r="D784" s="24"/>
      <c r="E784" s="25"/>
      <c r="F784" s="25"/>
    </row>
    <row r="785" spans="1:6" ht="22.8" x14ac:dyDescent="0.3">
      <c r="A785" s="23" t="s">
        <v>279</v>
      </c>
      <c r="B785" s="4" t="s">
        <v>280</v>
      </c>
      <c r="C785" s="3" t="s">
        <v>5</v>
      </c>
      <c r="D785" s="24">
        <v>117</v>
      </c>
      <c r="E785" s="25">
        <v>1247330</v>
      </c>
      <c r="F785" s="25">
        <f>+ROUND(D785*E785,0)</f>
        <v>145937610</v>
      </c>
    </row>
    <row r="786" spans="1:6" ht="22.8" x14ac:dyDescent="0.3">
      <c r="A786" s="23" t="s">
        <v>306</v>
      </c>
      <c r="B786" s="26" t="s">
        <v>307</v>
      </c>
      <c r="C786" s="3"/>
      <c r="D786" s="24"/>
      <c r="E786" s="25"/>
      <c r="F786" s="25"/>
    </row>
    <row r="787" spans="1:6" x14ac:dyDescent="0.3">
      <c r="A787" s="23" t="s">
        <v>308</v>
      </c>
      <c r="B787" s="26" t="s">
        <v>309</v>
      </c>
      <c r="C787" s="3"/>
      <c r="D787" s="24"/>
      <c r="E787" s="25"/>
      <c r="F787" s="25"/>
    </row>
    <row r="788" spans="1:6" x14ac:dyDescent="0.3">
      <c r="A788" s="23" t="s">
        <v>312</v>
      </c>
      <c r="B788" s="4" t="s">
        <v>313</v>
      </c>
      <c r="C788" s="3" t="s">
        <v>31</v>
      </c>
      <c r="D788" s="24">
        <v>240</v>
      </c>
      <c r="E788" s="25">
        <v>67872</v>
      </c>
      <c r="F788" s="25">
        <f>+ROUND(D788*E788,0)</f>
        <v>16289280</v>
      </c>
    </row>
    <row r="789" spans="1:6" ht="22.8" x14ac:dyDescent="0.3">
      <c r="A789" s="23" t="s">
        <v>126</v>
      </c>
      <c r="B789" s="26" t="s">
        <v>127</v>
      </c>
      <c r="C789" s="3"/>
      <c r="D789" s="24"/>
      <c r="E789" s="25"/>
      <c r="F789" s="25"/>
    </row>
    <row r="790" spans="1:6" ht="22.8" x14ac:dyDescent="0.3">
      <c r="A790" s="23" t="s">
        <v>128</v>
      </c>
      <c r="B790" s="4" t="s">
        <v>346</v>
      </c>
      <c r="C790" s="3" t="s">
        <v>31</v>
      </c>
      <c r="D790" s="24">
        <v>10</v>
      </c>
      <c r="E790" s="25">
        <v>165835</v>
      </c>
      <c r="F790" s="25">
        <f>+ROUND(D790*E790,0)</f>
        <v>1658350</v>
      </c>
    </row>
    <row r="791" spans="1:6" x14ac:dyDescent="0.3">
      <c r="A791" s="23"/>
      <c r="B791" s="26" t="s">
        <v>383</v>
      </c>
      <c r="C791" s="3"/>
      <c r="D791" s="24"/>
      <c r="E791" s="25"/>
      <c r="F791" s="25"/>
    </row>
    <row r="792" spans="1:6" x14ac:dyDescent="0.3">
      <c r="A792" s="23" t="s">
        <v>384</v>
      </c>
      <c r="B792" s="4" t="s">
        <v>385</v>
      </c>
      <c r="C792" s="3" t="s">
        <v>6</v>
      </c>
      <c r="D792" s="24">
        <v>207.5</v>
      </c>
      <c r="E792" s="25">
        <v>80875</v>
      </c>
      <c r="F792" s="25">
        <f>+ROUND(D792*E792,0)</f>
        <v>16781563</v>
      </c>
    </row>
    <row r="793" spans="1:6" s="31" customFormat="1" x14ac:dyDescent="0.3">
      <c r="A793" s="32"/>
      <c r="B793" s="26" t="s">
        <v>226</v>
      </c>
      <c r="C793" s="2"/>
      <c r="D793" s="33"/>
      <c r="E793" s="34"/>
      <c r="F793" s="34">
        <f>SUM(F762:F792)</f>
        <v>741550821</v>
      </c>
    </row>
    <row r="794" spans="1:6" s="31" customFormat="1" x14ac:dyDescent="0.3">
      <c r="A794" s="32"/>
      <c r="B794" s="26"/>
      <c r="C794" s="2"/>
      <c r="D794" s="33"/>
      <c r="E794" s="34"/>
      <c r="F794" s="34"/>
    </row>
    <row r="795" spans="1:6" x14ac:dyDescent="0.3">
      <c r="A795" s="35" t="s">
        <v>509</v>
      </c>
      <c r="B795" s="36"/>
      <c r="C795" s="37"/>
      <c r="D795" s="38"/>
      <c r="E795" s="39"/>
      <c r="F795" s="39"/>
    </row>
    <row r="796" spans="1:6" s="31" customFormat="1" ht="22.8" x14ac:dyDescent="0.3">
      <c r="A796" s="32"/>
      <c r="B796" s="26" t="s">
        <v>231</v>
      </c>
      <c r="C796" s="2"/>
      <c r="D796" s="33"/>
      <c r="E796" s="34"/>
      <c r="F796" s="34"/>
    </row>
    <row r="797" spans="1:6" s="31" customFormat="1" x14ac:dyDescent="0.3">
      <c r="A797" s="32" t="s">
        <v>37</v>
      </c>
      <c r="B797" s="26" t="s">
        <v>38</v>
      </c>
      <c r="C797" s="2"/>
      <c r="D797" s="33"/>
      <c r="E797" s="34"/>
      <c r="F797" s="34"/>
    </row>
    <row r="798" spans="1:6" x14ac:dyDescent="0.3">
      <c r="A798" s="23" t="s">
        <v>232</v>
      </c>
      <c r="B798" s="4" t="s">
        <v>233</v>
      </c>
      <c r="C798" s="3" t="s">
        <v>6</v>
      </c>
      <c r="D798" s="24">
        <v>9</v>
      </c>
      <c r="E798" s="25">
        <v>5369</v>
      </c>
      <c r="F798" s="25">
        <f t="shared" ref="F798:F799" si="188">+ROUND(D798*E798,0)</f>
        <v>48321</v>
      </c>
    </row>
    <row r="799" spans="1:6" x14ac:dyDescent="0.3">
      <c r="A799" s="23" t="s">
        <v>41</v>
      </c>
      <c r="B799" s="4" t="s">
        <v>42</v>
      </c>
      <c r="C799" s="3" t="s">
        <v>6</v>
      </c>
      <c r="D799" s="24">
        <v>9</v>
      </c>
      <c r="E799" s="25">
        <v>9584</v>
      </c>
      <c r="F799" s="25">
        <f t="shared" si="188"/>
        <v>86256</v>
      </c>
    </row>
    <row r="800" spans="1:6" ht="22.8" x14ac:dyDescent="0.3">
      <c r="A800" s="23" t="s">
        <v>43</v>
      </c>
      <c r="B800" s="26" t="s">
        <v>44</v>
      </c>
      <c r="C800" s="3"/>
      <c r="D800" s="24"/>
      <c r="E800" s="25"/>
      <c r="F800" s="25"/>
    </row>
    <row r="801" spans="1:6" x14ac:dyDescent="0.3">
      <c r="A801" s="23" t="s">
        <v>234</v>
      </c>
      <c r="B801" s="26" t="s">
        <v>235</v>
      </c>
      <c r="C801" s="3"/>
      <c r="D801" s="24"/>
      <c r="E801" s="25"/>
      <c r="F801" s="25"/>
    </row>
    <row r="802" spans="1:6" ht="22.8" x14ac:dyDescent="0.3">
      <c r="A802" s="23" t="s">
        <v>236</v>
      </c>
      <c r="B802" s="26" t="s">
        <v>237</v>
      </c>
      <c r="C802" s="3"/>
      <c r="D802" s="24"/>
      <c r="E802" s="25"/>
      <c r="F802" s="25"/>
    </row>
    <row r="803" spans="1:6" x14ac:dyDescent="0.3">
      <c r="A803" s="23" t="s">
        <v>238</v>
      </c>
      <c r="B803" s="4" t="s">
        <v>298</v>
      </c>
      <c r="C803" s="3" t="s">
        <v>5</v>
      </c>
      <c r="D803" s="24">
        <v>24.03</v>
      </c>
      <c r="E803" s="25">
        <v>75916</v>
      </c>
      <c r="F803" s="25">
        <f>+ROUND(D803*E803,0)</f>
        <v>1824261</v>
      </c>
    </row>
    <row r="804" spans="1:6" x14ac:dyDescent="0.3">
      <c r="A804" s="23" t="s">
        <v>59</v>
      </c>
      <c r="B804" s="26" t="s">
        <v>60</v>
      </c>
      <c r="C804" s="3"/>
      <c r="D804" s="24"/>
      <c r="E804" s="25"/>
      <c r="F804" s="25"/>
    </row>
    <row r="805" spans="1:6" x14ac:dyDescent="0.3">
      <c r="A805" s="23" t="s">
        <v>63</v>
      </c>
      <c r="B805" s="4" t="s">
        <v>64</v>
      </c>
      <c r="C805" s="3" t="s">
        <v>5</v>
      </c>
      <c r="D805" s="24">
        <v>13.35</v>
      </c>
      <c r="E805" s="25">
        <v>40882</v>
      </c>
      <c r="F805" s="25">
        <f t="shared" ref="F805:F806" si="189">+ROUND(D805*E805,0)</f>
        <v>545775</v>
      </c>
    </row>
    <row r="806" spans="1:6" x14ac:dyDescent="0.3">
      <c r="A806" s="23" t="s">
        <v>65</v>
      </c>
      <c r="B806" s="4" t="s">
        <v>66</v>
      </c>
      <c r="C806" s="3" t="s">
        <v>5</v>
      </c>
      <c r="D806" s="40">
        <v>0.60000100000000001</v>
      </c>
      <c r="E806" s="25">
        <v>185409</v>
      </c>
      <c r="F806" s="46">
        <f t="shared" si="189"/>
        <v>111246</v>
      </c>
    </row>
    <row r="807" spans="1:6" x14ac:dyDescent="0.3">
      <c r="A807" s="23" t="s">
        <v>69</v>
      </c>
      <c r="B807" s="26" t="s">
        <v>70</v>
      </c>
      <c r="C807" s="3"/>
      <c r="D807" s="24"/>
      <c r="E807" s="25"/>
      <c r="F807" s="25"/>
    </row>
    <row r="808" spans="1:6" ht="22.8" x14ac:dyDescent="0.3">
      <c r="A808" s="23" t="s">
        <v>71</v>
      </c>
      <c r="B808" s="4" t="s">
        <v>72</v>
      </c>
      <c r="C808" s="3" t="s">
        <v>5</v>
      </c>
      <c r="D808" s="24">
        <v>10.680000000000001</v>
      </c>
      <c r="E808" s="25">
        <v>104253</v>
      </c>
      <c r="F808" s="25">
        <f>+ROUND(D808*E808,0)</f>
        <v>1113422</v>
      </c>
    </row>
    <row r="809" spans="1:6" x14ac:dyDescent="0.3">
      <c r="A809" s="23" t="s">
        <v>243</v>
      </c>
      <c r="B809" s="26" t="s">
        <v>244</v>
      </c>
      <c r="C809" s="3"/>
      <c r="D809" s="24"/>
      <c r="E809" s="25"/>
      <c r="F809" s="25"/>
    </row>
    <row r="810" spans="1:6" x14ac:dyDescent="0.3">
      <c r="A810" s="23" t="s">
        <v>245</v>
      </c>
      <c r="B810" s="26" t="s">
        <v>246</v>
      </c>
      <c r="C810" s="3"/>
      <c r="D810" s="24"/>
      <c r="E810" s="25"/>
      <c r="F810" s="25"/>
    </row>
    <row r="811" spans="1:6" x14ac:dyDescent="0.3">
      <c r="A811" s="23" t="s">
        <v>247</v>
      </c>
      <c r="B811" s="4" t="s">
        <v>248</v>
      </c>
      <c r="C811" s="3" t="s">
        <v>5</v>
      </c>
      <c r="D811" s="24">
        <v>0.2</v>
      </c>
      <c r="E811" s="25">
        <v>809882</v>
      </c>
      <c r="F811" s="25">
        <f>+ROUND(D811*E811,0)</f>
        <v>161976</v>
      </c>
    </row>
    <row r="812" spans="1:6" x14ac:dyDescent="0.3">
      <c r="A812" s="23" t="s">
        <v>249</v>
      </c>
      <c r="B812" s="26" t="s">
        <v>250</v>
      </c>
      <c r="C812" s="3"/>
      <c r="D812" s="24"/>
      <c r="E812" s="25"/>
      <c r="F812" s="25"/>
    </row>
    <row r="813" spans="1:6" x14ac:dyDescent="0.3">
      <c r="A813" s="23" t="s">
        <v>251</v>
      </c>
      <c r="B813" s="4" t="s">
        <v>252</v>
      </c>
      <c r="C813" s="3" t="s">
        <v>8</v>
      </c>
      <c r="D813" s="24">
        <v>7</v>
      </c>
      <c r="E813" s="25">
        <v>113225</v>
      </c>
      <c r="F813" s="25">
        <f>+ROUND(D813*E813,0)</f>
        <v>792575</v>
      </c>
    </row>
    <row r="814" spans="1:6" x14ac:dyDescent="0.3">
      <c r="A814" s="23" t="s">
        <v>263</v>
      </c>
      <c r="B814" s="26" t="s">
        <v>264</v>
      </c>
      <c r="C814" s="3"/>
      <c r="D814" s="24"/>
      <c r="E814" s="25"/>
      <c r="F814" s="25"/>
    </row>
    <row r="815" spans="1:6" x14ac:dyDescent="0.3">
      <c r="A815" s="23" t="s">
        <v>265</v>
      </c>
      <c r="B815" s="26" t="s">
        <v>266</v>
      </c>
      <c r="C815" s="3"/>
      <c r="D815" s="24"/>
      <c r="E815" s="25"/>
      <c r="F815" s="25"/>
    </row>
    <row r="816" spans="1:6" x14ac:dyDescent="0.3">
      <c r="A816" s="23" t="s">
        <v>267</v>
      </c>
      <c r="B816" s="4" t="s">
        <v>268</v>
      </c>
      <c r="C816" s="3" t="s">
        <v>30</v>
      </c>
      <c r="D816" s="24">
        <v>706.73</v>
      </c>
      <c r="E816" s="25">
        <v>18407</v>
      </c>
      <c r="F816" s="25">
        <f>+ROUND(D816*E816,0)</f>
        <v>13008779</v>
      </c>
    </row>
    <row r="817" spans="1:6" ht="22.8" x14ac:dyDescent="0.3">
      <c r="A817" s="23" t="s">
        <v>275</v>
      </c>
      <c r="B817" s="26" t="s">
        <v>276</v>
      </c>
      <c r="C817" s="3"/>
      <c r="D817" s="24"/>
      <c r="E817" s="25"/>
      <c r="F817" s="25"/>
    </row>
    <row r="818" spans="1:6" ht="22.8" x14ac:dyDescent="0.3">
      <c r="A818" s="23" t="s">
        <v>279</v>
      </c>
      <c r="B818" s="4" t="s">
        <v>280</v>
      </c>
      <c r="C818" s="3" t="s">
        <v>5</v>
      </c>
      <c r="D818" s="24">
        <v>7.3</v>
      </c>
      <c r="E818" s="25">
        <v>1247330</v>
      </c>
      <c r="F818" s="25">
        <f>+ROUND(D818*E818,0)</f>
        <v>9105509</v>
      </c>
    </row>
    <row r="819" spans="1:6" x14ac:dyDescent="0.3">
      <c r="A819" s="23" t="s">
        <v>122</v>
      </c>
      <c r="B819" s="26" t="s">
        <v>123</v>
      </c>
      <c r="C819" s="3"/>
      <c r="D819" s="24"/>
      <c r="E819" s="25"/>
      <c r="F819" s="25"/>
    </row>
    <row r="820" spans="1:6" ht="22.8" x14ac:dyDescent="0.3">
      <c r="A820" s="23" t="s">
        <v>336</v>
      </c>
      <c r="B820" s="4" t="s">
        <v>337</v>
      </c>
      <c r="C820" s="3" t="s">
        <v>31</v>
      </c>
      <c r="D820" s="24">
        <v>1</v>
      </c>
      <c r="E820" s="25">
        <v>1497658</v>
      </c>
      <c r="F820" s="25">
        <f>+ROUND(D820*E820,0)</f>
        <v>1497658</v>
      </c>
    </row>
    <row r="821" spans="1:6" x14ac:dyDescent="0.3">
      <c r="A821" s="23" t="s">
        <v>126</v>
      </c>
      <c r="B821" s="26" t="s">
        <v>500</v>
      </c>
      <c r="C821" s="3"/>
      <c r="D821" s="24"/>
      <c r="E821" s="25"/>
      <c r="F821" s="25"/>
    </row>
    <row r="822" spans="1:6" ht="22.8" x14ac:dyDescent="0.3">
      <c r="A822" s="23" t="s">
        <v>128</v>
      </c>
      <c r="B822" s="4" t="s">
        <v>129</v>
      </c>
      <c r="C822" s="3" t="s">
        <v>31</v>
      </c>
      <c r="D822" s="24">
        <v>7</v>
      </c>
      <c r="E822" s="25">
        <v>165835</v>
      </c>
      <c r="F822" s="25">
        <f>+ROUND(D822*E822,0)</f>
        <v>1160845</v>
      </c>
    </row>
    <row r="823" spans="1:6" x14ac:dyDescent="0.3">
      <c r="A823" s="23"/>
      <c r="B823" s="26" t="s">
        <v>383</v>
      </c>
      <c r="C823" s="3"/>
      <c r="D823" s="24"/>
      <c r="E823" s="25"/>
      <c r="F823" s="25"/>
    </row>
    <row r="824" spans="1:6" ht="45.6" x14ac:dyDescent="0.3">
      <c r="A824" s="23" t="s">
        <v>400</v>
      </c>
      <c r="B824" s="4" t="s">
        <v>510</v>
      </c>
      <c r="C824" s="3" t="s">
        <v>31</v>
      </c>
      <c r="D824" s="24">
        <v>2</v>
      </c>
      <c r="E824" s="25">
        <v>18066724</v>
      </c>
      <c r="F824" s="25">
        <f>+ROUND(D824*E824,0)</f>
        <v>36133448</v>
      </c>
    </row>
    <row r="825" spans="1:6" s="31" customFormat="1" x14ac:dyDescent="0.3">
      <c r="A825" s="32"/>
      <c r="B825" s="26" t="s">
        <v>226</v>
      </c>
      <c r="C825" s="2"/>
      <c r="D825" s="33"/>
      <c r="E825" s="34"/>
      <c r="F825" s="41">
        <f>SUM(F798:F824)</f>
        <v>65590071</v>
      </c>
    </row>
    <row r="826" spans="1:6" s="31" customFormat="1" x14ac:dyDescent="0.3">
      <c r="A826" s="32"/>
      <c r="B826" s="26"/>
      <c r="C826" s="2"/>
      <c r="D826" s="33"/>
      <c r="E826" s="34"/>
      <c r="F826" s="34"/>
    </row>
    <row r="827" spans="1:6" s="31" customFormat="1" ht="22.8" x14ac:dyDescent="0.3">
      <c r="A827" s="32"/>
      <c r="B827" s="26" t="s">
        <v>511</v>
      </c>
      <c r="C827" s="2"/>
      <c r="D827" s="33"/>
      <c r="E827" s="34"/>
      <c r="F827" s="41">
        <f>+F825+F793+F757+F728</f>
        <v>1371390606</v>
      </c>
    </row>
    <row r="828" spans="1:6" s="31" customFormat="1" ht="22.8" x14ac:dyDescent="0.3">
      <c r="A828" s="32"/>
      <c r="B828" s="26" t="s">
        <v>512</v>
      </c>
      <c r="C828" s="2"/>
      <c r="D828" s="33"/>
      <c r="E828" s="34"/>
      <c r="F828" s="34">
        <f>+F729</f>
        <v>472893798</v>
      </c>
    </row>
    <row r="829" spans="1:6" s="31" customFormat="1" x14ac:dyDescent="0.3">
      <c r="A829" s="32"/>
      <c r="B829" s="26"/>
      <c r="C829" s="2"/>
      <c r="D829" s="33"/>
      <c r="E829" s="34"/>
      <c r="F829" s="34"/>
    </row>
    <row r="830" spans="1:6" x14ac:dyDescent="0.3">
      <c r="A830" s="18" t="s">
        <v>513</v>
      </c>
      <c r="B830" s="19"/>
      <c r="C830" s="20"/>
      <c r="D830" s="21"/>
      <c r="E830" s="22"/>
      <c r="F830" s="22"/>
    </row>
    <row r="831" spans="1:6" x14ac:dyDescent="0.3">
      <c r="A831" s="35" t="s">
        <v>514</v>
      </c>
      <c r="B831" s="36"/>
      <c r="C831" s="37"/>
      <c r="D831" s="38"/>
      <c r="E831" s="39"/>
      <c r="F831" s="39"/>
    </row>
    <row r="832" spans="1:6" x14ac:dyDescent="0.3">
      <c r="A832" s="23" t="s">
        <v>73</v>
      </c>
      <c r="B832" s="26" t="s">
        <v>74</v>
      </c>
      <c r="C832" s="3"/>
      <c r="D832" s="24"/>
      <c r="E832" s="25"/>
      <c r="F832" s="25"/>
    </row>
    <row r="833" spans="1:6" x14ac:dyDescent="0.3">
      <c r="A833" s="23" t="s">
        <v>316</v>
      </c>
      <c r="B833" s="26" t="s">
        <v>317</v>
      </c>
      <c r="C833" s="3"/>
      <c r="D833" s="24"/>
      <c r="E833" s="25"/>
      <c r="F833" s="25"/>
    </row>
    <row r="834" spans="1:6" x14ac:dyDescent="0.3">
      <c r="A834" s="23" t="s">
        <v>318</v>
      </c>
      <c r="B834" s="26" t="s">
        <v>319</v>
      </c>
      <c r="C834" s="3"/>
      <c r="D834" s="24"/>
      <c r="E834" s="25"/>
      <c r="F834" s="25"/>
    </row>
    <row r="835" spans="1:6" x14ac:dyDescent="0.3">
      <c r="A835" s="23" t="s">
        <v>75</v>
      </c>
      <c r="B835" s="4" t="s">
        <v>515</v>
      </c>
      <c r="C835" s="3" t="s">
        <v>8</v>
      </c>
      <c r="D835" s="24">
        <v>124.59</v>
      </c>
      <c r="E835" s="25">
        <v>12060</v>
      </c>
      <c r="F835" s="25">
        <f>+ROUND(D835*E835,0)</f>
        <v>1502555</v>
      </c>
    </row>
    <row r="836" spans="1:6" x14ac:dyDescent="0.3">
      <c r="A836" s="23" t="s">
        <v>326</v>
      </c>
      <c r="B836" s="26" t="s">
        <v>327</v>
      </c>
      <c r="C836" s="3"/>
      <c r="D836" s="24"/>
      <c r="E836" s="25"/>
      <c r="F836" s="25"/>
    </row>
    <row r="837" spans="1:6" x14ac:dyDescent="0.3">
      <c r="A837" s="23" t="s">
        <v>328</v>
      </c>
      <c r="B837" s="4" t="s">
        <v>329</v>
      </c>
      <c r="C837" s="3" t="s">
        <v>31</v>
      </c>
      <c r="D837" s="24">
        <v>11</v>
      </c>
      <c r="E837" s="25">
        <v>118467</v>
      </c>
      <c r="F837" s="25">
        <f>+ROUND(D837*E837,0)</f>
        <v>1303137</v>
      </c>
    </row>
    <row r="838" spans="1:6" x14ac:dyDescent="0.3">
      <c r="A838" s="23" t="s">
        <v>330</v>
      </c>
      <c r="B838" s="26" t="s">
        <v>331</v>
      </c>
      <c r="C838" s="3"/>
      <c r="D838" s="24"/>
      <c r="E838" s="25"/>
      <c r="F838" s="25"/>
    </row>
    <row r="839" spans="1:6" x14ac:dyDescent="0.3">
      <c r="A839" s="23" t="s">
        <v>332</v>
      </c>
      <c r="B839" s="4" t="s">
        <v>333</v>
      </c>
      <c r="C839" s="3" t="s">
        <v>31</v>
      </c>
      <c r="D839" s="24">
        <v>11</v>
      </c>
      <c r="E839" s="25">
        <v>61103</v>
      </c>
      <c r="F839" s="25">
        <f>+ROUND(D839*E839,0)</f>
        <v>672133</v>
      </c>
    </row>
    <row r="840" spans="1:6" x14ac:dyDescent="0.3">
      <c r="A840" s="23" t="s">
        <v>334</v>
      </c>
      <c r="B840" s="26" t="s">
        <v>335</v>
      </c>
      <c r="C840" s="3"/>
      <c r="D840" s="24"/>
      <c r="E840" s="25"/>
      <c r="F840" s="25"/>
    </row>
    <row r="841" spans="1:6" ht="22.8" x14ac:dyDescent="0.3">
      <c r="A841" s="23" t="s">
        <v>87</v>
      </c>
      <c r="B841" s="4" t="s">
        <v>88</v>
      </c>
      <c r="C841" s="3" t="s">
        <v>31</v>
      </c>
      <c r="D841" s="24">
        <v>24</v>
      </c>
      <c r="E841" s="25">
        <v>27080</v>
      </c>
      <c r="F841" s="25">
        <f>+ROUND(D841*E841,0)</f>
        <v>649920</v>
      </c>
    </row>
    <row r="842" spans="1:6" x14ac:dyDescent="0.3">
      <c r="A842" s="23"/>
      <c r="B842" s="26" t="s">
        <v>383</v>
      </c>
      <c r="C842" s="3"/>
      <c r="D842" s="24"/>
      <c r="E842" s="25"/>
      <c r="F842" s="25"/>
    </row>
    <row r="843" spans="1:6" ht="45.6" x14ac:dyDescent="0.3">
      <c r="A843" s="23" t="s">
        <v>399</v>
      </c>
      <c r="B843" s="4" t="s">
        <v>401</v>
      </c>
      <c r="C843" s="3" t="s">
        <v>31</v>
      </c>
      <c r="D843" s="24">
        <v>2</v>
      </c>
      <c r="E843" s="25">
        <v>9365429</v>
      </c>
      <c r="F843" s="25">
        <f>+ROUND(D843*E843,0)</f>
        <v>18730858</v>
      </c>
    </row>
    <row r="844" spans="1:6" ht="45.6" x14ac:dyDescent="0.3">
      <c r="A844" s="23" t="s">
        <v>400</v>
      </c>
      <c r="B844" s="4" t="s">
        <v>492</v>
      </c>
      <c r="C844" s="3" t="s">
        <v>31</v>
      </c>
      <c r="D844" s="24">
        <v>2</v>
      </c>
      <c r="E844" s="25">
        <v>18066724</v>
      </c>
      <c r="F844" s="25">
        <f>+ROUND(D844*E844,0)</f>
        <v>36133448</v>
      </c>
    </row>
    <row r="845" spans="1:6" x14ac:dyDescent="0.3">
      <c r="A845" s="23"/>
      <c r="B845" s="26" t="s">
        <v>175</v>
      </c>
      <c r="C845" s="3"/>
      <c r="D845" s="24"/>
      <c r="E845" s="25"/>
      <c r="F845" s="25"/>
    </row>
    <row r="846" spans="1:6" x14ac:dyDescent="0.3">
      <c r="A846" s="23" t="s">
        <v>433</v>
      </c>
      <c r="B846" s="4" t="s">
        <v>558</v>
      </c>
      <c r="C846" s="3" t="s">
        <v>430</v>
      </c>
      <c r="D846" s="24">
        <v>2</v>
      </c>
      <c r="E846" s="25">
        <v>210630</v>
      </c>
      <c r="F846" s="25">
        <f t="shared" ref="F846:F867" si="190">+ROUND(D846*E846,0)</f>
        <v>421260</v>
      </c>
    </row>
    <row r="847" spans="1:6" x14ac:dyDescent="0.3">
      <c r="A847" s="23" t="s">
        <v>435</v>
      </c>
      <c r="B847" s="4" t="s">
        <v>559</v>
      </c>
      <c r="C847" s="3" t="s">
        <v>430</v>
      </c>
      <c r="D847" s="24">
        <v>2</v>
      </c>
      <c r="E847" s="25">
        <v>416000</v>
      </c>
      <c r="F847" s="25">
        <f t="shared" si="190"/>
        <v>832000</v>
      </c>
    </row>
    <row r="848" spans="1:6" x14ac:dyDescent="0.3">
      <c r="A848" s="23" t="s">
        <v>436</v>
      </c>
      <c r="B848" s="4" t="s">
        <v>560</v>
      </c>
      <c r="C848" s="3" t="s">
        <v>430</v>
      </c>
      <c r="D848" s="24">
        <v>2</v>
      </c>
      <c r="E848" s="25">
        <v>199920</v>
      </c>
      <c r="F848" s="25">
        <f t="shared" si="190"/>
        <v>399840</v>
      </c>
    </row>
    <row r="849" spans="1:6" x14ac:dyDescent="0.3">
      <c r="A849" s="23" t="s">
        <v>438</v>
      </c>
      <c r="B849" s="4" t="s">
        <v>562</v>
      </c>
      <c r="C849" s="3" t="s">
        <v>430</v>
      </c>
      <c r="D849" s="24">
        <v>2</v>
      </c>
      <c r="E849" s="25">
        <v>361582</v>
      </c>
      <c r="F849" s="25">
        <f t="shared" si="190"/>
        <v>723164</v>
      </c>
    </row>
    <row r="850" spans="1:6" x14ac:dyDescent="0.3">
      <c r="A850" s="23" t="s">
        <v>439</v>
      </c>
      <c r="B850" s="4" t="s">
        <v>563</v>
      </c>
      <c r="C850" s="3" t="s">
        <v>430</v>
      </c>
      <c r="D850" s="24">
        <v>2</v>
      </c>
      <c r="E850" s="25">
        <v>803480</v>
      </c>
      <c r="F850" s="25">
        <f t="shared" si="190"/>
        <v>1606960</v>
      </c>
    </row>
    <row r="851" spans="1:6" x14ac:dyDescent="0.3">
      <c r="A851" s="6">
        <v>5562</v>
      </c>
      <c r="B851" s="4" t="s">
        <v>568</v>
      </c>
      <c r="C851" s="3" t="s">
        <v>8</v>
      </c>
      <c r="D851" s="24">
        <v>64.59</v>
      </c>
      <c r="E851" s="25">
        <v>137498</v>
      </c>
      <c r="F851" s="25">
        <f t="shared" si="190"/>
        <v>8880996</v>
      </c>
    </row>
    <row r="852" spans="1:6" x14ac:dyDescent="0.3">
      <c r="A852" s="6">
        <v>5566</v>
      </c>
      <c r="B852" s="4" t="s">
        <v>572</v>
      </c>
      <c r="C852" s="3" t="s">
        <v>31</v>
      </c>
      <c r="D852" s="24">
        <v>10</v>
      </c>
      <c r="E852" s="25">
        <v>90243</v>
      </c>
      <c r="F852" s="25">
        <f t="shared" si="190"/>
        <v>902430</v>
      </c>
    </row>
    <row r="853" spans="1:6" x14ac:dyDescent="0.3">
      <c r="A853" s="6">
        <v>5546</v>
      </c>
      <c r="B853" s="4" t="s">
        <v>577</v>
      </c>
      <c r="C853" s="3" t="s">
        <v>31</v>
      </c>
      <c r="D853" s="24">
        <v>10</v>
      </c>
      <c r="E853" s="25">
        <v>87161</v>
      </c>
      <c r="F853" s="25">
        <f t="shared" si="190"/>
        <v>871610</v>
      </c>
    </row>
    <row r="854" spans="1:6" x14ac:dyDescent="0.3">
      <c r="A854" s="6">
        <v>5569</v>
      </c>
      <c r="B854" s="4" t="s">
        <v>578</v>
      </c>
      <c r="C854" s="3" t="s">
        <v>31</v>
      </c>
      <c r="D854" s="24">
        <v>5</v>
      </c>
      <c r="E854" s="25">
        <v>182143</v>
      </c>
      <c r="F854" s="25">
        <f t="shared" si="190"/>
        <v>910715</v>
      </c>
    </row>
    <row r="855" spans="1:6" x14ac:dyDescent="0.3">
      <c r="A855" s="6">
        <v>5549</v>
      </c>
      <c r="B855" s="4" t="s">
        <v>579</v>
      </c>
      <c r="C855" s="3" t="s">
        <v>31</v>
      </c>
      <c r="D855" s="24">
        <v>4</v>
      </c>
      <c r="E855" s="25">
        <v>61645</v>
      </c>
      <c r="F855" s="25">
        <f t="shared" si="190"/>
        <v>246580</v>
      </c>
    </row>
    <row r="856" spans="1:6" x14ac:dyDescent="0.3">
      <c r="A856" s="6">
        <v>5548</v>
      </c>
      <c r="B856" s="4" t="s">
        <v>581</v>
      </c>
      <c r="C856" s="3" t="s">
        <v>31</v>
      </c>
      <c r="D856" s="24">
        <v>14</v>
      </c>
      <c r="E856" s="25">
        <v>48502</v>
      </c>
      <c r="F856" s="25">
        <f t="shared" si="190"/>
        <v>679028</v>
      </c>
    </row>
    <row r="857" spans="1:6" x14ac:dyDescent="0.3">
      <c r="A857" s="6">
        <v>5571</v>
      </c>
      <c r="B857" s="4" t="s">
        <v>582</v>
      </c>
      <c r="C857" s="3" t="s">
        <v>31</v>
      </c>
      <c r="D857" s="24">
        <v>8</v>
      </c>
      <c r="E857" s="25">
        <v>24919</v>
      </c>
      <c r="F857" s="25">
        <f t="shared" si="190"/>
        <v>199352</v>
      </c>
    </row>
    <row r="858" spans="1:6" x14ac:dyDescent="0.3">
      <c r="A858" s="6">
        <v>5573</v>
      </c>
      <c r="B858" s="4" t="s">
        <v>584</v>
      </c>
      <c r="C858" s="3" t="s">
        <v>31</v>
      </c>
      <c r="D858" s="24">
        <v>60</v>
      </c>
      <c r="E858" s="25">
        <v>47741</v>
      </c>
      <c r="F858" s="25">
        <f t="shared" si="190"/>
        <v>2864460</v>
      </c>
    </row>
    <row r="859" spans="1:6" x14ac:dyDescent="0.3">
      <c r="A859" s="6">
        <v>5574</v>
      </c>
      <c r="B859" s="4" t="s">
        <v>585</v>
      </c>
      <c r="C859" s="3" t="s">
        <v>31</v>
      </c>
      <c r="D859" s="24">
        <v>4</v>
      </c>
      <c r="E859" s="25">
        <v>55675</v>
      </c>
      <c r="F859" s="25">
        <f t="shared" si="190"/>
        <v>222700</v>
      </c>
    </row>
    <row r="860" spans="1:6" x14ac:dyDescent="0.3">
      <c r="A860" s="6">
        <v>5575</v>
      </c>
      <c r="B860" s="4" t="s">
        <v>586</v>
      </c>
      <c r="C860" s="3" t="s">
        <v>31</v>
      </c>
      <c r="D860" s="24">
        <v>3</v>
      </c>
      <c r="E860" s="25">
        <v>26068</v>
      </c>
      <c r="F860" s="25">
        <f t="shared" si="190"/>
        <v>78204</v>
      </c>
    </row>
    <row r="861" spans="1:6" x14ac:dyDescent="0.3">
      <c r="A861" s="6">
        <v>5576</v>
      </c>
      <c r="B861" s="4" t="s">
        <v>587</v>
      </c>
      <c r="C861" s="3" t="s">
        <v>31</v>
      </c>
      <c r="D861" s="24">
        <v>1</v>
      </c>
      <c r="E861" s="25">
        <v>85664</v>
      </c>
      <c r="F861" s="25">
        <f t="shared" si="190"/>
        <v>85664</v>
      </c>
    </row>
    <row r="862" spans="1:6" x14ac:dyDescent="0.3">
      <c r="A862" s="6" t="s">
        <v>440</v>
      </c>
      <c r="B862" s="4" t="s">
        <v>593</v>
      </c>
      <c r="C862" s="3" t="s">
        <v>31</v>
      </c>
      <c r="D862" s="24">
        <v>2</v>
      </c>
      <c r="E862" s="25">
        <v>98661</v>
      </c>
      <c r="F862" s="25">
        <f t="shared" si="190"/>
        <v>197322</v>
      </c>
    </row>
    <row r="863" spans="1:6" x14ac:dyDescent="0.3">
      <c r="A863" s="23" t="s">
        <v>457</v>
      </c>
      <c r="B863" s="4" t="s">
        <v>610</v>
      </c>
      <c r="C863" s="3" t="s">
        <v>31</v>
      </c>
      <c r="D863" s="24">
        <v>1</v>
      </c>
      <c r="E863" s="25">
        <v>53095</v>
      </c>
      <c r="F863" s="25">
        <f t="shared" si="190"/>
        <v>53095</v>
      </c>
    </row>
    <row r="864" spans="1:6" x14ac:dyDescent="0.3">
      <c r="A864" s="23" t="s">
        <v>458</v>
      </c>
      <c r="B864" s="4" t="s">
        <v>611</v>
      </c>
      <c r="C864" s="3" t="s">
        <v>31</v>
      </c>
      <c r="D864" s="24">
        <v>2</v>
      </c>
      <c r="E864" s="25">
        <v>394624</v>
      </c>
      <c r="F864" s="25">
        <f t="shared" si="190"/>
        <v>789248</v>
      </c>
    </row>
    <row r="865" spans="1:6" x14ac:dyDescent="0.3">
      <c r="A865" s="23" t="s">
        <v>459</v>
      </c>
      <c r="B865" s="4" t="s">
        <v>612</v>
      </c>
      <c r="C865" s="3" t="s">
        <v>31</v>
      </c>
      <c r="D865" s="24">
        <v>2</v>
      </c>
      <c r="E865" s="25">
        <v>552473</v>
      </c>
      <c r="F865" s="25">
        <f t="shared" si="190"/>
        <v>1104946</v>
      </c>
    </row>
    <row r="866" spans="1:6" x14ac:dyDescent="0.3">
      <c r="A866" s="23" t="s">
        <v>460</v>
      </c>
      <c r="B866" s="4" t="s">
        <v>613</v>
      </c>
      <c r="C866" s="3" t="s">
        <v>31</v>
      </c>
      <c r="D866" s="24">
        <v>2</v>
      </c>
      <c r="E866" s="25">
        <v>91305</v>
      </c>
      <c r="F866" s="25">
        <f t="shared" si="190"/>
        <v>182610</v>
      </c>
    </row>
    <row r="867" spans="1:6" x14ac:dyDescent="0.3">
      <c r="A867" s="23" t="s">
        <v>461</v>
      </c>
      <c r="B867" s="4" t="s">
        <v>614</v>
      </c>
      <c r="C867" s="3" t="s">
        <v>31</v>
      </c>
      <c r="D867" s="24">
        <v>2</v>
      </c>
      <c r="E867" s="25">
        <v>473548</v>
      </c>
      <c r="F867" s="25">
        <f t="shared" si="190"/>
        <v>947096</v>
      </c>
    </row>
    <row r="868" spans="1:6" x14ac:dyDescent="0.3">
      <c r="A868" s="23" t="s">
        <v>462</v>
      </c>
      <c r="B868" s="4" t="s">
        <v>615</v>
      </c>
      <c r="C868" s="3" t="s">
        <v>31</v>
      </c>
      <c r="D868" s="24">
        <v>2</v>
      </c>
      <c r="E868" s="25">
        <v>631398</v>
      </c>
      <c r="F868" s="25">
        <f>+ROUND(D868*E868,0)</f>
        <v>1262796</v>
      </c>
    </row>
    <row r="869" spans="1:6" s="31" customFormat="1" x14ac:dyDescent="0.3">
      <c r="A869" s="32"/>
      <c r="B869" s="26" t="s">
        <v>226</v>
      </c>
      <c r="C869" s="2"/>
      <c r="D869" s="33"/>
      <c r="E869" s="34"/>
      <c r="F869" s="34">
        <f>+SUM(F835:F844)</f>
        <v>58992051</v>
      </c>
    </row>
    <row r="870" spans="1:6" s="31" customFormat="1" x14ac:dyDescent="0.3">
      <c r="A870" s="32"/>
      <c r="B870" s="26" t="s">
        <v>489</v>
      </c>
      <c r="C870" s="2"/>
      <c r="D870" s="33"/>
      <c r="E870" s="34"/>
      <c r="F870" s="34">
        <f>+SUM(F846:F868)</f>
        <v>24462076</v>
      </c>
    </row>
    <row r="871" spans="1:6" s="31" customFormat="1" x14ac:dyDescent="0.3">
      <c r="A871" s="32"/>
      <c r="B871" s="26"/>
      <c r="C871" s="2"/>
      <c r="D871" s="33"/>
      <c r="E871" s="34"/>
      <c r="F871" s="34"/>
    </row>
    <row r="872" spans="1:6" x14ac:dyDescent="0.3">
      <c r="A872" s="35" t="s">
        <v>516</v>
      </c>
      <c r="B872" s="36"/>
      <c r="C872" s="37"/>
      <c r="D872" s="38"/>
      <c r="E872" s="39"/>
      <c r="F872" s="39"/>
    </row>
    <row r="873" spans="1:6" s="31" customFormat="1" ht="22.8" x14ac:dyDescent="0.3">
      <c r="A873" s="32"/>
      <c r="B873" s="26" t="s">
        <v>231</v>
      </c>
      <c r="C873" s="2"/>
      <c r="D873" s="33"/>
      <c r="E873" s="34"/>
      <c r="F873" s="34"/>
    </row>
    <row r="874" spans="1:6" s="31" customFormat="1" x14ac:dyDescent="0.3">
      <c r="A874" s="32" t="s">
        <v>37</v>
      </c>
      <c r="B874" s="26" t="s">
        <v>38</v>
      </c>
      <c r="C874" s="2"/>
      <c r="D874" s="33"/>
      <c r="E874" s="34"/>
      <c r="F874" s="34"/>
    </row>
    <row r="875" spans="1:6" x14ac:dyDescent="0.3">
      <c r="A875" s="23" t="s">
        <v>232</v>
      </c>
      <c r="B875" s="4" t="s">
        <v>233</v>
      </c>
      <c r="C875" s="3" t="s">
        <v>6</v>
      </c>
      <c r="D875" s="24">
        <v>15.48</v>
      </c>
      <c r="E875" s="25">
        <v>5369</v>
      </c>
      <c r="F875" s="25">
        <f t="shared" ref="F875:F876" si="191">+ROUND(D875*E875,0)</f>
        <v>83112</v>
      </c>
    </row>
    <row r="876" spans="1:6" x14ac:dyDescent="0.3">
      <c r="A876" s="23" t="s">
        <v>41</v>
      </c>
      <c r="B876" s="4" t="s">
        <v>42</v>
      </c>
      <c r="C876" s="3" t="s">
        <v>6</v>
      </c>
      <c r="D876" s="24">
        <v>15.48</v>
      </c>
      <c r="E876" s="25">
        <v>9584</v>
      </c>
      <c r="F876" s="25">
        <f t="shared" si="191"/>
        <v>148360</v>
      </c>
    </row>
    <row r="877" spans="1:6" ht="22.8" x14ac:dyDescent="0.3">
      <c r="A877" s="23" t="s">
        <v>43</v>
      </c>
      <c r="B877" s="26" t="s">
        <v>44</v>
      </c>
      <c r="C877" s="3"/>
      <c r="D877" s="24"/>
      <c r="E877" s="25"/>
      <c r="F877" s="25"/>
    </row>
    <row r="878" spans="1:6" x14ac:dyDescent="0.3">
      <c r="A878" s="23" t="s">
        <v>234</v>
      </c>
      <c r="B878" s="26" t="s">
        <v>235</v>
      </c>
      <c r="C878" s="3"/>
      <c r="D878" s="24"/>
      <c r="E878" s="25"/>
      <c r="F878" s="25"/>
    </row>
    <row r="879" spans="1:6" ht="22.8" x14ac:dyDescent="0.3">
      <c r="A879" s="23" t="s">
        <v>236</v>
      </c>
      <c r="B879" s="26" t="s">
        <v>237</v>
      </c>
      <c r="C879" s="3"/>
      <c r="D879" s="24"/>
      <c r="E879" s="25"/>
      <c r="F879" s="25"/>
    </row>
    <row r="880" spans="1:6" x14ac:dyDescent="0.3">
      <c r="A880" s="23" t="s">
        <v>45</v>
      </c>
      <c r="B880" s="4" t="s">
        <v>46</v>
      </c>
      <c r="C880" s="3" t="s">
        <v>5</v>
      </c>
      <c r="D880" s="24">
        <v>48.7</v>
      </c>
      <c r="E880" s="25">
        <v>18907</v>
      </c>
      <c r="F880" s="25">
        <f>+ROUND(D880*E880,0)</f>
        <v>920771</v>
      </c>
    </row>
    <row r="881" spans="1:6" x14ac:dyDescent="0.3">
      <c r="A881" s="23" t="s">
        <v>59</v>
      </c>
      <c r="B881" s="26" t="s">
        <v>60</v>
      </c>
      <c r="C881" s="3"/>
      <c r="D881" s="24"/>
      <c r="E881" s="25"/>
      <c r="F881" s="25"/>
    </row>
    <row r="882" spans="1:6" x14ac:dyDescent="0.3">
      <c r="A882" s="23" t="s">
        <v>63</v>
      </c>
      <c r="B882" s="4" t="s">
        <v>64</v>
      </c>
      <c r="C882" s="3" t="s">
        <v>5</v>
      </c>
      <c r="D882" s="24">
        <v>17.670000000000002</v>
      </c>
      <c r="E882" s="25">
        <v>40882</v>
      </c>
      <c r="F882" s="25">
        <f t="shared" ref="F882:F883" si="192">+ROUND(D882*E882,0)</f>
        <v>722385</v>
      </c>
    </row>
    <row r="883" spans="1:6" x14ac:dyDescent="0.3">
      <c r="A883" s="23" t="s">
        <v>65</v>
      </c>
      <c r="B883" s="4" t="s">
        <v>66</v>
      </c>
      <c r="C883" s="3" t="s">
        <v>5</v>
      </c>
      <c r="D883" s="24">
        <v>1.35</v>
      </c>
      <c r="E883" s="25">
        <v>185409</v>
      </c>
      <c r="F883" s="25">
        <f t="shared" si="192"/>
        <v>250302</v>
      </c>
    </row>
    <row r="884" spans="1:6" x14ac:dyDescent="0.3">
      <c r="A884" s="23" t="s">
        <v>69</v>
      </c>
      <c r="B884" s="26" t="s">
        <v>70</v>
      </c>
      <c r="C884" s="3"/>
      <c r="D884" s="24"/>
      <c r="E884" s="25"/>
      <c r="F884" s="25"/>
    </row>
    <row r="885" spans="1:6" ht="22.8" x14ac:dyDescent="0.3">
      <c r="A885" s="23" t="s">
        <v>71</v>
      </c>
      <c r="B885" s="4" t="s">
        <v>72</v>
      </c>
      <c r="C885" s="3" t="s">
        <v>5</v>
      </c>
      <c r="D885" s="24">
        <v>31.03</v>
      </c>
      <c r="E885" s="25">
        <v>104253</v>
      </c>
      <c r="F885" s="25">
        <f>+ROUND(D885*E885,0)</f>
        <v>3234971</v>
      </c>
    </row>
    <row r="886" spans="1:6" x14ac:dyDescent="0.3">
      <c r="A886" s="23" t="s">
        <v>243</v>
      </c>
      <c r="B886" s="26" t="s">
        <v>244</v>
      </c>
      <c r="C886" s="3"/>
      <c r="D886" s="24"/>
      <c r="E886" s="25"/>
      <c r="F886" s="25"/>
    </row>
    <row r="887" spans="1:6" x14ac:dyDescent="0.3">
      <c r="A887" s="23" t="s">
        <v>245</v>
      </c>
      <c r="B887" s="26" t="s">
        <v>246</v>
      </c>
      <c r="C887" s="3"/>
      <c r="D887" s="24"/>
      <c r="E887" s="25"/>
      <c r="F887" s="25"/>
    </row>
    <row r="888" spans="1:6" x14ac:dyDescent="0.3">
      <c r="A888" s="23" t="s">
        <v>247</v>
      </c>
      <c r="B888" s="4" t="s">
        <v>248</v>
      </c>
      <c r="C888" s="3" t="s">
        <v>5</v>
      </c>
      <c r="D888" s="24">
        <v>0.45</v>
      </c>
      <c r="E888" s="25">
        <v>809882</v>
      </c>
      <c r="F888" s="25">
        <f>+ROUND(D888*E888,0)</f>
        <v>364447</v>
      </c>
    </row>
    <row r="889" spans="1:6" x14ac:dyDescent="0.3">
      <c r="A889" s="23" t="s">
        <v>249</v>
      </c>
      <c r="B889" s="26" t="s">
        <v>250</v>
      </c>
      <c r="C889" s="3"/>
      <c r="D889" s="24"/>
      <c r="E889" s="25"/>
      <c r="F889" s="25"/>
    </row>
    <row r="890" spans="1:6" x14ac:dyDescent="0.3">
      <c r="A890" s="23" t="s">
        <v>251</v>
      </c>
      <c r="B890" s="4" t="s">
        <v>252</v>
      </c>
      <c r="C890" s="3" t="s">
        <v>8</v>
      </c>
      <c r="D890" s="24">
        <v>22</v>
      </c>
      <c r="E890" s="25">
        <v>113225</v>
      </c>
      <c r="F890" s="25">
        <f>+ROUND(D890*E890,0)</f>
        <v>2490950</v>
      </c>
    </row>
    <row r="891" spans="1:6" x14ac:dyDescent="0.3">
      <c r="A891" s="23" t="s">
        <v>263</v>
      </c>
      <c r="B891" s="26" t="s">
        <v>264</v>
      </c>
      <c r="C891" s="3"/>
      <c r="D891" s="24"/>
      <c r="E891" s="25"/>
      <c r="F891" s="25"/>
    </row>
    <row r="892" spans="1:6" x14ac:dyDescent="0.3">
      <c r="A892" s="23" t="s">
        <v>265</v>
      </c>
      <c r="B892" s="26" t="s">
        <v>266</v>
      </c>
      <c r="C892" s="3"/>
      <c r="D892" s="24"/>
      <c r="E892" s="25"/>
      <c r="F892" s="25"/>
    </row>
    <row r="893" spans="1:6" x14ac:dyDescent="0.3">
      <c r="A893" s="23" t="s">
        <v>267</v>
      </c>
      <c r="B893" s="4" t="s">
        <v>268</v>
      </c>
      <c r="C893" s="3" t="s">
        <v>30</v>
      </c>
      <c r="D893" s="24">
        <v>997.9</v>
      </c>
      <c r="E893" s="25">
        <v>18407</v>
      </c>
      <c r="F893" s="25">
        <f>+ROUND(D893*E893,0)</f>
        <v>18368345</v>
      </c>
    </row>
    <row r="894" spans="1:6" ht="22.8" x14ac:dyDescent="0.3">
      <c r="A894" s="23" t="s">
        <v>275</v>
      </c>
      <c r="B894" s="26" t="s">
        <v>276</v>
      </c>
      <c r="C894" s="3"/>
      <c r="D894" s="24"/>
      <c r="E894" s="25"/>
      <c r="F894" s="25"/>
    </row>
    <row r="895" spans="1:6" ht="22.8" x14ac:dyDescent="0.3">
      <c r="A895" s="23" t="s">
        <v>279</v>
      </c>
      <c r="B895" s="4" t="s">
        <v>280</v>
      </c>
      <c r="C895" s="3" t="s">
        <v>5</v>
      </c>
      <c r="D895" s="24">
        <v>11.2</v>
      </c>
      <c r="E895" s="25">
        <v>1247330</v>
      </c>
      <c r="F895" s="25">
        <f t="shared" ref="F895:F897" si="193">+ROUND(D895*E895,0)</f>
        <v>13970096</v>
      </c>
    </row>
    <row r="896" spans="1:6" ht="22.8" x14ac:dyDescent="0.3">
      <c r="A896" s="23" t="s">
        <v>338</v>
      </c>
      <c r="B896" s="4" t="s">
        <v>339</v>
      </c>
      <c r="C896" s="3" t="s">
        <v>31</v>
      </c>
      <c r="D896" s="24">
        <v>1</v>
      </c>
      <c r="E896" s="25">
        <v>1207889</v>
      </c>
      <c r="F896" s="25">
        <f t="shared" si="193"/>
        <v>1207889</v>
      </c>
    </row>
    <row r="897" spans="1:6" ht="22.8" x14ac:dyDescent="0.3">
      <c r="A897" s="23" t="s">
        <v>128</v>
      </c>
      <c r="B897" s="4" t="s">
        <v>346</v>
      </c>
      <c r="C897" s="3" t="s">
        <v>31</v>
      </c>
      <c r="D897" s="24">
        <v>6</v>
      </c>
      <c r="E897" s="25">
        <v>165835</v>
      </c>
      <c r="F897" s="25">
        <f t="shared" si="193"/>
        <v>995010</v>
      </c>
    </row>
    <row r="898" spans="1:6" x14ac:dyDescent="0.3">
      <c r="A898" s="23"/>
      <c r="B898" s="26" t="s">
        <v>383</v>
      </c>
      <c r="C898" s="3"/>
      <c r="D898" s="24"/>
      <c r="E898" s="25"/>
      <c r="F898" s="25"/>
    </row>
    <row r="899" spans="1:6" ht="45.6" x14ac:dyDescent="0.3">
      <c r="A899" s="23" t="s">
        <v>399</v>
      </c>
      <c r="B899" s="4" t="s">
        <v>401</v>
      </c>
      <c r="C899" s="3" t="s">
        <v>31</v>
      </c>
      <c r="D899" s="24">
        <v>2</v>
      </c>
      <c r="E899" s="25">
        <v>9365429</v>
      </c>
      <c r="F899" s="25">
        <f>+ROUND(D899*E899,0)</f>
        <v>18730858</v>
      </c>
    </row>
    <row r="900" spans="1:6" s="31" customFormat="1" x14ac:dyDescent="0.3">
      <c r="A900" s="32"/>
      <c r="B900" s="26" t="s">
        <v>226</v>
      </c>
      <c r="C900" s="2"/>
      <c r="D900" s="33"/>
      <c r="E900" s="34"/>
      <c r="F900" s="34">
        <f>SUM(F875:F899)</f>
        <v>61487496</v>
      </c>
    </row>
    <row r="901" spans="1:6" s="31" customFormat="1" x14ac:dyDescent="0.3">
      <c r="A901" s="32"/>
      <c r="B901" s="26"/>
      <c r="C901" s="2"/>
      <c r="D901" s="33"/>
      <c r="E901" s="34"/>
      <c r="F901" s="34"/>
    </row>
    <row r="902" spans="1:6" s="31" customFormat="1" ht="22.8" x14ac:dyDescent="0.3">
      <c r="A902" s="32"/>
      <c r="B902" s="26" t="s">
        <v>517</v>
      </c>
      <c r="C902" s="2"/>
      <c r="D902" s="33"/>
      <c r="E902" s="34"/>
      <c r="F902" s="34">
        <f>+F900+F869</f>
        <v>120479547</v>
      </c>
    </row>
    <row r="903" spans="1:6" s="31" customFormat="1" ht="22.8" x14ac:dyDescent="0.3">
      <c r="A903" s="32"/>
      <c r="B903" s="26" t="s">
        <v>518</v>
      </c>
      <c r="C903" s="2"/>
      <c r="D903" s="33"/>
      <c r="E903" s="34"/>
      <c r="F903" s="34">
        <f>+F870</f>
        <v>24462076</v>
      </c>
    </row>
    <row r="904" spans="1:6" s="31" customFormat="1" x14ac:dyDescent="0.3">
      <c r="A904" s="32"/>
      <c r="B904" s="26"/>
      <c r="C904" s="2"/>
      <c r="D904" s="33"/>
      <c r="E904" s="34"/>
      <c r="F904" s="34"/>
    </row>
    <row r="905" spans="1:6" x14ac:dyDescent="0.3">
      <c r="A905" s="18" t="s">
        <v>519</v>
      </c>
      <c r="B905" s="19"/>
      <c r="C905" s="20"/>
      <c r="D905" s="21"/>
      <c r="E905" s="22"/>
      <c r="F905" s="22"/>
    </row>
    <row r="906" spans="1:6" x14ac:dyDescent="0.3">
      <c r="A906" s="35" t="s">
        <v>520</v>
      </c>
      <c r="B906" s="36"/>
      <c r="C906" s="37"/>
      <c r="D906" s="38"/>
      <c r="E906" s="39"/>
      <c r="F906" s="39"/>
    </row>
    <row r="907" spans="1:6" ht="22.8" x14ac:dyDescent="0.3">
      <c r="A907" s="23"/>
      <c r="B907" s="26" t="s">
        <v>231</v>
      </c>
      <c r="C907" s="3"/>
      <c r="D907" s="24"/>
      <c r="E907" s="25"/>
      <c r="F907" s="25"/>
    </row>
    <row r="908" spans="1:6" x14ac:dyDescent="0.3">
      <c r="A908" s="23" t="s">
        <v>37</v>
      </c>
      <c r="B908" s="26" t="s">
        <v>38</v>
      </c>
      <c r="C908" s="3"/>
      <c r="D908" s="24"/>
      <c r="E908" s="25"/>
      <c r="F908" s="25"/>
    </row>
    <row r="909" spans="1:6" x14ac:dyDescent="0.3">
      <c r="A909" s="23" t="s">
        <v>232</v>
      </c>
      <c r="B909" s="4" t="s">
        <v>233</v>
      </c>
      <c r="C909" s="3" t="s">
        <v>6</v>
      </c>
      <c r="D909" s="24">
        <v>47.31</v>
      </c>
      <c r="E909" s="25">
        <v>5369</v>
      </c>
      <c r="F909" s="25">
        <f t="shared" ref="F909:F910" si="194">+ROUND(D909*E909,0)</f>
        <v>254007</v>
      </c>
    </row>
    <row r="910" spans="1:6" x14ac:dyDescent="0.3">
      <c r="A910" s="23" t="s">
        <v>41</v>
      </c>
      <c r="B910" s="4" t="s">
        <v>42</v>
      </c>
      <c r="C910" s="3" t="s">
        <v>6</v>
      </c>
      <c r="D910" s="24">
        <v>47.31</v>
      </c>
      <c r="E910" s="25">
        <v>9584</v>
      </c>
      <c r="F910" s="25">
        <f t="shared" si="194"/>
        <v>453419</v>
      </c>
    </row>
    <row r="911" spans="1:6" ht="22.8" x14ac:dyDescent="0.3">
      <c r="A911" s="23" t="s">
        <v>43</v>
      </c>
      <c r="B911" s="26" t="s">
        <v>44</v>
      </c>
      <c r="C911" s="3"/>
      <c r="D911" s="24"/>
      <c r="E911" s="25"/>
      <c r="F911" s="25"/>
    </row>
    <row r="912" spans="1:6" x14ac:dyDescent="0.3">
      <c r="A912" s="23" t="s">
        <v>234</v>
      </c>
      <c r="B912" s="26" t="s">
        <v>235</v>
      </c>
      <c r="C912" s="3"/>
      <c r="D912" s="24"/>
      <c r="E912" s="25"/>
      <c r="F912" s="25"/>
    </row>
    <row r="913" spans="1:6" ht="22.8" x14ac:dyDescent="0.3">
      <c r="A913" s="23" t="s">
        <v>236</v>
      </c>
      <c r="B913" s="26" t="s">
        <v>237</v>
      </c>
      <c r="C913" s="3"/>
      <c r="D913" s="24"/>
      <c r="E913" s="25"/>
      <c r="F913" s="25"/>
    </row>
    <row r="914" spans="1:6" x14ac:dyDescent="0.3">
      <c r="A914" s="23" t="s">
        <v>45</v>
      </c>
      <c r="B914" s="4" t="s">
        <v>46</v>
      </c>
      <c r="C914" s="3" t="s">
        <v>5</v>
      </c>
      <c r="D914" s="24">
        <v>33.11</v>
      </c>
      <c r="E914" s="25">
        <v>18907</v>
      </c>
      <c r="F914" s="25">
        <f>+ROUND(D914*E914,0)</f>
        <v>626011</v>
      </c>
    </row>
    <row r="915" spans="1:6" s="31" customFormat="1" x14ac:dyDescent="0.3">
      <c r="A915" s="32" t="s">
        <v>59</v>
      </c>
      <c r="B915" s="26" t="s">
        <v>60</v>
      </c>
      <c r="C915" s="2"/>
      <c r="D915" s="33"/>
      <c r="E915" s="34"/>
      <c r="F915" s="34"/>
    </row>
    <row r="916" spans="1:6" x14ac:dyDescent="0.3">
      <c r="A916" s="23" t="s">
        <v>61</v>
      </c>
      <c r="B916" s="4" t="s">
        <v>62</v>
      </c>
      <c r="C916" s="3" t="s">
        <v>5</v>
      </c>
      <c r="D916" s="24">
        <v>18.39</v>
      </c>
      <c r="E916" s="25">
        <v>141591</v>
      </c>
      <c r="F916" s="25">
        <f>+ROUND(D916*E916,0)</f>
        <v>2603858</v>
      </c>
    </row>
    <row r="917" spans="1:6" x14ac:dyDescent="0.3">
      <c r="A917" s="23" t="s">
        <v>69</v>
      </c>
      <c r="B917" s="26" t="s">
        <v>70</v>
      </c>
      <c r="C917" s="3"/>
      <c r="D917" s="24"/>
      <c r="E917" s="25"/>
      <c r="F917" s="25"/>
    </row>
    <row r="918" spans="1:6" ht="22.8" x14ac:dyDescent="0.3">
      <c r="A918" s="23" t="s">
        <v>71</v>
      </c>
      <c r="B918" s="4" t="s">
        <v>72</v>
      </c>
      <c r="C918" s="3" t="s">
        <v>5</v>
      </c>
      <c r="D918" s="24">
        <v>33.11</v>
      </c>
      <c r="E918" s="25">
        <v>104253</v>
      </c>
      <c r="F918" s="25">
        <f>+ROUND(D918*E918,0)</f>
        <v>3451817</v>
      </c>
    </row>
    <row r="919" spans="1:6" x14ac:dyDescent="0.3">
      <c r="A919" s="23" t="s">
        <v>243</v>
      </c>
      <c r="B919" s="26" t="s">
        <v>244</v>
      </c>
      <c r="C919" s="3"/>
      <c r="D919" s="24"/>
      <c r="E919" s="25"/>
      <c r="F919" s="25"/>
    </row>
    <row r="920" spans="1:6" x14ac:dyDescent="0.3">
      <c r="A920" s="23" t="s">
        <v>245</v>
      </c>
      <c r="B920" s="26" t="s">
        <v>246</v>
      </c>
      <c r="C920" s="3"/>
      <c r="D920" s="24"/>
      <c r="E920" s="25"/>
      <c r="F920" s="25"/>
    </row>
    <row r="921" spans="1:6" x14ac:dyDescent="0.3">
      <c r="A921" s="23" t="s">
        <v>247</v>
      </c>
      <c r="B921" s="4" t="s">
        <v>248</v>
      </c>
      <c r="C921" s="3" t="s">
        <v>5</v>
      </c>
      <c r="D921" s="24">
        <v>0.56999999999999995</v>
      </c>
      <c r="E921" s="25">
        <v>809882</v>
      </c>
      <c r="F921" s="25">
        <f>+ROUND(D921*E921,0)</f>
        <v>461633</v>
      </c>
    </row>
    <row r="922" spans="1:6" x14ac:dyDescent="0.3">
      <c r="A922" s="23" t="s">
        <v>249</v>
      </c>
      <c r="B922" s="26" t="s">
        <v>250</v>
      </c>
      <c r="C922" s="3"/>
      <c r="D922" s="24"/>
      <c r="E922" s="25"/>
      <c r="F922" s="25"/>
    </row>
    <row r="923" spans="1:6" x14ac:dyDescent="0.3">
      <c r="A923" s="23" t="s">
        <v>253</v>
      </c>
      <c r="B923" s="4" t="s">
        <v>254</v>
      </c>
      <c r="C923" s="3" t="s">
        <v>8</v>
      </c>
      <c r="D923" s="24">
        <v>60</v>
      </c>
      <c r="E923" s="25">
        <v>27755</v>
      </c>
      <c r="F923" s="25">
        <f>+ROUND(D923*E923,0)</f>
        <v>1665300</v>
      </c>
    </row>
    <row r="924" spans="1:6" s="31" customFormat="1" x14ac:dyDescent="0.3">
      <c r="A924" s="32" t="s">
        <v>255</v>
      </c>
      <c r="B924" s="26" t="s">
        <v>256</v>
      </c>
      <c r="C924" s="2"/>
      <c r="D924" s="33"/>
      <c r="E924" s="34"/>
      <c r="F924" s="34"/>
    </row>
    <row r="925" spans="1:6" x14ac:dyDescent="0.3">
      <c r="A925" s="23" t="s">
        <v>257</v>
      </c>
      <c r="B925" s="4" t="s">
        <v>258</v>
      </c>
      <c r="C925" s="3" t="s">
        <v>5</v>
      </c>
      <c r="D925" s="24">
        <v>1.95</v>
      </c>
      <c r="E925" s="25">
        <v>826093</v>
      </c>
      <c r="F925" s="25">
        <f>+ROUND(D925*E925,0)</f>
        <v>1610881</v>
      </c>
    </row>
    <row r="926" spans="1:6" ht="22.8" x14ac:dyDescent="0.3">
      <c r="A926" s="23" t="s">
        <v>261</v>
      </c>
      <c r="B926" s="4" t="s">
        <v>262</v>
      </c>
      <c r="C926" s="3" t="s">
        <v>5</v>
      </c>
      <c r="D926" s="24">
        <v>0.93</v>
      </c>
      <c r="E926" s="25">
        <v>1060126</v>
      </c>
      <c r="F926" s="25">
        <f>+ROUND(D926*E926,0)</f>
        <v>985917</v>
      </c>
    </row>
    <row r="927" spans="1:6" x14ac:dyDescent="0.3">
      <c r="A927" s="23" t="s">
        <v>263</v>
      </c>
      <c r="B927" s="26" t="s">
        <v>264</v>
      </c>
      <c r="C927" s="3"/>
      <c r="D927" s="24"/>
      <c r="E927" s="25"/>
      <c r="F927" s="25"/>
    </row>
    <row r="928" spans="1:6" x14ac:dyDescent="0.3">
      <c r="A928" s="23" t="s">
        <v>265</v>
      </c>
      <c r="B928" s="26" t="s">
        <v>266</v>
      </c>
      <c r="C928" s="3"/>
      <c r="D928" s="24"/>
      <c r="E928" s="25"/>
      <c r="F928" s="25"/>
    </row>
    <row r="929" spans="1:6" x14ac:dyDescent="0.3">
      <c r="A929" s="23" t="s">
        <v>267</v>
      </c>
      <c r="B929" s="4" t="s">
        <v>268</v>
      </c>
      <c r="C929" s="3" t="s">
        <v>30</v>
      </c>
      <c r="D929" s="24">
        <v>1320.42</v>
      </c>
      <c r="E929" s="25">
        <v>18407</v>
      </c>
      <c r="F929" s="25">
        <f>+ROUND(D929*E929,0)</f>
        <v>24304971</v>
      </c>
    </row>
    <row r="930" spans="1:6" x14ac:dyDescent="0.3">
      <c r="A930" s="23" t="s">
        <v>273</v>
      </c>
      <c r="B930" s="4" t="s">
        <v>274</v>
      </c>
      <c r="C930" s="3" t="s">
        <v>30</v>
      </c>
      <c r="D930" s="24">
        <v>93.4</v>
      </c>
      <c r="E930" s="25">
        <v>10351</v>
      </c>
      <c r="F930" s="25">
        <f>+ROUND(D930*E930,0)</f>
        <v>966783</v>
      </c>
    </row>
    <row r="931" spans="1:6" s="31" customFormat="1" ht="22.8" x14ac:dyDescent="0.3">
      <c r="A931" s="32" t="s">
        <v>275</v>
      </c>
      <c r="B931" s="26" t="s">
        <v>276</v>
      </c>
      <c r="C931" s="2"/>
      <c r="D931" s="33"/>
      <c r="E931" s="34"/>
      <c r="F931" s="34"/>
    </row>
    <row r="932" spans="1:6" x14ac:dyDescent="0.3">
      <c r="A932" s="23" t="s">
        <v>281</v>
      </c>
      <c r="B932" s="4" t="s">
        <v>282</v>
      </c>
      <c r="C932" s="3" t="s">
        <v>5</v>
      </c>
      <c r="D932" s="24">
        <v>13.4</v>
      </c>
      <c r="E932" s="25">
        <v>1068871</v>
      </c>
      <c r="F932" s="25">
        <f>+ROUND(D932*E932,0)</f>
        <v>14322871</v>
      </c>
    </row>
    <row r="933" spans="1:6" ht="22.8" x14ac:dyDescent="0.3">
      <c r="A933" s="23" t="s">
        <v>306</v>
      </c>
      <c r="B933" s="26" t="s">
        <v>307</v>
      </c>
      <c r="C933" s="3"/>
      <c r="D933" s="24"/>
      <c r="E933" s="25"/>
      <c r="F933" s="25"/>
    </row>
    <row r="934" spans="1:6" x14ac:dyDescent="0.3">
      <c r="A934" s="23" t="s">
        <v>308</v>
      </c>
      <c r="B934" s="26" t="s">
        <v>309</v>
      </c>
      <c r="C934" s="3"/>
      <c r="D934" s="24"/>
      <c r="E934" s="25"/>
      <c r="F934" s="25"/>
    </row>
    <row r="935" spans="1:6" x14ac:dyDescent="0.3">
      <c r="A935" s="23" t="s">
        <v>310</v>
      </c>
      <c r="B935" s="4" t="s">
        <v>311</v>
      </c>
      <c r="C935" s="3" t="s">
        <v>31</v>
      </c>
      <c r="D935" s="24">
        <v>142</v>
      </c>
      <c r="E935" s="25">
        <v>27798</v>
      </c>
      <c r="F935" s="25">
        <f>+ROUND(D935*E935,0)</f>
        <v>3947316</v>
      </c>
    </row>
    <row r="936" spans="1:6" x14ac:dyDescent="0.3">
      <c r="A936" s="23" t="s">
        <v>145</v>
      </c>
      <c r="B936" s="26" t="s">
        <v>356</v>
      </c>
      <c r="C936" s="3"/>
      <c r="D936" s="24"/>
      <c r="E936" s="25"/>
      <c r="F936" s="25"/>
    </row>
    <row r="937" spans="1:6" ht="22.8" x14ac:dyDescent="0.3">
      <c r="A937" s="23" t="s">
        <v>360</v>
      </c>
      <c r="B937" s="4" t="s">
        <v>361</v>
      </c>
      <c r="C937" s="3" t="s">
        <v>6</v>
      </c>
      <c r="D937" s="24">
        <v>61.54</v>
      </c>
      <c r="E937" s="25">
        <v>129094</v>
      </c>
      <c r="F937" s="25">
        <f>+ROUND(D937*E937,0)</f>
        <v>7944445</v>
      </c>
    </row>
    <row r="938" spans="1:6" x14ac:dyDescent="0.3">
      <c r="A938" s="23" t="s">
        <v>377</v>
      </c>
      <c r="B938" s="26" t="s">
        <v>378</v>
      </c>
      <c r="C938" s="3"/>
      <c r="D938" s="24"/>
      <c r="E938" s="25"/>
      <c r="F938" s="25"/>
    </row>
    <row r="939" spans="1:6" x14ac:dyDescent="0.3">
      <c r="A939" s="23" t="s">
        <v>379</v>
      </c>
      <c r="B939" s="26" t="s">
        <v>380</v>
      </c>
      <c r="C939" s="3"/>
      <c r="D939" s="24"/>
      <c r="E939" s="25"/>
      <c r="F939" s="25"/>
    </row>
    <row r="940" spans="1:6" x14ac:dyDescent="0.3">
      <c r="A940" s="23" t="s">
        <v>381</v>
      </c>
      <c r="B940" s="4" t="s">
        <v>382</v>
      </c>
      <c r="C940" s="3" t="s">
        <v>6</v>
      </c>
      <c r="D940" s="24">
        <v>129.81</v>
      </c>
      <c r="E940" s="25">
        <v>16074</v>
      </c>
      <c r="F940" s="25">
        <f>+ROUND(D940*E940,0)</f>
        <v>2086566</v>
      </c>
    </row>
    <row r="941" spans="1:6" x14ac:dyDescent="0.3">
      <c r="A941" s="23"/>
      <c r="B941" s="26" t="s">
        <v>383</v>
      </c>
      <c r="C941" s="3"/>
      <c r="D941" s="24"/>
      <c r="E941" s="25"/>
      <c r="F941" s="25"/>
    </row>
    <row r="942" spans="1:6" x14ac:dyDescent="0.3">
      <c r="A942" s="23" t="s">
        <v>384</v>
      </c>
      <c r="B942" s="4" t="s">
        <v>385</v>
      </c>
      <c r="C942" s="3" t="s">
        <v>6</v>
      </c>
      <c r="D942" s="24">
        <v>47.31</v>
      </c>
      <c r="E942" s="25">
        <v>80875</v>
      </c>
      <c r="F942" s="25">
        <f t="shared" ref="F942:F947" si="195">+ROUND(D942*E942,0)</f>
        <v>3826196</v>
      </c>
    </row>
    <row r="943" spans="1:6" x14ac:dyDescent="0.3">
      <c r="A943" s="23" t="s">
        <v>386</v>
      </c>
      <c r="B943" s="4" t="s">
        <v>521</v>
      </c>
      <c r="C943" s="3" t="s">
        <v>31</v>
      </c>
      <c r="D943" s="24">
        <v>1</v>
      </c>
      <c r="E943" s="25">
        <v>932815</v>
      </c>
      <c r="F943" s="25">
        <f t="shared" si="195"/>
        <v>932815</v>
      </c>
    </row>
    <row r="944" spans="1:6" ht="34.200000000000003" x14ac:dyDescent="0.3">
      <c r="A944" s="23" t="s">
        <v>412</v>
      </c>
      <c r="B944" s="4" t="s">
        <v>413</v>
      </c>
      <c r="C944" s="3" t="s">
        <v>6</v>
      </c>
      <c r="D944" s="24">
        <v>3.28</v>
      </c>
      <c r="E944" s="25">
        <v>464939</v>
      </c>
      <c r="F944" s="25">
        <f t="shared" si="195"/>
        <v>1525000</v>
      </c>
    </row>
    <row r="945" spans="1:6" ht="22.8" x14ac:dyDescent="0.3">
      <c r="A945" s="23" t="s">
        <v>414</v>
      </c>
      <c r="B945" s="4" t="s">
        <v>415</v>
      </c>
      <c r="C945" s="3" t="s">
        <v>6</v>
      </c>
      <c r="D945" s="24">
        <v>6.8</v>
      </c>
      <c r="E945" s="25">
        <v>761685</v>
      </c>
      <c r="F945" s="25">
        <f t="shared" si="195"/>
        <v>5179458</v>
      </c>
    </row>
    <row r="946" spans="1:6" ht="22.8" x14ac:dyDescent="0.3">
      <c r="A946" s="23" t="s">
        <v>416</v>
      </c>
      <c r="B946" s="4" t="s">
        <v>417</v>
      </c>
      <c r="C946" s="3" t="s">
        <v>6</v>
      </c>
      <c r="D946" s="24">
        <v>4.3</v>
      </c>
      <c r="E946" s="25">
        <v>761685</v>
      </c>
      <c r="F946" s="25">
        <f t="shared" si="195"/>
        <v>3275246</v>
      </c>
    </row>
    <row r="947" spans="1:6" x14ac:dyDescent="0.3">
      <c r="A947" s="23" t="s">
        <v>428</v>
      </c>
      <c r="B947" s="4" t="s">
        <v>429</v>
      </c>
      <c r="C947" s="3" t="s">
        <v>6</v>
      </c>
      <c r="D947" s="24">
        <v>23.48</v>
      </c>
      <c r="E947" s="25">
        <v>27279</v>
      </c>
      <c r="F947" s="25">
        <f t="shared" si="195"/>
        <v>640511</v>
      </c>
    </row>
    <row r="948" spans="1:6" x14ac:dyDescent="0.3">
      <c r="A948" s="23" t="s">
        <v>174</v>
      </c>
      <c r="B948" s="26" t="s">
        <v>175</v>
      </c>
      <c r="C948" s="3"/>
      <c r="D948" s="24"/>
      <c r="E948" s="25"/>
      <c r="F948" s="25"/>
    </row>
    <row r="949" spans="1:6" ht="34.200000000000003" x14ac:dyDescent="0.3">
      <c r="A949" s="23">
        <v>5554</v>
      </c>
      <c r="B949" s="4" t="s">
        <v>564</v>
      </c>
      <c r="C949" s="3" t="s">
        <v>31</v>
      </c>
      <c r="D949" s="24">
        <v>1</v>
      </c>
      <c r="E949" s="25">
        <v>9382900</v>
      </c>
      <c r="F949" s="25">
        <f t="shared" ref="F949:F957" si="196">+ROUND(D949*E949,0)</f>
        <v>9382900</v>
      </c>
    </row>
    <row r="950" spans="1:6" ht="22.8" x14ac:dyDescent="0.3">
      <c r="A950" s="23">
        <v>5556</v>
      </c>
      <c r="B950" s="4" t="s">
        <v>565</v>
      </c>
      <c r="C950" s="3" t="s">
        <v>31</v>
      </c>
      <c r="D950" s="24">
        <v>1</v>
      </c>
      <c r="E950" s="25">
        <v>11132000</v>
      </c>
      <c r="F950" s="25">
        <f t="shared" si="196"/>
        <v>11132000</v>
      </c>
    </row>
    <row r="951" spans="1:6" ht="57" x14ac:dyDescent="0.3">
      <c r="A951" s="23">
        <v>5557</v>
      </c>
      <c r="B951" s="4" t="s">
        <v>566</v>
      </c>
      <c r="C951" s="3" t="s">
        <v>31</v>
      </c>
      <c r="D951" s="24">
        <v>1</v>
      </c>
      <c r="E951" s="25">
        <v>15061200</v>
      </c>
      <c r="F951" s="25">
        <f t="shared" si="196"/>
        <v>15061200</v>
      </c>
    </row>
    <row r="952" spans="1:6" x14ac:dyDescent="0.3">
      <c r="A952" s="23">
        <v>5585</v>
      </c>
      <c r="B952" s="4" t="s">
        <v>590</v>
      </c>
      <c r="C952" s="3" t="s">
        <v>31</v>
      </c>
      <c r="D952" s="24">
        <v>1</v>
      </c>
      <c r="E952" s="25">
        <v>309900</v>
      </c>
      <c r="F952" s="25">
        <f t="shared" si="196"/>
        <v>309900</v>
      </c>
    </row>
    <row r="953" spans="1:6" x14ac:dyDescent="0.3">
      <c r="A953" s="23">
        <v>5586</v>
      </c>
      <c r="B953" s="4" t="s">
        <v>591</v>
      </c>
      <c r="C953" s="3" t="s">
        <v>31</v>
      </c>
      <c r="D953" s="24">
        <v>1</v>
      </c>
      <c r="E953" s="25">
        <v>409900</v>
      </c>
      <c r="F953" s="25">
        <f t="shared" si="196"/>
        <v>409900</v>
      </c>
    </row>
    <row r="954" spans="1:6" x14ac:dyDescent="0.3">
      <c r="A954" s="23">
        <v>5639</v>
      </c>
      <c r="B954" s="4" t="s">
        <v>592</v>
      </c>
      <c r="C954" s="3" t="s">
        <v>31</v>
      </c>
      <c r="D954" s="24">
        <v>3</v>
      </c>
      <c r="E954" s="25">
        <v>213546</v>
      </c>
      <c r="F954" s="25">
        <f t="shared" si="196"/>
        <v>640638</v>
      </c>
    </row>
    <row r="955" spans="1:6" ht="13.8" customHeight="1" x14ac:dyDescent="0.3">
      <c r="A955" s="23">
        <v>10001167</v>
      </c>
      <c r="B955" s="4" t="s">
        <v>664</v>
      </c>
      <c r="C955" s="3" t="s">
        <v>6</v>
      </c>
      <c r="D955" s="24">
        <v>13.55</v>
      </c>
      <c r="E955" s="25">
        <v>32641</v>
      </c>
      <c r="F955" s="25">
        <f t="shared" si="196"/>
        <v>442286</v>
      </c>
    </row>
    <row r="956" spans="1:6" ht="13.8" customHeight="1" x14ac:dyDescent="0.3">
      <c r="A956" s="23">
        <v>10001168</v>
      </c>
      <c r="B956" s="4" t="s">
        <v>665</v>
      </c>
      <c r="C956" s="3" t="s">
        <v>6</v>
      </c>
      <c r="D956" s="24">
        <v>5.58</v>
      </c>
      <c r="E956" s="25">
        <v>77897</v>
      </c>
      <c r="F956" s="25">
        <f t="shared" si="196"/>
        <v>434665</v>
      </c>
    </row>
    <row r="957" spans="1:6" ht="13.8" customHeight="1" x14ac:dyDescent="0.3">
      <c r="A957" s="23">
        <v>10001169</v>
      </c>
      <c r="B957" s="4" t="s">
        <v>666</v>
      </c>
      <c r="C957" s="3" t="s">
        <v>6</v>
      </c>
      <c r="D957" s="24">
        <v>4.3499999999999996</v>
      </c>
      <c r="E957" s="25">
        <v>37843</v>
      </c>
      <c r="F957" s="25">
        <f t="shared" si="196"/>
        <v>164617</v>
      </c>
    </row>
    <row r="958" spans="1:6" s="31" customFormat="1" ht="13.8" customHeight="1" x14ac:dyDescent="0.3">
      <c r="A958" s="32"/>
      <c r="B958" s="26" t="s">
        <v>226</v>
      </c>
      <c r="C958" s="2"/>
      <c r="D958" s="33"/>
      <c r="E958" s="34"/>
      <c r="F958" s="34">
        <f>SUM(F909:F957)</f>
        <v>119043127</v>
      </c>
    </row>
    <row r="959" spans="1:6" s="31" customFormat="1" ht="13.8" customHeight="1" x14ac:dyDescent="0.3">
      <c r="A959" s="32"/>
      <c r="B959" s="26"/>
      <c r="C959" s="2"/>
      <c r="D959" s="33"/>
      <c r="E959" s="34"/>
      <c r="F959" s="34"/>
    </row>
    <row r="960" spans="1:6" x14ac:dyDescent="0.3">
      <c r="A960" s="35" t="s">
        <v>522</v>
      </c>
      <c r="B960" s="36"/>
      <c r="C960" s="37"/>
      <c r="D960" s="38"/>
      <c r="E960" s="39"/>
      <c r="F960" s="39"/>
    </row>
    <row r="961" spans="1:6" s="31" customFormat="1" ht="13.8" customHeight="1" x14ac:dyDescent="0.3">
      <c r="A961" s="32"/>
      <c r="B961" s="26" t="s">
        <v>231</v>
      </c>
      <c r="C961" s="2"/>
      <c r="D961" s="33"/>
      <c r="E961" s="34"/>
      <c r="F961" s="34"/>
    </row>
    <row r="962" spans="1:6" s="31" customFormat="1" ht="13.8" customHeight="1" x14ac:dyDescent="0.3">
      <c r="A962" s="32" t="s">
        <v>37</v>
      </c>
      <c r="B962" s="26" t="s">
        <v>38</v>
      </c>
      <c r="C962" s="2"/>
      <c r="D962" s="33"/>
      <c r="E962" s="34"/>
      <c r="F962" s="34"/>
    </row>
    <row r="963" spans="1:6" ht="13.8" customHeight="1" x14ac:dyDescent="0.3">
      <c r="A963" s="23" t="s">
        <v>232</v>
      </c>
      <c r="B963" s="4" t="s">
        <v>233</v>
      </c>
      <c r="C963" s="3" t="s">
        <v>6</v>
      </c>
      <c r="D963" s="24">
        <v>6</v>
      </c>
      <c r="E963" s="25">
        <v>5369</v>
      </c>
      <c r="F963" s="25">
        <f t="shared" ref="F963:F964" si="197">+ROUND(D963*E963,0)</f>
        <v>32214</v>
      </c>
    </row>
    <row r="964" spans="1:6" ht="13.8" customHeight="1" x14ac:dyDescent="0.3">
      <c r="A964" s="23" t="s">
        <v>41</v>
      </c>
      <c r="B964" s="4" t="s">
        <v>42</v>
      </c>
      <c r="C964" s="3" t="s">
        <v>6</v>
      </c>
      <c r="D964" s="24">
        <v>6</v>
      </c>
      <c r="E964" s="25">
        <v>9584</v>
      </c>
      <c r="F964" s="25">
        <f t="shared" si="197"/>
        <v>57504</v>
      </c>
    </row>
    <row r="965" spans="1:6" ht="13.8" customHeight="1" x14ac:dyDescent="0.3">
      <c r="A965" s="23" t="s">
        <v>43</v>
      </c>
      <c r="B965" s="26" t="s">
        <v>44</v>
      </c>
      <c r="C965" s="3"/>
      <c r="D965" s="24"/>
      <c r="E965" s="25"/>
      <c r="F965" s="25"/>
    </row>
    <row r="966" spans="1:6" ht="13.8" customHeight="1" x14ac:dyDescent="0.3">
      <c r="A966" s="23" t="s">
        <v>234</v>
      </c>
      <c r="B966" s="26" t="s">
        <v>235</v>
      </c>
      <c r="C966" s="3"/>
      <c r="D966" s="24"/>
      <c r="E966" s="25"/>
      <c r="F966" s="25"/>
    </row>
    <row r="967" spans="1:6" ht="13.8" customHeight="1" x14ac:dyDescent="0.3">
      <c r="A967" s="23" t="s">
        <v>236</v>
      </c>
      <c r="B967" s="26" t="s">
        <v>237</v>
      </c>
      <c r="C967" s="3"/>
      <c r="D967" s="24"/>
      <c r="E967" s="25"/>
      <c r="F967" s="25"/>
    </row>
    <row r="968" spans="1:6" ht="13.8" customHeight="1" x14ac:dyDescent="0.3">
      <c r="A968" s="23" t="s">
        <v>45</v>
      </c>
      <c r="B968" s="4" t="s">
        <v>46</v>
      </c>
      <c r="C968" s="3" t="s">
        <v>5</v>
      </c>
      <c r="D968" s="24">
        <v>4.1999999999999993</v>
      </c>
      <c r="E968" s="25">
        <v>18907</v>
      </c>
      <c r="F968" s="25">
        <f t="shared" ref="F968" si="198">+ROUND(D968*E968,0)</f>
        <v>79409</v>
      </c>
    </row>
    <row r="969" spans="1:6" ht="13.8" customHeight="1" x14ac:dyDescent="0.3">
      <c r="A969" s="23" t="s">
        <v>59</v>
      </c>
      <c r="B969" s="26" t="s">
        <v>60</v>
      </c>
      <c r="C969" s="3"/>
      <c r="D969" s="24"/>
      <c r="E969" s="25"/>
      <c r="F969" s="25"/>
    </row>
    <row r="970" spans="1:6" ht="13.8" customHeight="1" x14ac:dyDescent="0.3">
      <c r="A970" s="23" t="s">
        <v>61</v>
      </c>
      <c r="B970" s="4" t="s">
        <v>62</v>
      </c>
      <c r="C970" s="3" t="s">
        <v>5</v>
      </c>
      <c r="D970" s="24">
        <v>2.35</v>
      </c>
      <c r="E970" s="25">
        <v>141591</v>
      </c>
      <c r="F970" s="25">
        <f t="shared" ref="F970" si="199">+ROUND(D970*E970,0)</f>
        <v>332739</v>
      </c>
    </row>
    <row r="971" spans="1:6" ht="13.8" customHeight="1" x14ac:dyDescent="0.3">
      <c r="A971" s="23" t="s">
        <v>69</v>
      </c>
      <c r="B971" s="26" t="s">
        <v>70</v>
      </c>
      <c r="C971" s="3"/>
      <c r="D971" s="24"/>
      <c r="E971" s="25"/>
      <c r="F971" s="25"/>
    </row>
    <row r="972" spans="1:6" ht="13.8" customHeight="1" x14ac:dyDescent="0.3">
      <c r="A972" s="23" t="s">
        <v>71</v>
      </c>
      <c r="B972" s="4" t="s">
        <v>72</v>
      </c>
      <c r="C972" s="3" t="s">
        <v>5</v>
      </c>
      <c r="D972" s="24">
        <v>4.1999999999999993</v>
      </c>
      <c r="E972" s="25">
        <v>104253</v>
      </c>
      <c r="F972" s="25">
        <f t="shared" ref="F972" si="200">+ROUND(D972*E972,0)</f>
        <v>437863</v>
      </c>
    </row>
    <row r="973" spans="1:6" ht="13.8" customHeight="1" x14ac:dyDescent="0.3">
      <c r="A973" s="23" t="s">
        <v>243</v>
      </c>
      <c r="B973" s="26" t="s">
        <v>244</v>
      </c>
      <c r="C973" s="3"/>
      <c r="D973" s="24"/>
      <c r="E973" s="25"/>
      <c r="F973" s="25"/>
    </row>
    <row r="974" spans="1:6" ht="13.8" customHeight="1" x14ac:dyDescent="0.3">
      <c r="A974" s="23" t="s">
        <v>245</v>
      </c>
      <c r="B974" s="26" t="s">
        <v>246</v>
      </c>
      <c r="C974" s="3"/>
      <c r="D974" s="24"/>
      <c r="E974" s="25"/>
      <c r="F974" s="25"/>
    </row>
    <row r="975" spans="1:6" ht="13.8" customHeight="1" x14ac:dyDescent="0.3">
      <c r="A975" s="23" t="s">
        <v>247</v>
      </c>
      <c r="B975" s="4" t="s">
        <v>248</v>
      </c>
      <c r="C975" s="3" t="s">
        <v>5</v>
      </c>
      <c r="D975" s="24">
        <v>0.17</v>
      </c>
      <c r="E975" s="25">
        <v>809882</v>
      </c>
      <c r="F975" s="25">
        <f t="shared" ref="F975" si="201">+ROUND(D975*E975,0)</f>
        <v>137680</v>
      </c>
    </row>
    <row r="976" spans="1:6" ht="13.8" customHeight="1" x14ac:dyDescent="0.3">
      <c r="A976" s="23" t="s">
        <v>249</v>
      </c>
      <c r="B976" s="26" t="s">
        <v>250</v>
      </c>
      <c r="C976" s="3"/>
      <c r="D976" s="24"/>
      <c r="E976" s="25"/>
      <c r="F976" s="25"/>
    </row>
    <row r="977" spans="1:6" ht="13.8" customHeight="1" x14ac:dyDescent="0.3">
      <c r="A977" s="23" t="s">
        <v>253</v>
      </c>
      <c r="B977" s="4" t="s">
        <v>254</v>
      </c>
      <c r="C977" s="3" t="s">
        <v>8</v>
      </c>
      <c r="D977" s="24">
        <v>20</v>
      </c>
      <c r="E977" s="25">
        <v>27755</v>
      </c>
      <c r="F977" s="25">
        <f t="shared" ref="F977" si="202">+ROUND(D977*E977,0)</f>
        <v>555100</v>
      </c>
    </row>
    <row r="978" spans="1:6" ht="13.8" customHeight="1" x14ac:dyDescent="0.3">
      <c r="A978" s="23" t="s">
        <v>255</v>
      </c>
      <c r="B978" s="26" t="s">
        <v>256</v>
      </c>
      <c r="C978" s="3"/>
      <c r="D978" s="24"/>
      <c r="E978" s="25"/>
      <c r="F978" s="25"/>
    </row>
    <row r="979" spans="1:6" ht="13.8" customHeight="1" x14ac:dyDescent="0.3">
      <c r="A979" s="23" t="s">
        <v>261</v>
      </c>
      <c r="B979" s="4" t="s">
        <v>262</v>
      </c>
      <c r="C979" s="3" t="s">
        <v>5</v>
      </c>
      <c r="D979" s="24">
        <v>0.11</v>
      </c>
      <c r="E979" s="25">
        <v>1060126</v>
      </c>
      <c r="F979" s="25">
        <f t="shared" ref="F979" si="203">+ROUND(D979*E979,0)</f>
        <v>116614</v>
      </c>
    </row>
    <row r="980" spans="1:6" ht="13.8" customHeight="1" x14ac:dyDescent="0.3">
      <c r="A980" s="23" t="s">
        <v>263</v>
      </c>
      <c r="B980" s="26" t="s">
        <v>264</v>
      </c>
      <c r="C980" s="3"/>
      <c r="D980" s="24"/>
      <c r="E980" s="25"/>
      <c r="F980" s="25"/>
    </row>
    <row r="981" spans="1:6" ht="13.8" customHeight="1" x14ac:dyDescent="0.3">
      <c r="A981" s="23" t="s">
        <v>265</v>
      </c>
      <c r="B981" s="26" t="s">
        <v>266</v>
      </c>
      <c r="C981" s="3"/>
      <c r="D981" s="24"/>
      <c r="E981" s="25"/>
      <c r="F981" s="25"/>
    </row>
    <row r="982" spans="1:6" ht="13.8" customHeight="1" x14ac:dyDescent="0.3">
      <c r="A982" s="23" t="s">
        <v>267</v>
      </c>
      <c r="B982" s="4" t="s">
        <v>268</v>
      </c>
      <c r="C982" s="3" t="s">
        <v>30</v>
      </c>
      <c r="D982" s="24">
        <v>571.4</v>
      </c>
      <c r="E982" s="25">
        <v>18407</v>
      </c>
      <c r="F982" s="25">
        <f t="shared" ref="F982" si="204">+ROUND(D982*E982,0)</f>
        <v>10517760</v>
      </c>
    </row>
    <row r="983" spans="1:6" ht="13.8" customHeight="1" x14ac:dyDescent="0.3">
      <c r="A983" s="23" t="s">
        <v>271</v>
      </c>
      <c r="B983" s="26" t="s">
        <v>272</v>
      </c>
      <c r="C983" s="3"/>
      <c r="D983" s="24"/>
      <c r="E983" s="25"/>
      <c r="F983" s="25"/>
    </row>
    <row r="984" spans="1:6" ht="13.8" customHeight="1" x14ac:dyDescent="0.3">
      <c r="A984" s="23" t="s">
        <v>273</v>
      </c>
      <c r="B984" s="4" t="s">
        <v>274</v>
      </c>
      <c r="C984" s="3" t="s">
        <v>30</v>
      </c>
      <c r="D984" s="24">
        <v>15.6</v>
      </c>
      <c r="E984" s="25">
        <v>10351</v>
      </c>
      <c r="F984" s="25">
        <f t="shared" ref="F984" si="205">+ROUND(D984*E984,0)</f>
        <v>161476</v>
      </c>
    </row>
    <row r="985" spans="1:6" s="31" customFormat="1" ht="13.8" customHeight="1" x14ac:dyDescent="0.3">
      <c r="A985" s="32" t="s">
        <v>275</v>
      </c>
      <c r="B985" s="26" t="s">
        <v>276</v>
      </c>
      <c r="C985" s="2"/>
      <c r="D985" s="33"/>
      <c r="E985" s="34"/>
      <c r="F985" s="34"/>
    </row>
    <row r="986" spans="1:6" ht="13.8" customHeight="1" x14ac:dyDescent="0.3">
      <c r="A986" s="23" t="s">
        <v>281</v>
      </c>
      <c r="B986" s="4" t="s">
        <v>282</v>
      </c>
      <c r="C986" s="3" t="s">
        <v>5</v>
      </c>
      <c r="D986" s="24">
        <v>3.75</v>
      </c>
      <c r="E986" s="25">
        <v>1068871</v>
      </c>
      <c r="F986" s="25">
        <f t="shared" ref="F986" si="206">+ROUND(D986*E986,0)</f>
        <v>4008266</v>
      </c>
    </row>
    <row r="987" spans="1:6" ht="22.8" x14ac:dyDescent="0.3">
      <c r="A987" s="23" t="s">
        <v>306</v>
      </c>
      <c r="B987" s="26" t="s">
        <v>307</v>
      </c>
      <c r="C987" s="3"/>
      <c r="D987" s="24"/>
      <c r="E987" s="25"/>
      <c r="F987" s="25"/>
    </row>
    <row r="988" spans="1:6" x14ac:dyDescent="0.3">
      <c r="A988" s="23" t="s">
        <v>308</v>
      </c>
      <c r="B988" s="26" t="s">
        <v>309</v>
      </c>
      <c r="C988" s="3"/>
      <c r="D988" s="24"/>
      <c r="E988" s="25"/>
      <c r="F988" s="25"/>
    </row>
    <row r="989" spans="1:6" x14ac:dyDescent="0.3">
      <c r="A989" s="23" t="s">
        <v>310</v>
      </c>
      <c r="B989" s="4" t="s">
        <v>311</v>
      </c>
      <c r="C989" s="3" t="s">
        <v>31</v>
      </c>
      <c r="D989" s="24">
        <v>20</v>
      </c>
      <c r="E989" s="25">
        <v>27798</v>
      </c>
      <c r="F989" s="25">
        <f t="shared" ref="F989" si="207">+ROUND(D989*E989,0)</f>
        <v>555960</v>
      </c>
    </row>
    <row r="990" spans="1:6" x14ac:dyDescent="0.3">
      <c r="A990" s="23" t="s">
        <v>145</v>
      </c>
      <c r="B990" s="26" t="s">
        <v>356</v>
      </c>
      <c r="C990" s="3"/>
      <c r="D990" s="24"/>
      <c r="E990" s="25"/>
      <c r="F990" s="25"/>
    </row>
    <row r="991" spans="1:6" ht="22.8" x14ac:dyDescent="0.3">
      <c r="A991" s="23" t="s">
        <v>360</v>
      </c>
      <c r="B991" s="4" t="s">
        <v>361</v>
      </c>
      <c r="C991" s="3" t="s">
        <v>6</v>
      </c>
      <c r="D991" s="24">
        <v>9</v>
      </c>
      <c r="E991" s="25">
        <v>129094</v>
      </c>
      <c r="F991" s="25">
        <f t="shared" ref="F991" si="208">+ROUND(D991*E991,0)</f>
        <v>1161846</v>
      </c>
    </row>
    <row r="992" spans="1:6" x14ac:dyDescent="0.3">
      <c r="A992" s="23"/>
      <c r="B992" s="26" t="s">
        <v>383</v>
      </c>
      <c r="C992" s="3"/>
      <c r="D992" s="24"/>
      <c r="E992" s="25"/>
      <c r="F992" s="25"/>
    </row>
    <row r="993" spans="1:6" x14ac:dyDescent="0.3">
      <c r="A993" s="23" t="s">
        <v>384</v>
      </c>
      <c r="B993" s="4" t="s">
        <v>385</v>
      </c>
      <c r="C993" s="3" t="s">
        <v>6</v>
      </c>
      <c r="D993" s="24">
        <v>12.66</v>
      </c>
      <c r="E993" s="25">
        <v>80875</v>
      </c>
      <c r="F993" s="25">
        <f t="shared" ref="F993:F994" si="209">+ROUND(D993*E993,0)</f>
        <v>1023878</v>
      </c>
    </row>
    <row r="994" spans="1:6" ht="34.200000000000003" x14ac:dyDescent="0.3">
      <c r="A994" s="23" t="s">
        <v>412</v>
      </c>
      <c r="B994" s="4" t="s">
        <v>413</v>
      </c>
      <c r="C994" s="3" t="s">
        <v>6</v>
      </c>
      <c r="D994" s="24">
        <v>6.3</v>
      </c>
      <c r="E994" s="25">
        <v>464939</v>
      </c>
      <c r="F994" s="25">
        <f t="shared" si="209"/>
        <v>2929116</v>
      </c>
    </row>
    <row r="995" spans="1:6" ht="22.8" x14ac:dyDescent="0.3">
      <c r="A995" s="23" t="s">
        <v>414</v>
      </c>
      <c r="B995" s="4" t="s">
        <v>415</v>
      </c>
      <c r="C995" s="3" t="s">
        <v>6</v>
      </c>
      <c r="D995" s="24">
        <v>1.7</v>
      </c>
      <c r="E995" s="25">
        <v>761685</v>
      </c>
      <c r="F995" s="25">
        <f>+ROUND(D995*E995,0)</f>
        <v>1294865</v>
      </c>
    </row>
    <row r="996" spans="1:6" s="31" customFormat="1" x14ac:dyDescent="0.3">
      <c r="A996" s="32"/>
      <c r="B996" s="26" t="s">
        <v>226</v>
      </c>
      <c r="C996" s="2"/>
      <c r="D996" s="33"/>
      <c r="E996" s="34"/>
      <c r="F996" s="34">
        <f>SUM(F963:F995)</f>
        <v>23402290</v>
      </c>
    </row>
    <row r="997" spans="1:6" s="31" customFormat="1" x14ac:dyDescent="0.3">
      <c r="A997" s="32"/>
      <c r="B997" s="26"/>
      <c r="C997" s="2"/>
      <c r="D997" s="33"/>
      <c r="E997" s="34"/>
      <c r="F997" s="34"/>
    </row>
    <row r="998" spans="1:6" x14ac:dyDescent="0.3">
      <c r="A998" s="35" t="s">
        <v>523</v>
      </c>
      <c r="B998" s="36"/>
      <c r="C998" s="37"/>
      <c r="D998" s="38"/>
      <c r="E998" s="39"/>
      <c r="F998" s="39"/>
    </row>
    <row r="999" spans="1:6" s="31" customFormat="1" ht="22.8" x14ac:dyDescent="0.3">
      <c r="A999" s="32"/>
      <c r="B999" s="26" t="s">
        <v>231</v>
      </c>
      <c r="C999" s="2"/>
      <c r="D999" s="33"/>
      <c r="E999" s="34"/>
      <c r="F999" s="34"/>
    </row>
    <row r="1000" spans="1:6" s="31" customFormat="1" x14ac:dyDescent="0.3">
      <c r="A1000" s="32" t="s">
        <v>37</v>
      </c>
      <c r="B1000" s="26" t="s">
        <v>38</v>
      </c>
      <c r="C1000" s="2"/>
      <c r="D1000" s="33"/>
      <c r="E1000" s="34"/>
      <c r="F1000" s="34"/>
    </row>
    <row r="1001" spans="1:6" x14ac:dyDescent="0.3">
      <c r="A1001" s="23" t="s">
        <v>232</v>
      </c>
      <c r="B1001" s="4" t="s">
        <v>233</v>
      </c>
      <c r="C1001" s="3" t="s">
        <v>6</v>
      </c>
      <c r="D1001" s="24">
        <v>18.600000000000001</v>
      </c>
      <c r="E1001" s="25">
        <v>5369</v>
      </c>
      <c r="F1001" s="25">
        <f t="shared" ref="F1001:F1002" si="210">+ROUND(D1001*E1001,0)</f>
        <v>99863</v>
      </c>
    </row>
    <row r="1002" spans="1:6" x14ac:dyDescent="0.3">
      <c r="A1002" s="23" t="s">
        <v>41</v>
      </c>
      <c r="B1002" s="4" t="s">
        <v>42</v>
      </c>
      <c r="C1002" s="3" t="s">
        <v>6</v>
      </c>
      <c r="D1002" s="24">
        <v>18.600000000000001</v>
      </c>
      <c r="E1002" s="25">
        <v>9584</v>
      </c>
      <c r="F1002" s="25">
        <f t="shared" si="210"/>
        <v>178262</v>
      </c>
    </row>
    <row r="1003" spans="1:6" ht="22.8" x14ac:dyDescent="0.3">
      <c r="A1003" s="23" t="s">
        <v>43</v>
      </c>
      <c r="B1003" s="26" t="s">
        <v>44</v>
      </c>
      <c r="C1003" s="3"/>
      <c r="D1003" s="24"/>
      <c r="E1003" s="25"/>
      <c r="F1003" s="25"/>
    </row>
    <row r="1004" spans="1:6" x14ac:dyDescent="0.3">
      <c r="A1004" s="23" t="s">
        <v>234</v>
      </c>
      <c r="B1004" s="26" t="s">
        <v>235</v>
      </c>
      <c r="C1004" s="3"/>
      <c r="D1004" s="24"/>
      <c r="E1004" s="25"/>
      <c r="F1004" s="25"/>
    </row>
    <row r="1005" spans="1:6" ht="22.8" x14ac:dyDescent="0.3">
      <c r="A1005" s="23" t="s">
        <v>236</v>
      </c>
      <c r="B1005" s="26" t="s">
        <v>237</v>
      </c>
      <c r="C1005" s="3"/>
      <c r="D1005" s="24"/>
      <c r="E1005" s="25"/>
      <c r="F1005" s="25"/>
    </row>
    <row r="1006" spans="1:6" x14ac:dyDescent="0.3">
      <c r="A1006" s="23" t="s">
        <v>45</v>
      </c>
      <c r="B1006" s="4" t="s">
        <v>46</v>
      </c>
      <c r="C1006" s="3" t="s">
        <v>5</v>
      </c>
      <c r="D1006" s="24">
        <v>13.02</v>
      </c>
      <c r="E1006" s="25">
        <v>18907</v>
      </c>
      <c r="F1006" s="25">
        <f>+ROUND(D1006*E1006,0)</f>
        <v>246169</v>
      </c>
    </row>
    <row r="1007" spans="1:6" x14ac:dyDescent="0.3">
      <c r="A1007" s="23" t="s">
        <v>59</v>
      </c>
      <c r="B1007" s="26" t="s">
        <v>60</v>
      </c>
      <c r="C1007" s="3"/>
      <c r="D1007" s="24"/>
      <c r="E1007" s="25"/>
      <c r="F1007" s="25"/>
    </row>
    <row r="1008" spans="1:6" x14ac:dyDescent="0.3">
      <c r="A1008" s="23" t="s">
        <v>61</v>
      </c>
      <c r="B1008" s="4" t="s">
        <v>62</v>
      </c>
      <c r="C1008" s="3" t="s">
        <v>5</v>
      </c>
      <c r="D1008" s="24">
        <v>7.35</v>
      </c>
      <c r="E1008" s="25">
        <v>141591</v>
      </c>
      <c r="F1008" s="25">
        <f>+ROUND(D1008*E1008,0)</f>
        <v>1040694</v>
      </c>
    </row>
    <row r="1009" spans="1:6" x14ac:dyDescent="0.3">
      <c r="A1009" s="23" t="s">
        <v>69</v>
      </c>
      <c r="B1009" s="26" t="s">
        <v>70</v>
      </c>
      <c r="C1009" s="3"/>
      <c r="D1009" s="24"/>
      <c r="E1009" s="25"/>
      <c r="F1009" s="25"/>
    </row>
    <row r="1010" spans="1:6" ht="22.8" x14ac:dyDescent="0.3">
      <c r="A1010" s="23" t="s">
        <v>71</v>
      </c>
      <c r="B1010" s="4" t="s">
        <v>72</v>
      </c>
      <c r="C1010" s="3" t="s">
        <v>5</v>
      </c>
      <c r="D1010" s="24">
        <v>13.02</v>
      </c>
      <c r="E1010" s="25">
        <v>104253</v>
      </c>
      <c r="F1010" s="25">
        <f>+ROUND(D1010*E1010,0)</f>
        <v>1357374</v>
      </c>
    </row>
    <row r="1011" spans="1:6" x14ac:dyDescent="0.3">
      <c r="A1011" s="23" t="s">
        <v>243</v>
      </c>
      <c r="B1011" s="26" t="s">
        <v>244</v>
      </c>
      <c r="C1011" s="3"/>
      <c r="D1011" s="24"/>
      <c r="E1011" s="25"/>
      <c r="F1011" s="25"/>
    </row>
    <row r="1012" spans="1:6" x14ac:dyDescent="0.3">
      <c r="A1012" s="23" t="s">
        <v>245</v>
      </c>
      <c r="B1012" s="26" t="s">
        <v>246</v>
      </c>
      <c r="C1012" s="3"/>
      <c r="D1012" s="24"/>
      <c r="E1012" s="25"/>
      <c r="F1012" s="25"/>
    </row>
    <row r="1013" spans="1:6" x14ac:dyDescent="0.3">
      <c r="A1013" s="23" t="s">
        <v>247</v>
      </c>
      <c r="B1013" s="4" t="s">
        <v>248</v>
      </c>
      <c r="C1013" s="3" t="s">
        <v>5</v>
      </c>
      <c r="D1013" s="24">
        <v>0.35</v>
      </c>
      <c r="E1013" s="25">
        <v>809882</v>
      </c>
      <c r="F1013" s="25">
        <f>+ROUND(D1013*E1013,0)</f>
        <v>283459</v>
      </c>
    </row>
    <row r="1014" spans="1:6" x14ac:dyDescent="0.3">
      <c r="A1014" s="23" t="s">
        <v>249</v>
      </c>
      <c r="B1014" s="26" t="s">
        <v>250</v>
      </c>
      <c r="C1014" s="3"/>
      <c r="D1014" s="24"/>
      <c r="E1014" s="25"/>
      <c r="F1014" s="25"/>
    </row>
    <row r="1015" spans="1:6" x14ac:dyDescent="0.3">
      <c r="A1015" s="23" t="s">
        <v>253</v>
      </c>
      <c r="B1015" s="4" t="s">
        <v>254</v>
      </c>
      <c r="C1015" s="3" t="s">
        <v>8</v>
      </c>
      <c r="D1015" s="24">
        <v>50</v>
      </c>
      <c r="E1015" s="25">
        <v>27755</v>
      </c>
      <c r="F1015" s="25">
        <f>+ROUND(D1015*E1015,0)</f>
        <v>1387750</v>
      </c>
    </row>
    <row r="1016" spans="1:6" x14ac:dyDescent="0.3">
      <c r="A1016" s="23" t="s">
        <v>255</v>
      </c>
      <c r="B1016" s="26" t="s">
        <v>256</v>
      </c>
      <c r="C1016" s="3"/>
      <c r="D1016" s="24"/>
      <c r="E1016" s="25"/>
      <c r="F1016" s="25"/>
    </row>
    <row r="1017" spans="1:6" ht="22.8" x14ac:dyDescent="0.3">
      <c r="A1017" s="23" t="s">
        <v>261</v>
      </c>
      <c r="B1017" s="4" t="s">
        <v>262</v>
      </c>
      <c r="C1017" s="3" t="s">
        <v>5</v>
      </c>
      <c r="D1017" s="24">
        <v>0.35</v>
      </c>
      <c r="E1017" s="25">
        <v>1060126</v>
      </c>
      <c r="F1017" s="25">
        <f>+ROUND(D1017*E1017,0)</f>
        <v>371044</v>
      </c>
    </row>
    <row r="1018" spans="1:6" x14ac:dyDescent="0.3">
      <c r="A1018" s="23" t="s">
        <v>263</v>
      </c>
      <c r="B1018" s="26" t="s">
        <v>264</v>
      </c>
      <c r="C1018" s="3"/>
      <c r="D1018" s="24"/>
      <c r="E1018" s="25"/>
      <c r="F1018" s="25"/>
    </row>
    <row r="1019" spans="1:6" x14ac:dyDescent="0.3">
      <c r="A1019" s="23" t="s">
        <v>265</v>
      </c>
      <c r="B1019" s="26" t="s">
        <v>524</v>
      </c>
      <c r="C1019" s="3"/>
      <c r="D1019" s="24"/>
      <c r="E1019" s="25"/>
      <c r="F1019" s="25"/>
    </row>
    <row r="1020" spans="1:6" x14ac:dyDescent="0.3">
      <c r="A1020" s="23" t="s">
        <v>267</v>
      </c>
      <c r="B1020" s="4" t="s">
        <v>268</v>
      </c>
      <c r="C1020" s="3" t="s">
        <v>30</v>
      </c>
      <c r="D1020" s="24">
        <v>948.76</v>
      </c>
      <c r="E1020" s="25">
        <v>18407</v>
      </c>
      <c r="F1020" s="25">
        <f t="shared" ref="F1020:F1021" si="211">+ROUND(D1020*E1020,0)</f>
        <v>17463825</v>
      </c>
    </row>
    <row r="1021" spans="1:6" x14ac:dyDescent="0.3">
      <c r="A1021" s="23" t="s">
        <v>269</v>
      </c>
      <c r="B1021" s="4" t="s">
        <v>270</v>
      </c>
      <c r="C1021" s="3" t="s">
        <v>30</v>
      </c>
      <c r="D1021" s="24">
        <v>74.849999999999994</v>
      </c>
      <c r="E1021" s="25">
        <v>45236</v>
      </c>
      <c r="F1021" s="25">
        <f t="shared" si="211"/>
        <v>3385915</v>
      </c>
    </row>
    <row r="1022" spans="1:6" x14ac:dyDescent="0.3">
      <c r="A1022" s="23" t="s">
        <v>271</v>
      </c>
      <c r="B1022" s="26" t="s">
        <v>272</v>
      </c>
      <c r="C1022" s="3"/>
      <c r="D1022" s="24"/>
      <c r="E1022" s="25"/>
      <c r="F1022" s="25"/>
    </row>
    <row r="1023" spans="1:6" x14ac:dyDescent="0.3">
      <c r="A1023" s="23" t="s">
        <v>273</v>
      </c>
      <c r="B1023" s="4" t="s">
        <v>274</v>
      </c>
      <c r="C1023" s="3" t="s">
        <v>30</v>
      </c>
      <c r="D1023" s="24">
        <v>45.23</v>
      </c>
      <c r="E1023" s="25">
        <v>10351</v>
      </c>
      <c r="F1023" s="25">
        <f>+ROUND(D1023*E1023,0)</f>
        <v>468176</v>
      </c>
    </row>
    <row r="1024" spans="1:6" s="31" customFormat="1" ht="22.8" x14ac:dyDescent="0.3">
      <c r="A1024" s="32" t="s">
        <v>275</v>
      </c>
      <c r="B1024" s="26" t="s">
        <v>276</v>
      </c>
      <c r="C1024" s="2"/>
      <c r="D1024" s="33"/>
      <c r="E1024" s="34"/>
      <c r="F1024" s="34"/>
    </row>
    <row r="1025" spans="1:6" x14ac:dyDescent="0.3">
      <c r="A1025" s="23" t="s">
        <v>281</v>
      </c>
      <c r="B1025" s="4" t="s">
        <v>282</v>
      </c>
      <c r="C1025" s="3" t="s">
        <v>5</v>
      </c>
      <c r="D1025" s="24">
        <v>7.3</v>
      </c>
      <c r="E1025" s="25">
        <v>1068871</v>
      </c>
      <c r="F1025" s="25">
        <f>+ROUND(D1025*E1025,0)</f>
        <v>7802758</v>
      </c>
    </row>
    <row r="1026" spans="1:6" ht="22.8" x14ac:dyDescent="0.3">
      <c r="A1026" s="23" t="s">
        <v>306</v>
      </c>
      <c r="B1026" s="26" t="s">
        <v>307</v>
      </c>
      <c r="C1026" s="3"/>
      <c r="D1026" s="24"/>
      <c r="E1026" s="25"/>
      <c r="F1026" s="25"/>
    </row>
    <row r="1027" spans="1:6" x14ac:dyDescent="0.3">
      <c r="A1027" s="23" t="s">
        <v>308</v>
      </c>
      <c r="B1027" s="26" t="s">
        <v>309</v>
      </c>
      <c r="C1027" s="3"/>
      <c r="D1027" s="24"/>
      <c r="E1027" s="25"/>
      <c r="F1027" s="25"/>
    </row>
    <row r="1028" spans="1:6" x14ac:dyDescent="0.3">
      <c r="A1028" s="23" t="s">
        <v>310</v>
      </c>
      <c r="B1028" s="4" t="s">
        <v>311</v>
      </c>
      <c r="C1028" s="3" t="s">
        <v>31</v>
      </c>
      <c r="D1028" s="24">
        <v>64</v>
      </c>
      <c r="E1028" s="25">
        <v>27798</v>
      </c>
      <c r="F1028" s="25">
        <f>+ROUND(D1028*E1028,0)</f>
        <v>1779072</v>
      </c>
    </row>
    <row r="1029" spans="1:6" x14ac:dyDescent="0.3">
      <c r="A1029" s="23" t="s">
        <v>145</v>
      </c>
      <c r="B1029" s="26" t="s">
        <v>356</v>
      </c>
      <c r="C1029" s="3"/>
      <c r="D1029" s="24"/>
      <c r="E1029" s="25"/>
      <c r="F1029" s="25"/>
    </row>
    <row r="1030" spans="1:6" ht="22.8" x14ac:dyDescent="0.3">
      <c r="A1030" s="23" t="s">
        <v>360</v>
      </c>
      <c r="B1030" s="4" t="s">
        <v>361</v>
      </c>
      <c r="C1030" s="3" t="s">
        <v>6</v>
      </c>
      <c r="D1030" s="24">
        <v>23.98</v>
      </c>
      <c r="E1030" s="25">
        <v>129094</v>
      </c>
      <c r="F1030" s="25">
        <f>+ROUND(D1030*E1030,0)</f>
        <v>3095674</v>
      </c>
    </row>
    <row r="1031" spans="1:6" x14ac:dyDescent="0.3">
      <c r="A1031" s="23"/>
      <c r="B1031" s="26" t="s">
        <v>383</v>
      </c>
      <c r="C1031" s="3"/>
      <c r="D1031" s="24"/>
      <c r="E1031" s="25"/>
      <c r="F1031" s="25"/>
    </row>
    <row r="1032" spans="1:6" x14ac:dyDescent="0.3">
      <c r="A1032" s="23" t="s">
        <v>384</v>
      </c>
      <c r="B1032" s="4" t="s">
        <v>385</v>
      </c>
      <c r="C1032" s="3" t="s">
        <v>6</v>
      </c>
      <c r="D1032" s="24">
        <v>27.14</v>
      </c>
      <c r="E1032" s="25">
        <v>80875</v>
      </c>
      <c r="F1032" s="25">
        <f t="shared" ref="F1032:F1034" si="212">+ROUND(D1032*E1032,0)</f>
        <v>2194948</v>
      </c>
    </row>
    <row r="1033" spans="1:6" ht="34.200000000000003" x14ac:dyDescent="0.3">
      <c r="A1033" s="23" t="s">
        <v>412</v>
      </c>
      <c r="B1033" s="4" t="s">
        <v>413</v>
      </c>
      <c r="C1033" s="3" t="s">
        <v>6</v>
      </c>
      <c r="D1033" s="24">
        <v>4.18</v>
      </c>
      <c r="E1033" s="25">
        <v>464939</v>
      </c>
      <c r="F1033" s="25">
        <f t="shared" si="212"/>
        <v>1943445</v>
      </c>
    </row>
    <row r="1034" spans="1:6" ht="22.8" x14ac:dyDescent="0.3">
      <c r="A1034" s="23" t="s">
        <v>416</v>
      </c>
      <c r="B1034" s="4" t="s">
        <v>417</v>
      </c>
      <c r="C1034" s="3" t="s">
        <v>6</v>
      </c>
      <c r="D1034" s="24">
        <v>5.46</v>
      </c>
      <c r="E1034" s="25">
        <v>761685</v>
      </c>
      <c r="F1034" s="25">
        <f t="shared" si="212"/>
        <v>4158800</v>
      </c>
    </row>
    <row r="1035" spans="1:6" s="31" customFormat="1" x14ac:dyDescent="0.3">
      <c r="A1035" s="32"/>
      <c r="B1035" s="26" t="s">
        <v>226</v>
      </c>
      <c r="C1035" s="2"/>
      <c r="D1035" s="33"/>
      <c r="E1035" s="34"/>
      <c r="F1035" s="34">
        <f>SUM(F1001:F1034)</f>
        <v>47257228</v>
      </c>
    </row>
    <row r="1036" spans="1:6" s="31" customFormat="1" x14ac:dyDescent="0.3">
      <c r="A1036" s="32"/>
      <c r="B1036" s="26"/>
      <c r="C1036" s="2"/>
      <c r="D1036" s="33"/>
      <c r="E1036" s="34"/>
      <c r="F1036" s="34"/>
    </row>
    <row r="1037" spans="1:6" x14ac:dyDescent="0.3">
      <c r="A1037" s="35" t="s">
        <v>525</v>
      </c>
      <c r="B1037" s="36"/>
      <c r="C1037" s="37"/>
      <c r="D1037" s="38"/>
      <c r="E1037" s="39"/>
      <c r="F1037" s="39"/>
    </row>
    <row r="1038" spans="1:6" s="31" customFormat="1" ht="22.8" x14ac:dyDescent="0.3">
      <c r="A1038" s="32"/>
      <c r="B1038" s="26" t="s">
        <v>231</v>
      </c>
      <c r="C1038" s="2"/>
      <c r="D1038" s="33"/>
      <c r="E1038" s="34"/>
      <c r="F1038" s="34"/>
    </row>
    <row r="1039" spans="1:6" s="31" customFormat="1" x14ac:dyDescent="0.3">
      <c r="A1039" s="32" t="s">
        <v>37</v>
      </c>
      <c r="B1039" s="26" t="s">
        <v>38</v>
      </c>
      <c r="C1039" s="2"/>
      <c r="D1039" s="33"/>
      <c r="E1039" s="34"/>
      <c r="F1039" s="34"/>
    </row>
    <row r="1040" spans="1:6" x14ac:dyDescent="0.3">
      <c r="A1040" s="23" t="s">
        <v>232</v>
      </c>
      <c r="B1040" s="4" t="s">
        <v>233</v>
      </c>
      <c r="C1040" s="3" t="s">
        <v>6</v>
      </c>
      <c r="D1040" s="24">
        <v>8.0500000000000007</v>
      </c>
      <c r="E1040" s="25">
        <v>5369</v>
      </c>
      <c r="F1040" s="25">
        <f t="shared" ref="F1040:F1041" si="213">+ROUND(D1040*E1040,0)</f>
        <v>43220</v>
      </c>
    </row>
    <row r="1041" spans="1:6" x14ac:dyDescent="0.3">
      <c r="A1041" s="23" t="s">
        <v>41</v>
      </c>
      <c r="B1041" s="4" t="s">
        <v>42</v>
      </c>
      <c r="C1041" s="3" t="s">
        <v>6</v>
      </c>
      <c r="D1041" s="24">
        <v>8.0500000000000007</v>
      </c>
      <c r="E1041" s="25">
        <v>9584</v>
      </c>
      <c r="F1041" s="25">
        <f t="shared" si="213"/>
        <v>77151</v>
      </c>
    </row>
    <row r="1042" spans="1:6" ht="22.8" x14ac:dyDescent="0.3">
      <c r="A1042" s="23" t="s">
        <v>43</v>
      </c>
      <c r="B1042" s="26" t="s">
        <v>44</v>
      </c>
      <c r="C1042" s="3"/>
      <c r="D1042" s="24"/>
      <c r="E1042" s="25"/>
      <c r="F1042" s="25"/>
    </row>
    <row r="1043" spans="1:6" x14ac:dyDescent="0.3">
      <c r="A1043" s="23" t="s">
        <v>234</v>
      </c>
      <c r="B1043" s="26" t="s">
        <v>235</v>
      </c>
      <c r="C1043" s="3"/>
      <c r="D1043" s="24"/>
      <c r="E1043" s="25"/>
      <c r="F1043" s="25"/>
    </row>
    <row r="1044" spans="1:6" x14ac:dyDescent="0.3">
      <c r="A1044" s="23" t="s">
        <v>238</v>
      </c>
      <c r="B1044" s="4" t="s">
        <v>298</v>
      </c>
      <c r="C1044" s="3" t="s">
        <v>5</v>
      </c>
      <c r="D1044" s="24">
        <v>5.63</v>
      </c>
      <c r="E1044" s="25">
        <v>75916</v>
      </c>
      <c r="F1044" s="25">
        <f t="shared" ref="F1044" si="214">+ROUND(D1044*E1044,0)</f>
        <v>427407</v>
      </c>
    </row>
    <row r="1045" spans="1:6" x14ac:dyDescent="0.3">
      <c r="A1045" s="23" t="s">
        <v>59</v>
      </c>
      <c r="B1045" s="26" t="s">
        <v>60</v>
      </c>
      <c r="C1045" s="3"/>
      <c r="D1045" s="24"/>
      <c r="E1045" s="25"/>
      <c r="F1045" s="25"/>
    </row>
    <row r="1046" spans="1:6" x14ac:dyDescent="0.3">
      <c r="A1046" s="23" t="s">
        <v>61</v>
      </c>
      <c r="B1046" s="4" t="s">
        <v>62</v>
      </c>
      <c r="C1046" s="3" t="s">
        <v>5</v>
      </c>
      <c r="D1046" s="24">
        <v>3.5</v>
      </c>
      <c r="E1046" s="25">
        <v>141591</v>
      </c>
      <c r="F1046" s="25">
        <f t="shared" ref="F1046" si="215">+ROUND(D1046*E1046,0)</f>
        <v>495569</v>
      </c>
    </row>
    <row r="1047" spans="1:6" x14ac:dyDescent="0.3">
      <c r="A1047" s="23" t="s">
        <v>69</v>
      </c>
      <c r="B1047" s="26" t="s">
        <v>70</v>
      </c>
      <c r="C1047" s="3"/>
      <c r="D1047" s="24"/>
      <c r="E1047" s="25"/>
      <c r="F1047" s="25"/>
    </row>
    <row r="1048" spans="1:6" ht="22.8" x14ac:dyDescent="0.3">
      <c r="A1048" s="23" t="s">
        <v>71</v>
      </c>
      <c r="B1048" s="4" t="s">
        <v>72</v>
      </c>
      <c r="C1048" s="3" t="s">
        <v>5</v>
      </c>
      <c r="D1048" s="24">
        <v>5.63</v>
      </c>
      <c r="E1048" s="25">
        <v>104253</v>
      </c>
      <c r="F1048" s="25">
        <f t="shared" ref="F1048" si="216">+ROUND(D1048*E1048,0)</f>
        <v>586944</v>
      </c>
    </row>
    <row r="1049" spans="1:6" x14ac:dyDescent="0.3">
      <c r="A1049" s="23" t="s">
        <v>243</v>
      </c>
      <c r="B1049" s="26" t="s">
        <v>244</v>
      </c>
      <c r="C1049" s="3"/>
      <c r="D1049" s="24"/>
      <c r="E1049" s="25"/>
      <c r="F1049" s="25"/>
    </row>
    <row r="1050" spans="1:6" x14ac:dyDescent="0.3">
      <c r="A1050" s="23" t="s">
        <v>245</v>
      </c>
      <c r="B1050" s="26" t="s">
        <v>246</v>
      </c>
      <c r="C1050" s="3"/>
      <c r="D1050" s="24"/>
      <c r="E1050" s="25"/>
      <c r="F1050" s="25"/>
    </row>
    <row r="1051" spans="1:6" x14ac:dyDescent="0.3">
      <c r="A1051" s="23" t="s">
        <v>247</v>
      </c>
      <c r="B1051" s="4" t="s">
        <v>248</v>
      </c>
      <c r="C1051" s="3" t="s">
        <v>5</v>
      </c>
      <c r="D1051" s="24">
        <v>0.2</v>
      </c>
      <c r="E1051" s="25">
        <v>809882</v>
      </c>
      <c r="F1051" s="25">
        <f t="shared" ref="F1051" si="217">+ROUND(D1051*E1051,0)</f>
        <v>161976</v>
      </c>
    </row>
    <row r="1052" spans="1:6" x14ac:dyDescent="0.3">
      <c r="A1052" s="23" t="s">
        <v>249</v>
      </c>
      <c r="B1052" s="26" t="s">
        <v>250</v>
      </c>
      <c r="C1052" s="3"/>
      <c r="D1052" s="24"/>
      <c r="E1052" s="25"/>
      <c r="F1052" s="25"/>
    </row>
    <row r="1053" spans="1:6" x14ac:dyDescent="0.3">
      <c r="A1053" s="23" t="s">
        <v>253</v>
      </c>
      <c r="B1053" s="4" t="s">
        <v>254</v>
      </c>
      <c r="C1053" s="3" t="s">
        <v>8</v>
      </c>
      <c r="D1053" s="24">
        <v>27.7</v>
      </c>
      <c r="E1053" s="25">
        <v>27755</v>
      </c>
      <c r="F1053" s="25">
        <f t="shared" ref="F1053" si="218">+ROUND(D1053*E1053,0)</f>
        <v>768814</v>
      </c>
    </row>
    <row r="1054" spans="1:6" s="31" customFormat="1" x14ac:dyDescent="0.3">
      <c r="A1054" s="32" t="s">
        <v>255</v>
      </c>
      <c r="B1054" s="26" t="s">
        <v>256</v>
      </c>
      <c r="C1054" s="2"/>
      <c r="D1054" s="33"/>
      <c r="E1054" s="34"/>
      <c r="F1054" s="34"/>
    </row>
    <row r="1055" spans="1:6" ht="22.8" x14ac:dyDescent="0.3">
      <c r="A1055" s="23" t="s">
        <v>261</v>
      </c>
      <c r="B1055" s="4" t="s">
        <v>262</v>
      </c>
      <c r="C1055" s="3" t="s">
        <v>5</v>
      </c>
      <c r="D1055" s="24">
        <v>0.21</v>
      </c>
      <c r="E1055" s="25">
        <v>1060126</v>
      </c>
      <c r="F1055" s="25">
        <f t="shared" ref="F1055" si="219">+ROUND(D1055*E1055,0)</f>
        <v>222626</v>
      </c>
    </row>
    <row r="1056" spans="1:6" x14ac:dyDescent="0.3">
      <c r="A1056" s="23" t="s">
        <v>263</v>
      </c>
      <c r="B1056" s="26" t="s">
        <v>264</v>
      </c>
      <c r="C1056" s="3"/>
      <c r="D1056" s="24"/>
      <c r="E1056" s="25"/>
      <c r="F1056" s="25"/>
    </row>
    <row r="1057" spans="1:6" x14ac:dyDescent="0.3">
      <c r="A1057" s="23" t="s">
        <v>265</v>
      </c>
      <c r="B1057" s="26" t="s">
        <v>266</v>
      </c>
      <c r="C1057" s="3"/>
      <c r="D1057" s="24"/>
      <c r="E1057" s="25"/>
      <c r="F1057" s="25"/>
    </row>
    <row r="1058" spans="1:6" x14ac:dyDescent="0.3">
      <c r="A1058" s="23" t="s">
        <v>267</v>
      </c>
      <c r="B1058" s="4" t="s">
        <v>268</v>
      </c>
      <c r="C1058" s="3" t="s">
        <v>30</v>
      </c>
      <c r="D1058" s="24">
        <v>606.22</v>
      </c>
      <c r="E1058" s="25">
        <v>18407</v>
      </c>
      <c r="F1058" s="25">
        <f t="shared" ref="F1058:F1059" si="220">+ROUND(D1058*E1058,0)</f>
        <v>11158692</v>
      </c>
    </row>
    <row r="1059" spans="1:6" x14ac:dyDescent="0.3">
      <c r="A1059" s="23" t="s">
        <v>269</v>
      </c>
      <c r="B1059" s="4" t="s">
        <v>270</v>
      </c>
      <c r="C1059" s="3" t="s">
        <v>30</v>
      </c>
      <c r="D1059" s="24">
        <v>63.64</v>
      </c>
      <c r="E1059" s="25">
        <v>45236</v>
      </c>
      <c r="F1059" s="25">
        <f t="shared" si="220"/>
        <v>2878819</v>
      </c>
    </row>
    <row r="1060" spans="1:6" x14ac:dyDescent="0.3">
      <c r="A1060" s="23" t="s">
        <v>271</v>
      </c>
      <c r="B1060" s="26" t="s">
        <v>272</v>
      </c>
      <c r="C1060" s="3"/>
      <c r="D1060" s="24"/>
      <c r="E1060" s="25"/>
      <c r="F1060" s="25"/>
    </row>
    <row r="1061" spans="1:6" x14ac:dyDescent="0.3">
      <c r="A1061" s="23" t="s">
        <v>273</v>
      </c>
      <c r="B1061" s="4" t="s">
        <v>274</v>
      </c>
      <c r="C1061" s="3" t="s">
        <v>30</v>
      </c>
      <c r="D1061" s="24">
        <v>22.2</v>
      </c>
      <c r="E1061" s="25">
        <v>10351</v>
      </c>
      <c r="F1061" s="25">
        <f t="shared" ref="F1061" si="221">+ROUND(D1061*E1061,0)</f>
        <v>229792</v>
      </c>
    </row>
    <row r="1062" spans="1:6" s="31" customFormat="1" ht="22.8" x14ac:dyDescent="0.3">
      <c r="A1062" s="32" t="s">
        <v>275</v>
      </c>
      <c r="B1062" s="26" t="s">
        <v>276</v>
      </c>
      <c r="C1062" s="2"/>
      <c r="D1062" s="33"/>
      <c r="E1062" s="34"/>
      <c r="F1062" s="34"/>
    </row>
    <row r="1063" spans="1:6" x14ac:dyDescent="0.3">
      <c r="A1063" s="23" t="s">
        <v>281</v>
      </c>
      <c r="B1063" s="4" t="s">
        <v>282</v>
      </c>
      <c r="C1063" s="3" t="s">
        <v>5</v>
      </c>
      <c r="D1063" s="24">
        <v>4.45</v>
      </c>
      <c r="E1063" s="25">
        <v>1068871</v>
      </c>
      <c r="F1063" s="25">
        <f t="shared" ref="F1063" si="222">+ROUND(D1063*E1063,0)</f>
        <v>4756476</v>
      </c>
    </row>
    <row r="1064" spans="1:6" ht="22.8" x14ac:dyDescent="0.3">
      <c r="A1064" s="23" t="s">
        <v>306</v>
      </c>
      <c r="B1064" s="26" t="s">
        <v>307</v>
      </c>
      <c r="C1064" s="3"/>
      <c r="D1064" s="24"/>
      <c r="E1064" s="25"/>
      <c r="F1064" s="25"/>
    </row>
    <row r="1065" spans="1:6" x14ac:dyDescent="0.3">
      <c r="A1065" s="23" t="s">
        <v>308</v>
      </c>
      <c r="B1065" s="26" t="s">
        <v>309</v>
      </c>
      <c r="C1065" s="3"/>
      <c r="D1065" s="24"/>
      <c r="E1065" s="25"/>
      <c r="F1065" s="25"/>
    </row>
    <row r="1066" spans="1:6" x14ac:dyDescent="0.3">
      <c r="A1066" s="23" t="s">
        <v>310</v>
      </c>
      <c r="B1066" s="4" t="s">
        <v>311</v>
      </c>
      <c r="C1066" s="3" t="s">
        <v>31</v>
      </c>
      <c r="D1066" s="24">
        <v>38</v>
      </c>
      <c r="E1066" s="25">
        <v>27798</v>
      </c>
      <c r="F1066" s="25">
        <f t="shared" ref="F1066" si="223">+ROUND(D1066*E1066,0)</f>
        <v>1056324</v>
      </c>
    </row>
    <row r="1067" spans="1:6" x14ac:dyDescent="0.3">
      <c r="A1067" s="23" t="s">
        <v>145</v>
      </c>
      <c r="B1067" s="26" t="s">
        <v>356</v>
      </c>
      <c r="C1067" s="3"/>
      <c r="D1067" s="24"/>
      <c r="E1067" s="25"/>
      <c r="F1067" s="25"/>
    </row>
    <row r="1068" spans="1:6" ht="22.8" x14ac:dyDescent="0.3">
      <c r="A1068" s="23" t="s">
        <v>360</v>
      </c>
      <c r="B1068" s="4" t="s">
        <v>361</v>
      </c>
      <c r="C1068" s="3" t="s">
        <v>6</v>
      </c>
      <c r="D1068" s="24">
        <v>23.98</v>
      </c>
      <c r="E1068" s="25">
        <v>129094</v>
      </c>
      <c r="F1068" s="25">
        <f t="shared" ref="F1068" si="224">+ROUND(D1068*E1068,0)</f>
        <v>3095674</v>
      </c>
    </row>
    <row r="1069" spans="1:6" x14ac:dyDescent="0.3">
      <c r="A1069" s="23"/>
      <c r="B1069" s="26" t="s">
        <v>383</v>
      </c>
      <c r="C1069" s="3"/>
      <c r="D1069" s="24"/>
      <c r="E1069" s="25"/>
      <c r="F1069" s="25"/>
    </row>
    <row r="1070" spans="1:6" x14ac:dyDescent="0.3">
      <c r="A1070" s="23" t="s">
        <v>384</v>
      </c>
      <c r="B1070" s="4" t="s">
        <v>385</v>
      </c>
      <c r="C1070" s="3" t="s">
        <v>6</v>
      </c>
      <c r="D1070" s="24">
        <v>15.9</v>
      </c>
      <c r="E1070" s="25">
        <v>80875</v>
      </c>
      <c r="F1070" s="25">
        <f t="shared" ref="F1070:F1072" si="225">+ROUND(D1070*E1070,0)</f>
        <v>1285913</v>
      </c>
    </row>
    <row r="1071" spans="1:6" ht="34.200000000000003" x14ac:dyDescent="0.3">
      <c r="A1071" s="23" t="s">
        <v>412</v>
      </c>
      <c r="B1071" s="4" t="s">
        <v>413</v>
      </c>
      <c r="C1071" s="3" t="s">
        <v>6</v>
      </c>
      <c r="D1071" s="24">
        <v>1.97</v>
      </c>
      <c r="E1071" s="25">
        <v>464939</v>
      </c>
      <c r="F1071" s="25">
        <f t="shared" si="225"/>
        <v>915930</v>
      </c>
    </row>
    <row r="1072" spans="1:6" ht="22.8" x14ac:dyDescent="0.3">
      <c r="A1072" s="23" t="s">
        <v>416</v>
      </c>
      <c r="B1072" s="4" t="s">
        <v>417</v>
      </c>
      <c r="C1072" s="3" t="s">
        <v>6</v>
      </c>
      <c r="D1072" s="24">
        <v>2.89</v>
      </c>
      <c r="E1072" s="25">
        <v>761685</v>
      </c>
      <c r="F1072" s="25">
        <f t="shared" si="225"/>
        <v>2201270</v>
      </c>
    </row>
    <row r="1073" spans="1:6" s="31" customFormat="1" x14ac:dyDescent="0.3">
      <c r="A1073" s="32"/>
      <c r="B1073" s="26" t="s">
        <v>226</v>
      </c>
      <c r="C1073" s="2"/>
      <c r="D1073" s="33"/>
      <c r="E1073" s="34"/>
      <c r="F1073" s="34">
        <f>SUM(F1040:F1072)</f>
        <v>30362597</v>
      </c>
    </row>
    <row r="1074" spans="1:6" s="31" customFormat="1" x14ac:dyDescent="0.3">
      <c r="A1074" s="32"/>
      <c r="B1074" s="26"/>
      <c r="C1074" s="2"/>
      <c r="D1074" s="33"/>
      <c r="E1074" s="34"/>
      <c r="F1074" s="34"/>
    </row>
    <row r="1075" spans="1:6" x14ac:dyDescent="0.3">
      <c r="A1075" s="35" t="s">
        <v>526</v>
      </c>
      <c r="B1075" s="36"/>
      <c r="C1075" s="37"/>
      <c r="D1075" s="38"/>
      <c r="E1075" s="39"/>
      <c r="F1075" s="39"/>
    </row>
    <row r="1076" spans="1:6" s="31" customFormat="1" ht="22.8" x14ac:dyDescent="0.3">
      <c r="A1076" s="32"/>
      <c r="B1076" s="26" t="s">
        <v>231</v>
      </c>
      <c r="C1076" s="2"/>
      <c r="D1076" s="33"/>
      <c r="E1076" s="34"/>
      <c r="F1076" s="34"/>
    </row>
    <row r="1077" spans="1:6" s="31" customFormat="1" x14ac:dyDescent="0.3">
      <c r="A1077" s="32" t="s">
        <v>37</v>
      </c>
      <c r="B1077" s="26" t="s">
        <v>38</v>
      </c>
      <c r="C1077" s="2"/>
      <c r="D1077" s="33"/>
      <c r="E1077" s="34"/>
      <c r="F1077" s="34"/>
    </row>
    <row r="1078" spans="1:6" x14ac:dyDescent="0.3">
      <c r="A1078" s="23" t="s">
        <v>232</v>
      </c>
      <c r="B1078" s="4" t="s">
        <v>233</v>
      </c>
      <c r="C1078" s="3" t="s">
        <v>6</v>
      </c>
      <c r="D1078" s="24">
        <v>15.929999999999996</v>
      </c>
      <c r="E1078" s="25">
        <v>5369</v>
      </c>
      <c r="F1078" s="25">
        <f t="shared" ref="F1078:F1079" si="226">+ROUND(D1078*E1078,0)</f>
        <v>85528</v>
      </c>
    </row>
    <row r="1079" spans="1:6" x14ac:dyDescent="0.3">
      <c r="A1079" s="23" t="s">
        <v>41</v>
      </c>
      <c r="B1079" s="4" t="s">
        <v>42</v>
      </c>
      <c r="C1079" s="3" t="s">
        <v>6</v>
      </c>
      <c r="D1079" s="24">
        <v>15.929999999999996</v>
      </c>
      <c r="E1079" s="25">
        <v>9584</v>
      </c>
      <c r="F1079" s="25">
        <f t="shared" si="226"/>
        <v>152673</v>
      </c>
    </row>
    <row r="1080" spans="1:6" ht="22.8" x14ac:dyDescent="0.3">
      <c r="A1080" s="23" t="s">
        <v>43</v>
      </c>
      <c r="B1080" s="26" t="s">
        <v>44</v>
      </c>
      <c r="C1080" s="3"/>
      <c r="D1080" s="24"/>
      <c r="E1080" s="25"/>
      <c r="F1080" s="25"/>
    </row>
    <row r="1081" spans="1:6" x14ac:dyDescent="0.3">
      <c r="A1081" s="23" t="s">
        <v>234</v>
      </c>
      <c r="B1081" s="26" t="s">
        <v>235</v>
      </c>
      <c r="C1081" s="3"/>
      <c r="D1081" s="24"/>
      <c r="E1081" s="25"/>
      <c r="F1081" s="25"/>
    </row>
    <row r="1082" spans="1:6" ht="22.8" x14ac:dyDescent="0.3">
      <c r="A1082" s="23" t="s">
        <v>236</v>
      </c>
      <c r="B1082" s="26" t="s">
        <v>237</v>
      </c>
      <c r="C1082" s="3"/>
      <c r="D1082" s="24"/>
      <c r="E1082" s="25"/>
      <c r="F1082" s="25"/>
    </row>
    <row r="1083" spans="1:6" x14ac:dyDescent="0.3">
      <c r="A1083" s="23" t="s">
        <v>45</v>
      </c>
      <c r="B1083" s="4" t="s">
        <v>46</v>
      </c>
      <c r="C1083" s="3" t="s">
        <v>5</v>
      </c>
      <c r="D1083" s="24">
        <v>11.15</v>
      </c>
      <c r="E1083" s="25">
        <v>18907</v>
      </c>
      <c r="F1083" s="25">
        <f t="shared" ref="F1083" si="227">+ROUND(D1083*E1083,0)</f>
        <v>210813</v>
      </c>
    </row>
    <row r="1084" spans="1:6" x14ac:dyDescent="0.3">
      <c r="A1084" s="23" t="s">
        <v>59</v>
      </c>
      <c r="B1084" s="26" t="s">
        <v>60</v>
      </c>
      <c r="C1084" s="3"/>
      <c r="D1084" s="24"/>
      <c r="E1084" s="25"/>
      <c r="F1084" s="25"/>
    </row>
    <row r="1085" spans="1:6" x14ac:dyDescent="0.3">
      <c r="A1085" s="23" t="s">
        <v>61</v>
      </c>
      <c r="B1085" s="4" t="s">
        <v>62</v>
      </c>
      <c r="C1085" s="3" t="s">
        <v>5</v>
      </c>
      <c r="D1085" s="24">
        <v>7.35</v>
      </c>
      <c r="E1085" s="25">
        <v>141591</v>
      </c>
      <c r="F1085" s="25">
        <f t="shared" ref="F1085" si="228">+ROUND(D1085*E1085,0)</f>
        <v>1040694</v>
      </c>
    </row>
    <row r="1086" spans="1:6" x14ac:dyDescent="0.3">
      <c r="A1086" s="23" t="s">
        <v>69</v>
      </c>
      <c r="B1086" s="26" t="s">
        <v>70</v>
      </c>
      <c r="C1086" s="3"/>
      <c r="D1086" s="24"/>
      <c r="E1086" s="25"/>
      <c r="F1086" s="25"/>
    </row>
    <row r="1087" spans="1:6" ht="22.8" x14ac:dyDescent="0.3">
      <c r="A1087" s="23" t="s">
        <v>71</v>
      </c>
      <c r="B1087" s="4" t="s">
        <v>72</v>
      </c>
      <c r="C1087" s="3" t="s">
        <v>5</v>
      </c>
      <c r="D1087" s="40">
        <v>11.150999999999996</v>
      </c>
      <c r="E1087" s="25">
        <v>104253</v>
      </c>
      <c r="F1087" s="25">
        <f t="shared" ref="F1087" si="229">+ROUND(D1087*E1087,0)</f>
        <v>1162525</v>
      </c>
    </row>
    <row r="1088" spans="1:6" s="31" customFormat="1" x14ac:dyDescent="0.3">
      <c r="A1088" s="32" t="s">
        <v>243</v>
      </c>
      <c r="B1088" s="26" t="s">
        <v>244</v>
      </c>
      <c r="C1088" s="2"/>
      <c r="D1088" s="33"/>
      <c r="E1088" s="34"/>
      <c r="F1088" s="34"/>
    </row>
    <row r="1089" spans="1:6" s="31" customFormat="1" x14ac:dyDescent="0.3">
      <c r="A1089" s="32" t="s">
        <v>245</v>
      </c>
      <c r="B1089" s="26" t="s">
        <v>246</v>
      </c>
      <c r="C1089" s="2"/>
      <c r="D1089" s="33"/>
      <c r="E1089" s="34"/>
      <c r="F1089" s="34"/>
    </row>
    <row r="1090" spans="1:6" x14ac:dyDescent="0.3">
      <c r="A1090" s="23" t="s">
        <v>247</v>
      </c>
      <c r="B1090" s="4" t="s">
        <v>248</v>
      </c>
      <c r="C1090" s="3" t="s">
        <v>5</v>
      </c>
      <c r="D1090" s="24">
        <v>0.35</v>
      </c>
      <c r="E1090" s="25">
        <v>809882</v>
      </c>
      <c r="F1090" s="25">
        <f t="shared" ref="F1090" si="230">+ROUND(D1090*E1090,0)</f>
        <v>283459</v>
      </c>
    </row>
    <row r="1091" spans="1:6" x14ac:dyDescent="0.3">
      <c r="A1091" s="23" t="s">
        <v>249</v>
      </c>
      <c r="B1091" s="26" t="s">
        <v>250</v>
      </c>
      <c r="C1091" s="3"/>
      <c r="D1091" s="24"/>
      <c r="E1091" s="25"/>
      <c r="F1091" s="25"/>
    </row>
    <row r="1092" spans="1:6" x14ac:dyDescent="0.3">
      <c r="A1092" s="23" t="s">
        <v>253</v>
      </c>
      <c r="B1092" s="4" t="s">
        <v>254</v>
      </c>
      <c r="C1092" s="3" t="s">
        <v>8</v>
      </c>
      <c r="D1092" s="24">
        <v>50</v>
      </c>
      <c r="E1092" s="25">
        <v>27755</v>
      </c>
      <c r="F1092" s="25">
        <f t="shared" ref="F1092" si="231">+ROUND(D1092*E1092,0)</f>
        <v>1387750</v>
      </c>
    </row>
    <row r="1093" spans="1:6" s="31" customFormat="1" x14ac:dyDescent="0.3">
      <c r="A1093" s="32" t="s">
        <v>255</v>
      </c>
      <c r="B1093" s="26" t="s">
        <v>256</v>
      </c>
      <c r="C1093" s="2"/>
      <c r="D1093" s="33"/>
      <c r="E1093" s="34"/>
      <c r="F1093" s="34"/>
    </row>
    <row r="1094" spans="1:6" ht="22.8" x14ac:dyDescent="0.3">
      <c r="A1094" s="23" t="s">
        <v>261</v>
      </c>
      <c r="B1094" s="4" t="s">
        <v>262</v>
      </c>
      <c r="C1094" s="3" t="s">
        <v>5</v>
      </c>
      <c r="D1094" s="24">
        <v>0.21</v>
      </c>
      <c r="E1094" s="25">
        <v>1060126</v>
      </c>
      <c r="F1094" s="25">
        <f t="shared" ref="F1094" si="232">+ROUND(D1094*E1094,0)</f>
        <v>222626</v>
      </c>
    </row>
    <row r="1095" spans="1:6" x14ac:dyDescent="0.3">
      <c r="A1095" s="23" t="s">
        <v>263</v>
      </c>
      <c r="B1095" s="26" t="s">
        <v>264</v>
      </c>
      <c r="C1095" s="3"/>
      <c r="D1095" s="24"/>
      <c r="E1095" s="25"/>
      <c r="F1095" s="25"/>
    </row>
    <row r="1096" spans="1:6" x14ac:dyDescent="0.3">
      <c r="A1096" s="23" t="s">
        <v>265</v>
      </c>
      <c r="B1096" s="26" t="s">
        <v>266</v>
      </c>
      <c r="C1096" s="3"/>
      <c r="D1096" s="24"/>
      <c r="E1096" s="25"/>
      <c r="F1096" s="25"/>
    </row>
    <row r="1097" spans="1:6" x14ac:dyDescent="0.3">
      <c r="A1097" s="23" t="s">
        <v>267</v>
      </c>
      <c r="B1097" s="4" t="s">
        <v>268</v>
      </c>
      <c r="C1097" s="3" t="s">
        <v>30</v>
      </c>
      <c r="D1097" s="24">
        <v>948.76</v>
      </c>
      <c r="E1097" s="25">
        <v>18407</v>
      </c>
      <c r="F1097" s="25">
        <f t="shared" ref="F1097:F1098" si="233">+ROUND(D1097*E1097,0)</f>
        <v>17463825</v>
      </c>
    </row>
    <row r="1098" spans="1:6" x14ac:dyDescent="0.3">
      <c r="A1098" s="23" t="s">
        <v>269</v>
      </c>
      <c r="B1098" s="4" t="s">
        <v>270</v>
      </c>
      <c r="C1098" s="3" t="s">
        <v>30</v>
      </c>
      <c r="D1098" s="24">
        <v>67.430000000000007</v>
      </c>
      <c r="E1098" s="25">
        <v>45236</v>
      </c>
      <c r="F1098" s="25">
        <f t="shared" si="233"/>
        <v>3050263</v>
      </c>
    </row>
    <row r="1099" spans="1:6" s="31" customFormat="1" ht="22.8" x14ac:dyDescent="0.3">
      <c r="A1099" s="32" t="s">
        <v>275</v>
      </c>
      <c r="B1099" s="26" t="s">
        <v>276</v>
      </c>
      <c r="C1099" s="2"/>
      <c r="D1099" s="33"/>
      <c r="E1099" s="34"/>
      <c r="F1099" s="34"/>
    </row>
    <row r="1100" spans="1:6" x14ac:dyDescent="0.3">
      <c r="A1100" s="23" t="s">
        <v>281</v>
      </c>
      <c r="B1100" s="4" t="s">
        <v>282</v>
      </c>
      <c r="C1100" s="3" t="s">
        <v>5</v>
      </c>
      <c r="D1100" s="24">
        <v>5.65</v>
      </c>
      <c r="E1100" s="25">
        <v>1068871</v>
      </c>
      <c r="F1100" s="25">
        <f t="shared" ref="F1100" si="234">+ROUND(D1100*E1100,0)</f>
        <v>6039121</v>
      </c>
    </row>
    <row r="1101" spans="1:6" ht="22.8" x14ac:dyDescent="0.3">
      <c r="A1101" s="23" t="s">
        <v>306</v>
      </c>
      <c r="B1101" s="26" t="s">
        <v>307</v>
      </c>
      <c r="C1101" s="3"/>
      <c r="D1101" s="24"/>
      <c r="E1101" s="25"/>
      <c r="F1101" s="25"/>
    </row>
    <row r="1102" spans="1:6" x14ac:dyDescent="0.3">
      <c r="A1102" s="23" t="s">
        <v>308</v>
      </c>
      <c r="B1102" s="26" t="s">
        <v>309</v>
      </c>
      <c r="C1102" s="3"/>
      <c r="D1102" s="24"/>
      <c r="E1102" s="25"/>
      <c r="F1102" s="25"/>
    </row>
    <row r="1103" spans="1:6" x14ac:dyDescent="0.3">
      <c r="A1103" s="23" t="s">
        <v>310</v>
      </c>
      <c r="B1103" s="4" t="s">
        <v>311</v>
      </c>
      <c r="C1103" s="3" t="s">
        <v>31</v>
      </c>
      <c r="D1103" s="24">
        <v>64</v>
      </c>
      <c r="E1103" s="25">
        <v>27798</v>
      </c>
      <c r="F1103" s="25">
        <f t="shared" ref="F1103" si="235">+ROUND(D1103*E1103,0)</f>
        <v>1779072</v>
      </c>
    </row>
    <row r="1104" spans="1:6" x14ac:dyDescent="0.3">
      <c r="A1104" s="23" t="s">
        <v>145</v>
      </c>
      <c r="B1104" s="26" t="s">
        <v>356</v>
      </c>
      <c r="C1104" s="3"/>
      <c r="D1104" s="24"/>
      <c r="E1104" s="25"/>
      <c r="F1104" s="25"/>
    </row>
    <row r="1105" spans="1:6" ht="22.8" x14ac:dyDescent="0.3">
      <c r="A1105" s="23" t="s">
        <v>360</v>
      </c>
      <c r="B1105" s="4" t="s">
        <v>361</v>
      </c>
      <c r="C1105" s="3" t="s">
        <v>6</v>
      </c>
      <c r="D1105" s="24">
        <v>22.61</v>
      </c>
      <c r="E1105" s="25">
        <v>129094</v>
      </c>
      <c r="F1105" s="25">
        <f t="shared" ref="F1105" si="236">+ROUND(D1105*E1105,0)</f>
        <v>2918815</v>
      </c>
    </row>
    <row r="1106" spans="1:6" x14ac:dyDescent="0.3">
      <c r="A1106" s="23"/>
      <c r="B1106" s="26" t="s">
        <v>383</v>
      </c>
      <c r="C1106" s="3"/>
      <c r="D1106" s="24"/>
      <c r="E1106" s="25"/>
      <c r="F1106" s="25"/>
    </row>
    <row r="1107" spans="1:6" x14ac:dyDescent="0.3">
      <c r="A1107" s="23" t="s">
        <v>384</v>
      </c>
      <c r="B1107" s="4" t="s">
        <v>385</v>
      </c>
      <c r="C1107" s="3" t="s">
        <v>6</v>
      </c>
      <c r="D1107" s="24">
        <v>27.07</v>
      </c>
      <c r="E1107" s="25">
        <v>80875</v>
      </c>
      <c r="F1107" s="25">
        <f t="shared" ref="F1107:F1109" si="237">+ROUND(D1107*E1107,0)</f>
        <v>2189286</v>
      </c>
    </row>
    <row r="1108" spans="1:6" ht="34.200000000000003" x14ac:dyDescent="0.3">
      <c r="A1108" s="23" t="s">
        <v>412</v>
      </c>
      <c r="B1108" s="4" t="s">
        <v>413</v>
      </c>
      <c r="C1108" s="3" t="s">
        <v>6</v>
      </c>
      <c r="D1108" s="24">
        <v>4.18</v>
      </c>
      <c r="E1108" s="25">
        <v>464939</v>
      </c>
      <c r="F1108" s="25">
        <f t="shared" si="237"/>
        <v>1943445</v>
      </c>
    </row>
    <row r="1109" spans="1:6" ht="22.8" x14ac:dyDescent="0.3">
      <c r="A1109" s="23" t="s">
        <v>416</v>
      </c>
      <c r="B1109" s="4" t="s">
        <v>417</v>
      </c>
      <c r="C1109" s="3" t="s">
        <v>6</v>
      </c>
      <c r="D1109" s="24">
        <v>2.73</v>
      </c>
      <c r="E1109" s="25">
        <v>761685</v>
      </c>
      <c r="F1109" s="25">
        <f t="shared" si="237"/>
        <v>2079400</v>
      </c>
    </row>
    <row r="1110" spans="1:6" s="31" customFormat="1" x14ac:dyDescent="0.3">
      <c r="A1110" s="32"/>
      <c r="B1110" s="26" t="s">
        <v>226</v>
      </c>
      <c r="C1110" s="2"/>
      <c r="D1110" s="33"/>
      <c r="E1110" s="34"/>
      <c r="F1110" s="34">
        <f>SUM(F1078:F1109)</f>
        <v>42009295</v>
      </c>
    </row>
    <row r="1111" spans="1:6" s="31" customFormat="1" x14ac:dyDescent="0.3">
      <c r="A1111" s="32"/>
      <c r="B1111" s="26"/>
      <c r="C1111" s="2"/>
      <c r="D1111" s="33"/>
      <c r="E1111" s="34"/>
      <c r="F1111" s="34"/>
    </row>
    <row r="1112" spans="1:6" x14ac:dyDescent="0.3">
      <c r="A1112" s="35" t="s">
        <v>146</v>
      </c>
      <c r="B1112" s="36"/>
      <c r="C1112" s="37"/>
      <c r="D1112" s="38"/>
      <c r="E1112" s="39"/>
      <c r="F1112" s="39"/>
    </row>
    <row r="1113" spans="1:6" ht="22.8" x14ac:dyDescent="0.3">
      <c r="A1113" s="23"/>
      <c r="B1113" s="26" t="s">
        <v>231</v>
      </c>
      <c r="C1113" s="3"/>
      <c r="D1113" s="24"/>
      <c r="E1113" s="25"/>
      <c r="F1113" s="25"/>
    </row>
    <row r="1114" spans="1:6" x14ac:dyDescent="0.3">
      <c r="A1114" s="23" t="s">
        <v>37</v>
      </c>
      <c r="B1114" s="26" t="s">
        <v>38</v>
      </c>
      <c r="C1114" s="3"/>
      <c r="D1114" s="24"/>
      <c r="E1114" s="25"/>
      <c r="F1114" s="25"/>
    </row>
    <row r="1115" spans="1:6" x14ac:dyDescent="0.3">
      <c r="A1115" s="23" t="s">
        <v>232</v>
      </c>
      <c r="B1115" s="4" t="s">
        <v>233</v>
      </c>
      <c r="C1115" s="3" t="s">
        <v>6</v>
      </c>
      <c r="D1115" s="24">
        <v>257.26</v>
      </c>
      <c r="E1115" s="25">
        <v>5369</v>
      </c>
      <c r="F1115" s="25">
        <f t="shared" ref="F1115:F1116" si="238">+ROUND(D1115*E1115,0)</f>
        <v>1381229</v>
      </c>
    </row>
    <row r="1116" spans="1:6" x14ac:dyDescent="0.3">
      <c r="A1116" s="23" t="s">
        <v>41</v>
      </c>
      <c r="B1116" s="4" t="s">
        <v>42</v>
      </c>
      <c r="C1116" s="3" t="s">
        <v>6</v>
      </c>
      <c r="D1116" s="24">
        <v>59.37</v>
      </c>
      <c r="E1116" s="25">
        <v>9584</v>
      </c>
      <c r="F1116" s="25">
        <f t="shared" si="238"/>
        <v>569002</v>
      </c>
    </row>
    <row r="1117" spans="1:6" ht="22.8" x14ac:dyDescent="0.3">
      <c r="A1117" s="23" t="s">
        <v>43</v>
      </c>
      <c r="B1117" s="26" t="s">
        <v>44</v>
      </c>
      <c r="C1117" s="3"/>
      <c r="D1117" s="24"/>
      <c r="E1117" s="25"/>
      <c r="F1117" s="25"/>
    </row>
    <row r="1118" spans="1:6" x14ac:dyDescent="0.3">
      <c r="A1118" s="23" t="s">
        <v>234</v>
      </c>
      <c r="B1118" s="26" t="s">
        <v>235</v>
      </c>
      <c r="C1118" s="3"/>
      <c r="D1118" s="24"/>
      <c r="E1118" s="25"/>
      <c r="F1118" s="25"/>
    </row>
    <row r="1119" spans="1:6" x14ac:dyDescent="0.3">
      <c r="A1119" s="23" t="s">
        <v>238</v>
      </c>
      <c r="B1119" s="4" t="s">
        <v>298</v>
      </c>
      <c r="C1119" s="3" t="s">
        <v>5</v>
      </c>
      <c r="D1119" s="24">
        <v>22.76</v>
      </c>
      <c r="E1119" s="25">
        <v>75916</v>
      </c>
      <c r="F1119" s="25">
        <f t="shared" ref="F1119" si="239">+ROUND(D1119*E1119,0)</f>
        <v>1727848</v>
      </c>
    </row>
    <row r="1120" spans="1:6" x14ac:dyDescent="0.3">
      <c r="A1120" s="23" t="s">
        <v>69</v>
      </c>
      <c r="B1120" s="26" t="s">
        <v>70</v>
      </c>
      <c r="C1120" s="3"/>
      <c r="D1120" s="24"/>
      <c r="E1120" s="25"/>
      <c r="F1120" s="25"/>
    </row>
    <row r="1121" spans="1:6" ht="22.8" x14ac:dyDescent="0.3">
      <c r="A1121" s="23" t="s">
        <v>71</v>
      </c>
      <c r="B1121" s="4" t="s">
        <v>72</v>
      </c>
      <c r="C1121" s="3" t="s">
        <v>5</v>
      </c>
      <c r="D1121" s="24">
        <v>22.76</v>
      </c>
      <c r="E1121" s="25">
        <v>104253</v>
      </c>
      <c r="F1121" s="25">
        <f t="shared" ref="F1121" si="240">+ROUND(D1121*E1121,0)</f>
        <v>2372798</v>
      </c>
    </row>
    <row r="1122" spans="1:6" x14ac:dyDescent="0.3">
      <c r="A1122" s="23" t="s">
        <v>243</v>
      </c>
      <c r="B1122" s="26" t="s">
        <v>244</v>
      </c>
      <c r="C1122" s="3"/>
      <c r="D1122" s="24"/>
      <c r="E1122" s="25"/>
      <c r="F1122" s="25"/>
    </row>
    <row r="1123" spans="1:6" x14ac:dyDescent="0.3">
      <c r="A1123" s="23" t="s">
        <v>263</v>
      </c>
      <c r="B1123" s="26" t="s">
        <v>264</v>
      </c>
      <c r="C1123" s="3"/>
      <c r="D1123" s="24"/>
      <c r="E1123" s="25"/>
      <c r="F1123" s="25"/>
    </row>
    <row r="1124" spans="1:6" x14ac:dyDescent="0.3">
      <c r="A1124" s="23" t="s">
        <v>265</v>
      </c>
      <c r="B1124" s="26" t="s">
        <v>266</v>
      </c>
      <c r="C1124" s="3"/>
      <c r="D1124" s="24"/>
      <c r="E1124" s="25"/>
      <c r="F1124" s="25"/>
    </row>
    <row r="1125" spans="1:6" x14ac:dyDescent="0.3">
      <c r="A1125" s="23" t="s">
        <v>267</v>
      </c>
      <c r="B1125" s="4" t="s">
        <v>268</v>
      </c>
      <c r="C1125" s="3" t="s">
        <v>30</v>
      </c>
      <c r="D1125" s="24">
        <v>3675.22</v>
      </c>
      <c r="E1125" s="25">
        <v>18407</v>
      </c>
      <c r="F1125" s="25">
        <f t="shared" ref="F1125" si="241">+ROUND(D1125*E1125,0)</f>
        <v>67649775</v>
      </c>
    </row>
    <row r="1126" spans="1:6" ht="22.8" x14ac:dyDescent="0.3">
      <c r="A1126" s="23" t="s">
        <v>275</v>
      </c>
      <c r="B1126" s="26" t="s">
        <v>276</v>
      </c>
      <c r="C1126" s="3"/>
      <c r="D1126" s="24"/>
      <c r="E1126" s="25"/>
      <c r="F1126" s="25"/>
    </row>
    <row r="1127" spans="1:6" x14ac:dyDescent="0.3">
      <c r="A1127" s="23" t="s">
        <v>277</v>
      </c>
      <c r="B1127" s="4" t="s">
        <v>278</v>
      </c>
      <c r="C1127" s="3" t="s">
        <v>5</v>
      </c>
      <c r="D1127" s="24">
        <v>25.11</v>
      </c>
      <c r="E1127" s="25">
        <v>1121818</v>
      </c>
      <c r="F1127" s="25">
        <f t="shared" ref="F1127" si="242">+ROUND(D1127*E1127,0)</f>
        <v>28168850</v>
      </c>
    </row>
    <row r="1128" spans="1:6" ht="22.8" x14ac:dyDescent="0.3">
      <c r="A1128" s="23" t="s">
        <v>306</v>
      </c>
      <c r="B1128" s="26" t="s">
        <v>307</v>
      </c>
      <c r="C1128" s="3"/>
      <c r="D1128" s="24"/>
      <c r="E1128" s="25"/>
      <c r="F1128" s="25"/>
    </row>
    <row r="1129" spans="1:6" x14ac:dyDescent="0.3">
      <c r="A1129" s="23" t="s">
        <v>308</v>
      </c>
      <c r="B1129" s="26" t="s">
        <v>309</v>
      </c>
      <c r="C1129" s="3"/>
      <c r="D1129" s="24"/>
      <c r="E1129" s="25"/>
      <c r="F1129" s="25"/>
    </row>
    <row r="1130" spans="1:6" ht="34.200000000000003" x14ac:dyDescent="0.3">
      <c r="A1130" s="23" t="s">
        <v>314</v>
      </c>
      <c r="B1130" s="4" t="s">
        <v>315</v>
      </c>
      <c r="C1130" s="3" t="s">
        <v>31</v>
      </c>
      <c r="D1130" s="24">
        <v>118</v>
      </c>
      <c r="E1130" s="25">
        <v>304639</v>
      </c>
      <c r="F1130" s="25">
        <f t="shared" ref="F1130" si="243">+ROUND(D1130*E1130,0)</f>
        <v>35947402</v>
      </c>
    </row>
    <row r="1131" spans="1:6" x14ac:dyDescent="0.3">
      <c r="A1131" s="23" t="s">
        <v>145</v>
      </c>
      <c r="B1131" s="26" t="s">
        <v>356</v>
      </c>
      <c r="C1131" s="3"/>
      <c r="D1131" s="24"/>
      <c r="E1131" s="25"/>
      <c r="F1131" s="25"/>
    </row>
    <row r="1132" spans="1:6" ht="22.8" x14ac:dyDescent="0.3">
      <c r="A1132" s="23" t="s">
        <v>357</v>
      </c>
      <c r="B1132" s="26" t="s">
        <v>527</v>
      </c>
      <c r="C1132" s="3"/>
      <c r="D1132" s="24"/>
      <c r="E1132" s="25"/>
      <c r="F1132" s="25"/>
    </row>
    <row r="1133" spans="1:6" ht="22.8" x14ac:dyDescent="0.3">
      <c r="A1133" s="23" t="s">
        <v>358</v>
      </c>
      <c r="B1133" s="4" t="s">
        <v>359</v>
      </c>
      <c r="C1133" s="3" t="s">
        <v>6</v>
      </c>
      <c r="D1133" s="24">
        <v>395.78</v>
      </c>
      <c r="E1133" s="25">
        <v>223513</v>
      </c>
      <c r="F1133" s="25">
        <f t="shared" ref="F1133:F1137" si="244">+ROUND(D1133*E1133,0)</f>
        <v>88461975</v>
      </c>
    </row>
    <row r="1134" spans="1:6" ht="22.8" x14ac:dyDescent="0.3">
      <c r="A1134" s="23" t="s">
        <v>147</v>
      </c>
      <c r="B1134" s="4" t="s">
        <v>148</v>
      </c>
      <c r="C1134" s="3" t="s">
        <v>8</v>
      </c>
      <c r="D1134" s="24">
        <v>168.98</v>
      </c>
      <c r="E1134" s="25">
        <v>44494</v>
      </c>
      <c r="F1134" s="25">
        <f t="shared" si="244"/>
        <v>7518596</v>
      </c>
    </row>
    <row r="1135" spans="1:6" ht="22.8" x14ac:dyDescent="0.3">
      <c r="A1135" s="23" t="s">
        <v>362</v>
      </c>
      <c r="B1135" s="4" t="s">
        <v>363</v>
      </c>
      <c r="C1135" s="3" t="s">
        <v>31</v>
      </c>
      <c r="D1135" s="24">
        <v>1</v>
      </c>
      <c r="E1135" s="25">
        <v>1580692</v>
      </c>
      <c r="F1135" s="25">
        <f t="shared" si="244"/>
        <v>1580692</v>
      </c>
    </row>
    <row r="1136" spans="1:6" ht="22.8" x14ac:dyDescent="0.3">
      <c r="A1136" s="23" t="s">
        <v>364</v>
      </c>
      <c r="B1136" s="4" t="s">
        <v>365</v>
      </c>
      <c r="C1136" s="3" t="s">
        <v>31</v>
      </c>
      <c r="D1136" s="24">
        <v>1</v>
      </c>
      <c r="E1136" s="25">
        <v>873157</v>
      </c>
      <c r="F1136" s="25">
        <f t="shared" si="244"/>
        <v>873157</v>
      </c>
    </row>
    <row r="1137" spans="1:6" x14ac:dyDescent="0.3">
      <c r="A1137" s="23">
        <v>10001128</v>
      </c>
      <c r="B1137" s="4" t="s">
        <v>642</v>
      </c>
      <c r="C1137" s="3" t="s">
        <v>8</v>
      </c>
      <c r="D1137" s="24">
        <v>23.75</v>
      </c>
      <c r="E1137" s="25">
        <v>27329</v>
      </c>
      <c r="F1137" s="25">
        <f t="shared" si="244"/>
        <v>649064</v>
      </c>
    </row>
    <row r="1138" spans="1:6" s="31" customFormat="1" x14ac:dyDescent="0.3">
      <c r="A1138" s="32"/>
      <c r="B1138" s="26" t="s">
        <v>226</v>
      </c>
      <c r="C1138" s="2"/>
      <c r="D1138" s="33"/>
      <c r="E1138" s="34"/>
      <c r="F1138" s="34">
        <f>SUM(F1115:F1137)</f>
        <v>236900388</v>
      </c>
    </row>
    <row r="1139" spans="1:6" s="31" customFormat="1" x14ac:dyDescent="0.3">
      <c r="A1139" s="32"/>
      <c r="B1139" s="26"/>
      <c r="C1139" s="2"/>
      <c r="D1139" s="33"/>
      <c r="E1139" s="34"/>
      <c r="F1139" s="34"/>
    </row>
    <row r="1140" spans="1:6" x14ac:dyDescent="0.3">
      <c r="A1140" s="35" t="s">
        <v>528</v>
      </c>
      <c r="B1140" s="36"/>
      <c r="C1140" s="37"/>
      <c r="D1140" s="38"/>
      <c r="E1140" s="39"/>
      <c r="F1140" s="39"/>
    </row>
    <row r="1141" spans="1:6" x14ac:dyDescent="0.3">
      <c r="A1141" s="23" t="s">
        <v>320</v>
      </c>
      <c r="B1141" s="26" t="s">
        <v>321</v>
      </c>
      <c r="C1141" s="3"/>
      <c r="D1141" s="24"/>
      <c r="E1141" s="25"/>
      <c r="F1141" s="25"/>
    </row>
    <row r="1142" spans="1:6" x14ac:dyDescent="0.3">
      <c r="A1142" s="23" t="s">
        <v>322</v>
      </c>
      <c r="B1142" s="26" t="s">
        <v>323</v>
      </c>
      <c r="C1142" s="3"/>
      <c r="D1142" s="24"/>
      <c r="E1142" s="25"/>
      <c r="F1142" s="25"/>
    </row>
    <row r="1143" spans="1:6" x14ac:dyDescent="0.3">
      <c r="A1143" s="23" t="s">
        <v>324</v>
      </c>
      <c r="B1143" s="4" t="s">
        <v>325</v>
      </c>
      <c r="C1143" s="3" t="s">
        <v>8</v>
      </c>
      <c r="D1143" s="24">
        <v>163.41</v>
      </c>
      <c r="E1143" s="25">
        <v>4407</v>
      </c>
      <c r="F1143" s="25">
        <f t="shared" ref="F1143" si="245">+ROUND(D1143*E1143,0)</f>
        <v>720148</v>
      </c>
    </row>
    <row r="1144" spans="1:6" x14ac:dyDescent="0.3">
      <c r="A1144" s="23" t="s">
        <v>334</v>
      </c>
      <c r="B1144" s="26" t="s">
        <v>335</v>
      </c>
      <c r="C1144" s="3"/>
      <c r="D1144" s="24"/>
      <c r="E1144" s="25"/>
      <c r="F1144" s="25"/>
    </row>
    <row r="1145" spans="1:6" ht="22.8" x14ac:dyDescent="0.3">
      <c r="A1145" s="23" t="s">
        <v>418</v>
      </c>
      <c r="B1145" s="4" t="s">
        <v>419</v>
      </c>
      <c r="C1145" s="3" t="s">
        <v>31</v>
      </c>
      <c r="D1145" s="24">
        <v>1</v>
      </c>
      <c r="E1145" s="25">
        <v>353739</v>
      </c>
      <c r="F1145" s="25">
        <f t="shared" ref="F1145:F1149" si="246">+ROUND(D1145*E1145,0)</f>
        <v>353739</v>
      </c>
    </row>
    <row r="1146" spans="1:6" ht="22.8" x14ac:dyDescent="0.3">
      <c r="A1146" s="23" t="s">
        <v>420</v>
      </c>
      <c r="B1146" s="4" t="s">
        <v>421</v>
      </c>
      <c r="C1146" s="3" t="s">
        <v>31</v>
      </c>
      <c r="D1146" s="24">
        <v>1</v>
      </c>
      <c r="E1146" s="25">
        <v>274942</v>
      </c>
      <c r="F1146" s="25">
        <f t="shared" si="246"/>
        <v>274942</v>
      </c>
    </row>
    <row r="1147" spans="1:6" ht="22.8" x14ac:dyDescent="0.3">
      <c r="A1147" s="23" t="s">
        <v>422</v>
      </c>
      <c r="B1147" s="4" t="s">
        <v>423</v>
      </c>
      <c r="C1147" s="3" t="s">
        <v>31</v>
      </c>
      <c r="D1147" s="24">
        <v>1</v>
      </c>
      <c r="E1147" s="25">
        <v>148805</v>
      </c>
      <c r="F1147" s="25">
        <f t="shared" si="246"/>
        <v>148805</v>
      </c>
    </row>
    <row r="1148" spans="1:6" ht="22.8" x14ac:dyDescent="0.3">
      <c r="A1148" s="23" t="s">
        <v>424</v>
      </c>
      <c r="B1148" s="4" t="s">
        <v>425</v>
      </c>
      <c r="C1148" s="3" t="s">
        <v>31</v>
      </c>
      <c r="D1148" s="24">
        <v>1</v>
      </c>
      <c r="E1148" s="25">
        <v>548276</v>
      </c>
      <c r="F1148" s="25">
        <f t="shared" si="246"/>
        <v>548276</v>
      </c>
    </row>
    <row r="1149" spans="1:6" ht="22.8" x14ac:dyDescent="0.3">
      <c r="A1149" s="23" t="s">
        <v>426</v>
      </c>
      <c r="B1149" s="4" t="s">
        <v>427</v>
      </c>
      <c r="C1149" s="3" t="s">
        <v>31</v>
      </c>
      <c r="D1149" s="24">
        <v>1</v>
      </c>
      <c r="E1149" s="25">
        <v>544952</v>
      </c>
      <c r="F1149" s="25">
        <f t="shared" si="246"/>
        <v>544952</v>
      </c>
    </row>
    <row r="1150" spans="1:6" x14ac:dyDescent="0.3">
      <c r="A1150" s="23" t="s">
        <v>174</v>
      </c>
      <c r="B1150" s="26" t="s">
        <v>175</v>
      </c>
      <c r="C1150" s="3"/>
      <c r="D1150" s="24"/>
      <c r="E1150" s="25"/>
      <c r="F1150" s="25"/>
    </row>
    <row r="1151" spans="1:6" x14ac:dyDescent="0.3">
      <c r="A1151" s="23">
        <v>10001145</v>
      </c>
      <c r="B1151" s="4" t="s">
        <v>643</v>
      </c>
      <c r="C1151" s="3" t="s">
        <v>31</v>
      </c>
      <c r="D1151" s="24">
        <v>1</v>
      </c>
      <c r="E1151" s="25">
        <v>956</v>
      </c>
      <c r="F1151" s="25">
        <f t="shared" ref="F1151:F1167" si="247">+ROUND(D1151*E1151,0)</f>
        <v>956</v>
      </c>
    </row>
    <row r="1152" spans="1:6" x14ac:dyDescent="0.3">
      <c r="A1152" s="23">
        <v>10001146</v>
      </c>
      <c r="B1152" s="4" t="s">
        <v>644</v>
      </c>
      <c r="C1152" s="3" t="s">
        <v>31</v>
      </c>
      <c r="D1152" s="24">
        <v>15</v>
      </c>
      <c r="E1152" s="25">
        <v>949</v>
      </c>
      <c r="F1152" s="25">
        <f t="shared" si="247"/>
        <v>14235</v>
      </c>
    </row>
    <row r="1153" spans="1:6" x14ac:dyDescent="0.3">
      <c r="A1153" s="23">
        <v>10001147</v>
      </c>
      <c r="B1153" s="4" t="s">
        <v>645</v>
      </c>
      <c r="C1153" s="3" t="s">
        <v>31</v>
      </c>
      <c r="D1153" s="24">
        <v>5</v>
      </c>
      <c r="E1153" s="25">
        <v>11450</v>
      </c>
      <c r="F1153" s="25">
        <f t="shared" si="247"/>
        <v>57250</v>
      </c>
    </row>
    <row r="1154" spans="1:6" x14ac:dyDescent="0.3">
      <c r="A1154" s="23">
        <v>10001148</v>
      </c>
      <c r="B1154" s="4" t="s">
        <v>646</v>
      </c>
      <c r="C1154" s="3" t="s">
        <v>31</v>
      </c>
      <c r="D1154" s="24">
        <v>3</v>
      </c>
      <c r="E1154" s="25">
        <v>36283</v>
      </c>
      <c r="F1154" s="25">
        <f t="shared" si="247"/>
        <v>108849</v>
      </c>
    </row>
    <row r="1155" spans="1:6" x14ac:dyDescent="0.3">
      <c r="A1155" s="23">
        <v>10001149</v>
      </c>
      <c r="B1155" s="4" t="s">
        <v>647</v>
      </c>
      <c r="C1155" s="3" t="s">
        <v>31</v>
      </c>
      <c r="D1155" s="24">
        <v>1</v>
      </c>
      <c r="E1155" s="25">
        <v>2900</v>
      </c>
      <c r="F1155" s="25">
        <f t="shared" si="247"/>
        <v>2900</v>
      </c>
    </row>
    <row r="1156" spans="1:6" x14ac:dyDescent="0.3">
      <c r="A1156" s="23">
        <v>10001150</v>
      </c>
      <c r="B1156" s="4" t="s">
        <v>648</v>
      </c>
      <c r="C1156" s="3" t="s">
        <v>8</v>
      </c>
      <c r="D1156" s="24">
        <v>163.41</v>
      </c>
      <c r="E1156" s="25">
        <v>572</v>
      </c>
      <c r="F1156" s="25">
        <f t="shared" si="247"/>
        <v>93471</v>
      </c>
    </row>
    <row r="1157" spans="1:6" x14ac:dyDescent="0.3">
      <c r="A1157" s="23">
        <v>10001151</v>
      </c>
      <c r="B1157" s="4" t="s">
        <v>649</v>
      </c>
      <c r="C1157" s="3" t="s">
        <v>31</v>
      </c>
      <c r="D1157" s="24">
        <v>3</v>
      </c>
      <c r="E1157" s="25">
        <v>31081</v>
      </c>
      <c r="F1157" s="25">
        <f t="shared" si="247"/>
        <v>93243</v>
      </c>
    </row>
    <row r="1158" spans="1:6" x14ac:dyDescent="0.3">
      <c r="A1158" s="23">
        <v>10001153</v>
      </c>
      <c r="B1158" s="4" t="s">
        <v>650</v>
      </c>
      <c r="C1158" s="3" t="s">
        <v>31</v>
      </c>
      <c r="D1158" s="24">
        <v>8</v>
      </c>
      <c r="E1158" s="25">
        <v>6014</v>
      </c>
      <c r="F1158" s="25">
        <f t="shared" si="247"/>
        <v>48112</v>
      </c>
    </row>
    <row r="1159" spans="1:6" x14ac:dyDescent="0.3">
      <c r="A1159" s="23">
        <v>10001154</v>
      </c>
      <c r="B1159" s="4" t="s">
        <v>651</v>
      </c>
      <c r="C1159" s="3" t="s">
        <v>31</v>
      </c>
      <c r="D1159" s="24">
        <v>5</v>
      </c>
      <c r="E1159" s="25">
        <v>5839</v>
      </c>
      <c r="F1159" s="25">
        <f t="shared" si="247"/>
        <v>29195</v>
      </c>
    </row>
    <row r="1160" spans="1:6" x14ac:dyDescent="0.3">
      <c r="A1160" s="23">
        <v>10001155</v>
      </c>
      <c r="B1160" s="4" t="s">
        <v>652</v>
      </c>
      <c r="C1160" s="3" t="s">
        <v>31</v>
      </c>
      <c r="D1160" s="24">
        <v>1</v>
      </c>
      <c r="E1160" s="25">
        <v>1806</v>
      </c>
      <c r="F1160" s="25">
        <f t="shared" si="247"/>
        <v>1806</v>
      </c>
    </row>
    <row r="1161" spans="1:6" x14ac:dyDescent="0.3">
      <c r="A1161" s="23">
        <v>10001156</v>
      </c>
      <c r="B1161" s="4" t="s">
        <v>653</v>
      </c>
      <c r="C1161" s="3" t="s">
        <v>31</v>
      </c>
      <c r="D1161" s="24">
        <v>4</v>
      </c>
      <c r="E1161" s="25">
        <v>34330</v>
      </c>
      <c r="F1161" s="25">
        <f t="shared" si="247"/>
        <v>137320</v>
      </c>
    </row>
    <row r="1162" spans="1:6" x14ac:dyDescent="0.3">
      <c r="A1162" s="23">
        <v>10001157</v>
      </c>
      <c r="B1162" s="4" t="s">
        <v>654</v>
      </c>
      <c r="C1162" s="3" t="s">
        <v>31</v>
      </c>
      <c r="D1162" s="24">
        <v>1</v>
      </c>
      <c r="E1162" s="25">
        <v>34330</v>
      </c>
      <c r="F1162" s="25">
        <f t="shared" si="247"/>
        <v>34330</v>
      </c>
    </row>
    <row r="1163" spans="1:6" x14ac:dyDescent="0.3">
      <c r="A1163" s="23">
        <v>10001158</v>
      </c>
      <c r="B1163" s="4" t="s">
        <v>655</v>
      </c>
      <c r="C1163" s="3" t="s">
        <v>31</v>
      </c>
      <c r="D1163" s="24">
        <v>1</v>
      </c>
      <c r="E1163" s="25">
        <v>24219</v>
      </c>
      <c r="F1163" s="25">
        <f t="shared" si="247"/>
        <v>24219</v>
      </c>
    </row>
    <row r="1164" spans="1:6" x14ac:dyDescent="0.3">
      <c r="A1164" s="23">
        <v>10001159</v>
      </c>
      <c r="B1164" s="4" t="s">
        <v>656</v>
      </c>
      <c r="C1164" s="3" t="s">
        <v>31</v>
      </c>
      <c r="D1164" s="24">
        <v>5</v>
      </c>
      <c r="E1164" s="25">
        <v>22101</v>
      </c>
      <c r="F1164" s="25">
        <f t="shared" si="247"/>
        <v>110505</v>
      </c>
    </row>
    <row r="1165" spans="1:6" x14ac:dyDescent="0.3">
      <c r="A1165" s="23">
        <v>10001160</v>
      </c>
      <c r="B1165" s="4" t="s">
        <v>657</v>
      </c>
      <c r="C1165" s="3" t="s">
        <v>8</v>
      </c>
      <c r="D1165" s="24">
        <v>25.22</v>
      </c>
      <c r="E1165" s="25">
        <v>48537</v>
      </c>
      <c r="F1165" s="25">
        <f t="shared" si="247"/>
        <v>1224103</v>
      </c>
    </row>
    <row r="1166" spans="1:6" x14ac:dyDescent="0.3">
      <c r="A1166" s="23">
        <v>10001161</v>
      </c>
      <c r="B1166" s="4" t="s">
        <v>658</v>
      </c>
      <c r="C1166" s="3" t="s">
        <v>8</v>
      </c>
      <c r="D1166" s="24">
        <v>3.78</v>
      </c>
      <c r="E1166" s="25">
        <v>115529</v>
      </c>
      <c r="F1166" s="25">
        <f t="shared" si="247"/>
        <v>436700</v>
      </c>
    </row>
    <row r="1167" spans="1:6" x14ac:dyDescent="0.3">
      <c r="A1167" s="23">
        <v>10001162</v>
      </c>
      <c r="B1167" s="4" t="s">
        <v>659</v>
      </c>
      <c r="C1167" s="3" t="s">
        <v>31</v>
      </c>
      <c r="D1167" s="24">
        <v>4</v>
      </c>
      <c r="E1167" s="25">
        <v>11189</v>
      </c>
      <c r="F1167" s="25">
        <f t="shared" si="247"/>
        <v>44756</v>
      </c>
    </row>
    <row r="1168" spans="1:6" s="31" customFormat="1" x14ac:dyDescent="0.3">
      <c r="A1168" s="32"/>
      <c r="B1168" s="26" t="s">
        <v>226</v>
      </c>
      <c r="C1168" s="2"/>
      <c r="D1168" s="33"/>
      <c r="E1168" s="34"/>
      <c r="F1168" s="34">
        <f>SUM(F1143:F1167)</f>
        <v>5052812</v>
      </c>
    </row>
    <row r="1169" spans="1:6" s="31" customFormat="1" x14ac:dyDescent="0.3">
      <c r="A1169" s="32"/>
      <c r="B1169" s="26"/>
      <c r="C1169" s="2"/>
      <c r="D1169" s="33"/>
      <c r="E1169" s="34"/>
      <c r="F1169" s="34"/>
    </row>
    <row r="1170" spans="1:6" x14ac:dyDescent="0.3">
      <c r="A1170" s="35" t="s">
        <v>529</v>
      </c>
      <c r="B1170" s="36"/>
      <c r="C1170" s="37"/>
      <c r="D1170" s="38"/>
      <c r="E1170" s="39"/>
      <c r="F1170" s="39"/>
    </row>
    <row r="1171" spans="1:6" s="31" customFormat="1" ht="22.8" x14ac:dyDescent="0.3">
      <c r="A1171" s="32"/>
      <c r="B1171" s="26" t="s">
        <v>231</v>
      </c>
      <c r="C1171" s="2"/>
      <c r="D1171" s="33"/>
      <c r="E1171" s="34"/>
      <c r="F1171" s="34"/>
    </row>
    <row r="1172" spans="1:6" s="31" customFormat="1" x14ac:dyDescent="0.3">
      <c r="A1172" s="32" t="s">
        <v>37</v>
      </c>
      <c r="B1172" s="26" t="s">
        <v>38</v>
      </c>
      <c r="C1172" s="2"/>
      <c r="D1172" s="33"/>
      <c r="E1172" s="34"/>
      <c r="F1172" s="34"/>
    </row>
    <row r="1173" spans="1:6" x14ac:dyDescent="0.3">
      <c r="A1173" s="23" t="s">
        <v>232</v>
      </c>
      <c r="B1173" s="4" t="s">
        <v>233</v>
      </c>
      <c r="C1173" s="3" t="s">
        <v>6</v>
      </c>
      <c r="D1173" s="24">
        <v>542.98</v>
      </c>
      <c r="E1173" s="25">
        <v>5369</v>
      </c>
      <c r="F1173" s="25">
        <f t="shared" ref="F1173" si="248">+ROUND(D1173*E1173,0)</f>
        <v>2915260</v>
      </c>
    </row>
    <row r="1174" spans="1:6" x14ac:dyDescent="0.3">
      <c r="A1174" s="23" t="s">
        <v>349</v>
      </c>
      <c r="B1174" s="26" t="s">
        <v>350</v>
      </c>
      <c r="C1174" s="3"/>
      <c r="D1174" s="24"/>
      <c r="E1174" s="25"/>
      <c r="F1174" s="25"/>
    </row>
    <row r="1175" spans="1:6" x14ac:dyDescent="0.3">
      <c r="A1175" s="23" t="s">
        <v>351</v>
      </c>
      <c r="B1175" s="4" t="s">
        <v>352</v>
      </c>
      <c r="C1175" s="3" t="s">
        <v>6</v>
      </c>
      <c r="D1175" s="24">
        <v>542.98</v>
      </c>
      <c r="E1175" s="25">
        <v>100892</v>
      </c>
      <c r="F1175" s="25">
        <f t="shared" ref="F1175" si="249">+ROUND(D1175*E1175,0)</f>
        <v>54782338</v>
      </c>
    </row>
    <row r="1176" spans="1:6" s="31" customFormat="1" x14ac:dyDescent="0.3">
      <c r="A1176" s="32"/>
      <c r="B1176" s="26" t="s">
        <v>226</v>
      </c>
      <c r="C1176" s="2"/>
      <c r="D1176" s="33"/>
      <c r="E1176" s="34"/>
      <c r="F1176" s="34">
        <f>SUM(F1172:F1175)</f>
        <v>57697598</v>
      </c>
    </row>
    <row r="1177" spans="1:6" s="31" customFormat="1" x14ac:dyDescent="0.3">
      <c r="A1177" s="32"/>
      <c r="B1177" s="26"/>
      <c r="C1177" s="2"/>
      <c r="D1177" s="33"/>
      <c r="E1177" s="34"/>
      <c r="F1177" s="34"/>
    </row>
    <row r="1178" spans="1:6" x14ac:dyDescent="0.3">
      <c r="A1178" s="35" t="s">
        <v>530</v>
      </c>
      <c r="B1178" s="36"/>
      <c r="C1178" s="37"/>
      <c r="D1178" s="38"/>
      <c r="E1178" s="39"/>
      <c r="F1178" s="39"/>
    </row>
    <row r="1179" spans="1:6" x14ac:dyDescent="0.3">
      <c r="A1179" s="23" t="s">
        <v>73</v>
      </c>
      <c r="B1179" s="26" t="s">
        <v>74</v>
      </c>
      <c r="C1179" s="3"/>
      <c r="D1179" s="24"/>
      <c r="E1179" s="25"/>
      <c r="F1179" s="25"/>
    </row>
    <row r="1180" spans="1:6" x14ac:dyDescent="0.3">
      <c r="A1180" s="23" t="s">
        <v>316</v>
      </c>
      <c r="B1180" s="26" t="s">
        <v>317</v>
      </c>
      <c r="C1180" s="3"/>
      <c r="D1180" s="24"/>
      <c r="E1180" s="25"/>
      <c r="F1180" s="25"/>
    </row>
    <row r="1181" spans="1:6" x14ac:dyDescent="0.3">
      <c r="A1181" s="23" t="s">
        <v>318</v>
      </c>
      <c r="B1181" s="26" t="s">
        <v>319</v>
      </c>
      <c r="C1181" s="3"/>
      <c r="D1181" s="24"/>
      <c r="E1181" s="25"/>
      <c r="F1181" s="25"/>
    </row>
    <row r="1182" spans="1:6" x14ac:dyDescent="0.3">
      <c r="A1182" s="23" t="s">
        <v>75</v>
      </c>
      <c r="B1182" s="4" t="s">
        <v>76</v>
      </c>
      <c r="C1182" s="3" t="s">
        <v>8</v>
      </c>
      <c r="D1182" s="24">
        <v>323.31</v>
      </c>
      <c r="E1182" s="25">
        <v>12060</v>
      </c>
      <c r="F1182" s="25">
        <f t="shared" ref="F1182" si="250">+ROUND(D1182*E1182,0)</f>
        <v>3899119</v>
      </c>
    </row>
    <row r="1183" spans="1:6" x14ac:dyDescent="0.3">
      <c r="A1183" s="23" t="s">
        <v>334</v>
      </c>
      <c r="B1183" s="26" t="s">
        <v>335</v>
      </c>
      <c r="C1183" s="3"/>
      <c r="D1183" s="24"/>
      <c r="E1183" s="25"/>
      <c r="F1183" s="25"/>
    </row>
    <row r="1184" spans="1:6" ht="22.8" x14ac:dyDescent="0.3">
      <c r="A1184" s="23" t="s">
        <v>87</v>
      </c>
      <c r="B1184" s="4" t="s">
        <v>88</v>
      </c>
      <c r="C1184" s="3" t="s">
        <v>31</v>
      </c>
      <c r="D1184" s="24">
        <v>62</v>
      </c>
      <c r="E1184" s="25">
        <v>27080</v>
      </c>
      <c r="F1184" s="25">
        <f t="shared" ref="F1184" si="251">+ROUND(D1184*E1184,0)</f>
        <v>1678960</v>
      </c>
    </row>
    <row r="1185" spans="1:6" x14ac:dyDescent="0.3">
      <c r="A1185" s="23" t="s">
        <v>370</v>
      </c>
      <c r="B1185" s="26" t="s">
        <v>371</v>
      </c>
      <c r="C1185" s="3"/>
      <c r="D1185" s="24"/>
      <c r="E1185" s="25"/>
      <c r="F1185" s="25"/>
    </row>
    <row r="1186" spans="1:6" ht="22.8" x14ac:dyDescent="0.3">
      <c r="A1186" s="23" t="s">
        <v>372</v>
      </c>
      <c r="B1186" s="4" t="s">
        <v>531</v>
      </c>
      <c r="C1186" s="3" t="s">
        <v>8</v>
      </c>
      <c r="D1186" s="24">
        <v>273.39999999999998</v>
      </c>
      <c r="E1186" s="25">
        <v>55419</v>
      </c>
      <c r="F1186" s="25">
        <f t="shared" ref="F1186:F1193" si="252">+ROUND(D1186*E1186,0)</f>
        <v>15151555</v>
      </c>
    </row>
    <row r="1187" spans="1:6" x14ac:dyDescent="0.3">
      <c r="A1187" s="23" t="s">
        <v>178</v>
      </c>
      <c r="B1187" s="4" t="s">
        <v>179</v>
      </c>
      <c r="C1187" s="3" t="s">
        <v>432</v>
      </c>
      <c r="D1187" s="24">
        <v>69.31</v>
      </c>
      <c r="E1187" s="25">
        <v>75145</v>
      </c>
      <c r="F1187" s="25">
        <f t="shared" si="252"/>
        <v>5208300</v>
      </c>
    </row>
    <row r="1188" spans="1:6" x14ac:dyDescent="0.3">
      <c r="A1188" s="23">
        <v>5577</v>
      </c>
      <c r="B1188" s="4" t="s">
        <v>588</v>
      </c>
      <c r="C1188" s="3" t="s">
        <v>31</v>
      </c>
      <c r="D1188" s="24">
        <v>39</v>
      </c>
      <c r="E1188" s="25">
        <v>1294401</v>
      </c>
      <c r="F1188" s="25">
        <f t="shared" si="252"/>
        <v>50481639</v>
      </c>
    </row>
    <row r="1189" spans="1:6" x14ac:dyDescent="0.3">
      <c r="A1189" s="23">
        <v>5578</v>
      </c>
      <c r="B1189" s="4" t="s">
        <v>589</v>
      </c>
      <c r="C1189" s="3" t="s">
        <v>31</v>
      </c>
      <c r="D1189" s="24">
        <v>23</v>
      </c>
      <c r="E1189" s="25">
        <v>39993</v>
      </c>
      <c r="F1189" s="25">
        <f t="shared" si="252"/>
        <v>919839</v>
      </c>
    </row>
    <row r="1190" spans="1:6" x14ac:dyDescent="0.3">
      <c r="A1190" s="23">
        <v>10001161</v>
      </c>
      <c r="B1190" s="4" t="s">
        <v>658</v>
      </c>
      <c r="C1190" s="3" t="s">
        <v>8</v>
      </c>
      <c r="D1190" s="24">
        <v>254</v>
      </c>
      <c r="E1190" s="25">
        <v>115529</v>
      </c>
      <c r="F1190" s="25">
        <f t="shared" si="252"/>
        <v>29344366</v>
      </c>
    </row>
    <row r="1191" spans="1:6" x14ac:dyDescent="0.3">
      <c r="A1191" s="23">
        <v>10001163</v>
      </c>
      <c r="B1191" s="4" t="s">
        <v>660</v>
      </c>
      <c r="C1191" s="3" t="s">
        <v>31</v>
      </c>
      <c r="D1191" s="24">
        <v>29</v>
      </c>
      <c r="E1191" s="25">
        <v>86900</v>
      </c>
      <c r="F1191" s="25">
        <f t="shared" si="252"/>
        <v>2520100</v>
      </c>
    </row>
    <row r="1192" spans="1:6" x14ac:dyDescent="0.3">
      <c r="A1192" s="23">
        <v>10001164</v>
      </c>
      <c r="B1192" s="4" t="s">
        <v>661</v>
      </c>
      <c r="C1192" s="3" t="s">
        <v>31</v>
      </c>
      <c r="D1192" s="24">
        <v>29</v>
      </c>
      <c r="E1192" s="25">
        <v>66176</v>
      </c>
      <c r="F1192" s="25">
        <f t="shared" si="252"/>
        <v>1919104</v>
      </c>
    </row>
    <row r="1193" spans="1:6" x14ac:dyDescent="0.3">
      <c r="A1193" s="23">
        <v>10001165</v>
      </c>
      <c r="B1193" s="4" t="s">
        <v>662</v>
      </c>
      <c r="C1193" s="3" t="s">
        <v>663</v>
      </c>
      <c r="D1193" s="24">
        <v>319.99999999999994</v>
      </c>
      <c r="E1193" s="25">
        <v>32000</v>
      </c>
      <c r="F1193" s="25">
        <f t="shared" si="252"/>
        <v>10240000</v>
      </c>
    </row>
    <row r="1194" spans="1:6" s="31" customFormat="1" x14ac:dyDescent="0.3">
      <c r="A1194" s="32"/>
      <c r="B1194" s="26" t="s">
        <v>226</v>
      </c>
      <c r="C1194" s="2"/>
      <c r="D1194" s="33"/>
      <c r="E1194" s="34"/>
      <c r="F1194" s="34">
        <f>SUM(F1182:F1193)</f>
        <v>121362982</v>
      </c>
    </row>
    <row r="1195" spans="1:6" s="31" customFormat="1" x14ac:dyDescent="0.3">
      <c r="A1195" s="32"/>
      <c r="B1195" s="26" t="s">
        <v>801</v>
      </c>
      <c r="C1195" s="2"/>
      <c r="D1195" s="33"/>
      <c r="E1195" s="34"/>
      <c r="F1195" s="41">
        <f>+F1194+F1176+F1168+F1138+F1110+F1073+F1035+F996+F958</f>
        <v>683088317</v>
      </c>
    </row>
    <row r="1196" spans="1:6" x14ac:dyDescent="0.3">
      <c r="A1196" s="32"/>
      <c r="B1196" s="26"/>
      <c r="C1196" s="2"/>
      <c r="D1196" s="42"/>
      <c r="E1196" s="41"/>
      <c r="F1196" s="41"/>
    </row>
    <row r="1197" spans="1:6" x14ac:dyDescent="0.3">
      <c r="A1197" s="18" t="s">
        <v>532</v>
      </c>
      <c r="B1197" s="19"/>
      <c r="C1197" s="20"/>
      <c r="D1197" s="21"/>
      <c r="E1197" s="22"/>
      <c r="F1197" s="22"/>
    </row>
    <row r="1198" spans="1:6" ht="22.8" x14ac:dyDescent="0.3">
      <c r="A1198" s="23" t="s">
        <v>43</v>
      </c>
      <c r="B1198" s="26" t="s">
        <v>44</v>
      </c>
      <c r="C1198" s="3"/>
      <c r="D1198" s="24"/>
      <c r="E1198" s="25"/>
      <c r="F1198" s="25"/>
    </row>
    <row r="1199" spans="1:6" x14ac:dyDescent="0.3">
      <c r="A1199" s="23" t="s">
        <v>45</v>
      </c>
      <c r="B1199" s="4" t="s">
        <v>46</v>
      </c>
      <c r="C1199" s="3" t="s">
        <v>5</v>
      </c>
      <c r="D1199" s="24">
        <v>88.08</v>
      </c>
      <c r="E1199" s="25">
        <v>18907</v>
      </c>
      <c r="F1199" s="25">
        <f t="shared" ref="F1199" si="253">+ROUND(D1199*E1199,0)</f>
        <v>1665329</v>
      </c>
    </row>
    <row r="1200" spans="1:6" x14ac:dyDescent="0.3">
      <c r="A1200" s="23" t="s">
        <v>59</v>
      </c>
      <c r="B1200" s="26" t="s">
        <v>60</v>
      </c>
      <c r="C1200" s="3"/>
      <c r="D1200" s="24"/>
      <c r="E1200" s="25"/>
      <c r="F1200" s="25"/>
    </row>
    <row r="1201" spans="1:6" x14ac:dyDescent="0.3">
      <c r="A1201" s="23" t="s">
        <v>65</v>
      </c>
      <c r="B1201" s="4" t="s">
        <v>66</v>
      </c>
      <c r="C1201" s="3" t="s">
        <v>5</v>
      </c>
      <c r="D1201" s="24">
        <v>55.99</v>
      </c>
      <c r="E1201" s="25">
        <v>185409</v>
      </c>
      <c r="F1201" s="25">
        <f t="shared" ref="F1201:F1202" si="254">+ROUND(D1201*E1201,0)</f>
        <v>10381050</v>
      </c>
    </row>
    <row r="1202" spans="1:6" x14ac:dyDescent="0.3">
      <c r="A1202" s="23" t="s">
        <v>67</v>
      </c>
      <c r="B1202" s="4" t="s">
        <v>68</v>
      </c>
      <c r="C1202" s="3" t="s">
        <v>5</v>
      </c>
      <c r="D1202" s="24">
        <v>50.6</v>
      </c>
      <c r="E1202" s="25">
        <v>202413</v>
      </c>
      <c r="F1202" s="25">
        <f t="shared" si="254"/>
        <v>10242098</v>
      </c>
    </row>
    <row r="1203" spans="1:6" x14ac:dyDescent="0.3">
      <c r="A1203" s="23" t="s">
        <v>69</v>
      </c>
      <c r="B1203" s="26" t="s">
        <v>70</v>
      </c>
      <c r="C1203" s="3"/>
      <c r="D1203" s="24"/>
      <c r="E1203" s="25"/>
      <c r="F1203" s="25"/>
    </row>
    <row r="1204" spans="1:6" ht="22.8" x14ac:dyDescent="0.3">
      <c r="A1204" s="23" t="s">
        <v>71</v>
      </c>
      <c r="B1204" s="4" t="s">
        <v>72</v>
      </c>
      <c r="C1204" s="3" t="s">
        <v>5</v>
      </c>
      <c r="D1204" s="24">
        <v>88.08</v>
      </c>
      <c r="E1204" s="25">
        <v>104253</v>
      </c>
      <c r="F1204" s="25">
        <f t="shared" ref="F1204" si="255">+ROUND(D1204*E1204,0)</f>
        <v>9182604</v>
      </c>
    </row>
    <row r="1205" spans="1:6" ht="22.8" x14ac:dyDescent="0.3">
      <c r="A1205" s="23" t="s">
        <v>133</v>
      </c>
      <c r="B1205" s="26" t="s">
        <v>134</v>
      </c>
      <c r="C1205" s="3"/>
      <c r="D1205" s="24"/>
      <c r="E1205" s="25"/>
      <c r="F1205" s="25"/>
    </row>
    <row r="1206" spans="1:6" x14ac:dyDescent="0.3">
      <c r="A1206" s="23" t="s">
        <v>139</v>
      </c>
      <c r="B1206" s="4" t="s">
        <v>140</v>
      </c>
      <c r="C1206" s="3" t="s">
        <v>5</v>
      </c>
      <c r="D1206" s="24">
        <v>17.71</v>
      </c>
      <c r="E1206" s="25">
        <v>1087843</v>
      </c>
      <c r="F1206" s="25">
        <f t="shared" ref="F1206" si="256">+ROUND(D1206*E1206,0)</f>
        <v>19265700</v>
      </c>
    </row>
    <row r="1207" spans="1:6" x14ac:dyDescent="0.3">
      <c r="A1207" s="23" t="s">
        <v>353</v>
      </c>
      <c r="B1207" s="26" t="s">
        <v>354</v>
      </c>
      <c r="C1207" s="3"/>
      <c r="D1207" s="24"/>
      <c r="E1207" s="25"/>
      <c r="F1207" s="25"/>
    </row>
    <row r="1208" spans="1:6" ht="22.8" x14ac:dyDescent="0.3">
      <c r="A1208" s="23" t="s">
        <v>355</v>
      </c>
      <c r="B1208" s="4" t="s">
        <v>533</v>
      </c>
      <c r="C1208" s="3" t="s">
        <v>8</v>
      </c>
      <c r="D1208" s="24">
        <v>96.84</v>
      </c>
      <c r="E1208" s="25">
        <v>138368</v>
      </c>
      <c r="F1208" s="25">
        <f t="shared" ref="F1208" si="257">+ROUND(D1208*E1208,0)</f>
        <v>13399557</v>
      </c>
    </row>
    <row r="1209" spans="1:6" s="31" customFormat="1" x14ac:dyDescent="0.3">
      <c r="A1209" s="32"/>
      <c r="B1209" s="26" t="s">
        <v>226</v>
      </c>
      <c r="C1209" s="2"/>
      <c r="D1209" s="33"/>
      <c r="E1209" s="34"/>
      <c r="F1209" s="34">
        <f>SUM(F1199:F1208)</f>
        <v>64136338</v>
      </c>
    </row>
    <row r="1210" spans="1:6" s="31" customFormat="1" x14ac:dyDescent="0.3">
      <c r="A1210" s="32"/>
      <c r="B1210" s="26"/>
      <c r="C1210" s="2"/>
      <c r="D1210" s="33"/>
      <c r="E1210" s="34"/>
      <c r="F1210" s="34"/>
    </row>
    <row r="1211" spans="1:6" x14ac:dyDescent="0.3">
      <c r="A1211" s="18" t="s">
        <v>534</v>
      </c>
      <c r="B1211" s="19"/>
      <c r="C1211" s="20"/>
      <c r="D1211" s="21"/>
      <c r="E1211" s="22"/>
      <c r="F1211" s="22"/>
    </row>
    <row r="1212" spans="1:6" x14ac:dyDescent="0.3">
      <c r="A1212" s="23" t="s">
        <v>535</v>
      </c>
      <c r="B1212" s="26" t="s">
        <v>536</v>
      </c>
      <c r="C1212" s="3"/>
      <c r="D1212" s="24"/>
      <c r="E1212" s="25"/>
      <c r="F1212" s="25"/>
    </row>
    <row r="1213" spans="1:6" ht="34.200000000000003" x14ac:dyDescent="0.3">
      <c r="A1213" s="23" t="s">
        <v>21</v>
      </c>
      <c r="B1213" s="26" t="s">
        <v>537</v>
      </c>
      <c r="C1213" s="3"/>
      <c r="D1213" s="24"/>
      <c r="E1213" s="25"/>
      <c r="F1213" s="25"/>
    </row>
    <row r="1214" spans="1:6" ht="22.8" x14ac:dyDescent="0.3">
      <c r="A1214" s="23" t="s">
        <v>22</v>
      </c>
      <c r="B1214" s="4" t="s">
        <v>667</v>
      </c>
      <c r="C1214" s="3" t="s">
        <v>3</v>
      </c>
      <c r="D1214" s="24">
        <v>100</v>
      </c>
      <c r="E1214" s="25">
        <v>47350</v>
      </c>
      <c r="F1214" s="25">
        <f t="shared" ref="F1214:F1228" si="258">+ROUND(D1214*E1214,0)</f>
        <v>4735000</v>
      </c>
    </row>
    <row r="1215" spans="1:6" ht="22.8" x14ac:dyDescent="0.3">
      <c r="A1215" s="23" t="s">
        <v>23</v>
      </c>
      <c r="B1215" s="4" t="s">
        <v>668</v>
      </c>
      <c r="C1215" s="3" t="s">
        <v>31</v>
      </c>
      <c r="D1215" s="24">
        <v>2</v>
      </c>
      <c r="E1215" s="25">
        <v>4094779</v>
      </c>
      <c r="F1215" s="25">
        <f t="shared" si="258"/>
        <v>8189558</v>
      </c>
    </row>
    <row r="1216" spans="1:6" ht="22.8" x14ac:dyDescent="0.3">
      <c r="A1216" s="23" t="s">
        <v>669</v>
      </c>
      <c r="B1216" s="4" t="s">
        <v>670</v>
      </c>
      <c r="C1216" s="3" t="s">
        <v>31</v>
      </c>
      <c r="D1216" s="24">
        <v>2</v>
      </c>
      <c r="E1216" s="25">
        <v>7583914</v>
      </c>
      <c r="F1216" s="25">
        <f t="shared" si="258"/>
        <v>15167828</v>
      </c>
    </row>
    <row r="1217" spans="1:6" ht="68.400000000000006" x14ac:dyDescent="0.3">
      <c r="A1217" s="23" t="s">
        <v>671</v>
      </c>
      <c r="B1217" s="4" t="s">
        <v>672</v>
      </c>
      <c r="C1217" s="3" t="s">
        <v>31</v>
      </c>
      <c r="D1217" s="24">
        <v>1</v>
      </c>
      <c r="E1217" s="25">
        <v>21429263</v>
      </c>
      <c r="F1217" s="25">
        <f t="shared" si="258"/>
        <v>21429263</v>
      </c>
    </row>
    <row r="1218" spans="1:6" ht="22.8" x14ac:dyDescent="0.3">
      <c r="A1218" s="23" t="s">
        <v>673</v>
      </c>
      <c r="B1218" s="4" t="s">
        <v>674</v>
      </c>
      <c r="C1218" s="3" t="s">
        <v>31</v>
      </c>
      <c r="D1218" s="24">
        <v>4</v>
      </c>
      <c r="E1218" s="25">
        <v>314866</v>
      </c>
      <c r="F1218" s="25">
        <f t="shared" si="258"/>
        <v>1259464</v>
      </c>
    </row>
    <row r="1219" spans="1:6" ht="22.8" x14ac:dyDescent="0.3">
      <c r="A1219" s="23" t="s">
        <v>675</v>
      </c>
      <c r="B1219" s="4" t="s">
        <v>676</v>
      </c>
      <c r="C1219" s="3" t="s">
        <v>31</v>
      </c>
      <c r="D1219" s="24">
        <v>4</v>
      </c>
      <c r="E1219" s="25">
        <v>438972</v>
      </c>
      <c r="F1219" s="25">
        <f t="shared" si="258"/>
        <v>1755888</v>
      </c>
    </row>
    <row r="1220" spans="1:6" ht="22.8" x14ac:dyDescent="0.3">
      <c r="A1220" s="23" t="s">
        <v>677</v>
      </c>
      <c r="B1220" s="4" t="s">
        <v>678</v>
      </c>
      <c r="C1220" s="3" t="s">
        <v>3</v>
      </c>
      <c r="D1220" s="24">
        <v>30</v>
      </c>
      <c r="E1220" s="25">
        <v>86769</v>
      </c>
      <c r="F1220" s="25">
        <f t="shared" si="258"/>
        <v>2603070</v>
      </c>
    </row>
    <row r="1221" spans="1:6" ht="34.200000000000003" x14ac:dyDescent="0.3">
      <c r="A1221" s="23" t="s">
        <v>679</v>
      </c>
      <c r="B1221" s="4" t="s">
        <v>680</v>
      </c>
      <c r="C1221" s="3" t="s">
        <v>31</v>
      </c>
      <c r="D1221" s="24">
        <v>1</v>
      </c>
      <c r="E1221" s="25">
        <v>1085473</v>
      </c>
      <c r="F1221" s="25">
        <f t="shared" si="258"/>
        <v>1085473</v>
      </c>
    </row>
    <row r="1222" spans="1:6" ht="102.6" x14ac:dyDescent="0.3">
      <c r="A1222" s="23" t="s">
        <v>681</v>
      </c>
      <c r="B1222" s="4" t="s">
        <v>682</v>
      </c>
      <c r="C1222" s="3" t="s">
        <v>31</v>
      </c>
      <c r="D1222" s="24">
        <v>1</v>
      </c>
      <c r="E1222" s="25">
        <v>11145354</v>
      </c>
      <c r="F1222" s="25">
        <f t="shared" si="258"/>
        <v>11145354</v>
      </c>
    </row>
    <row r="1223" spans="1:6" ht="57" x14ac:dyDescent="0.3">
      <c r="A1223" s="23" t="s">
        <v>683</v>
      </c>
      <c r="B1223" s="4" t="s">
        <v>684</v>
      </c>
      <c r="C1223" s="3" t="s">
        <v>31</v>
      </c>
      <c r="D1223" s="24">
        <v>1</v>
      </c>
      <c r="E1223" s="25">
        <v>76719531</v>
      </c>
      <c r="F1223" s="25">
        <f t="shared" si="258"/>
        <v>76719531</v>
      </c>
    </row>
    <row r="1224" spans="1:6" ht="114" x14ac:dyDescent="0.3">
      <c r="A1224" s="23" t="s">
        <v>685</v>
      </c>
      <c r="B1224" s="4" t="s">
        <v>686</v>
      </c>
      <c r="C1224" s="3" t="s">
        <v>31</v>
      </c>
      <c r="D1224" s="24">
        <v>1</v>
      </c>
      <c r="E1224" s="25">
        <v>8659889</v>
      </c>
      <c r="F1224" s="25">
        <f t="shared" si="258"/>
        <v>8659889</v>
      </c>
    </row>
    <row r="1225" spans="1:6" ht="45.6" x14ac:dyDescent="0.3">
      <c r="A1225" s="23" t="s">
        <v>687</v>
      </c>
      <c r="B1225" s="4" t="s">
        <v>688</v>
      </c>
      <c r="C1225" s="3" t="s">
        <v>3</v>
      </c>
      <c r="D1225" s="24">
        <v>12</v>
      </c>
      <c r="E1225" s="25">
        <v>590695</v>
      </c>
      <c r="F1225" s="25">
        <f t="shared" si="258"/>
        <v>7088340</v>
      </c>
    </row>
    <row r="1226" spans="1:6" ht="45.6" x14ac:dyDescent="0.3">
      <c r="A1226" s="23" t="s">
        <v>689</v>
      </c>
      <c r="B1226" s="4" t="s">
        <v>690</v>
      </c>
      <c r="C1226" s="3" t="s">
        <v>3</v>
      </c>
      <c r="D1226" s="24">
        <v>10</v>
      </c>
      <c r="E1226" s="25">
        <v>403469</v>
      </c>
      <c r="F1226" s="25">
        <f t="shared" si="258"/>
        <v>4034690</v>
      </c>
    </row>
    <row r="1227" spans="1:6" ht="45.6" x14ac:dyDescent="0.3">
      <c r="A1227" s="23" t="s">
        <v>691</v>
      </c>
      <c r="B1227" s="4" t="s">
        <v>692</v>
      </c>
      <c r="C1227" s="3" t="s">
        <v>3</v>
      </c>
      <c r="D1227" s="24">
        <v>7</v>
      </c>
      <c r="E1227" s="25">
        <v>403902</v>
      </c>
      <c r="F1227" s="25">
        <f t="shared" si="258"/>
        <v>2827314</v>
      </c>
    </row>
    <row r="1228" spans="1:6" ht="45.6" x14ac:dyDescent="0.3">
      <c r="A1228" s="23" t="s">
        <v>693</v>
      </c>
      <c r="B1228" s="4" t="s">
        <v>694</v>
      </c>
      <c r="C1228" s="3" t="s">
        <v>3</v>
      </c>
      <c r="D1228" s="24">
        <v>26</v>
      </c>
      <c r="E1228" s="25">
        <v>402847</v>
      </c>
      <c r="F1228" s="25">
        <f t="shared" si="258"/>
        <v>10474022</v>
      </c>
    </row>
    <row r="1229" spans="1:6" ht="22.8" x14ac:dyDescent="0.3">
      <c r="A1229" s="23" t="s">
        <v>24</v>
      </c>
      <c r="B1229" s="26" t="s">
        <v>538</v>
      </c>
      <c r="C1229" s="3"/>
      <c r="D1229" s="24"/>
      <c r="E1229" s="25"/>
      <c r="F1229" s="25"/>
    </row>
    <row r="1230" spans="1:6" ht="22.8" x14ac:dyDescent="0.3">
      <c r="A1230" s="23" t="s">
        <v>25</v>
      </c>
      <c r="B1230" s="4" t="s">
        <v>695</v>
      </c>
      <c r="C1230" s="3" t="s">
        <v>31</v>
      </c>
      <c r="D1230" s="24">
        <v>8</v>
      </c>
      <c r="E1230" s="25">
        <v>1204508</v>
      </c>
      <c r="F1230" s="25">
        <f t="shared" ref="F1230:F1282" si="259">+ROUND(D1230*E1230,0)</f>
        <v>9636064</v>
      </c>
    </row>
    <row r="1231" spans="1:6" ht="22.8" x14ac:dyDescent="0.3">
      <c r="A1231" s="23" t="s">
        <v>26</v>
      </c>
      <c r="B1231" s="4" t="s">
        <v>696</v>
      </c>
      <c r="C1231" s="3" t="s">
        <v>31</v>
      </c>
      <c r="D1231" s="24">
        <v>3</v>
      </c>
      <c r="E1231" s="25">
        <v>1704975</v>
      </c>
      <c r="F1231" s="25">
        <f t="shared" si="259"/>
        <v>5114925</v>
      </c>
    </row>
    <row r="1232" spans="1:6" x14ac:dyDescent="0.3">
      <c r="A1232" s="23" t="s">
        <v>27</v>
      </c>
      <c r="B1232" s="4" t="s">
        <v>697</v>
      </c>
      <c r="C1232" s="3" t="s">
        <v>3</v>
      </c>
      <c r="D1232" s="24">
        <v>7</v>
      </c>
      <c r="E1232" s="25">
        <v>387311</v>
      </c>
      <c r="F1232" s="25">
        <f t="shared" si="259"/>
        <v>2711177</v>
      </c>
    </row>
    <row r="1233" spans="1:6" x14ac:dyDescent="0.3">
      <c r="A1233" s="23" t="s">
        <v>28</v>
      </c>
      <c r="B1233" s="4" t="s">
        <v>698</v>
      </c>
      <c r="C1233" s="3" t="s">
        <v>3</v>
      </c>
      <c r="D1233" s="24">
        <v>49</v>
      </c>
      <c r="E1233" s="25">
        <v>67956</v>
      </c>
      <c r="F1233" s="25">
        <f t="shared" si="259"/>
        <v>3329844</v>
      </c>
    </row>
    <row r="1234" spans="1:6" ht="22.8" x14ac:dyDescent="0.3">
      <c r="A1234" s="23" t="s">
        <v>29</v>
      </c>
      <c r="B1234" s="4" t="s">
        <v>699</v>
      </c>
      <c r="C1234" s="3" t="s">
        <v>3</v>
      </c>
      <c r="D1234" s="24">
        <v>10</v>
      </c>
      <c r="E1234" s="25">
        <v>668253</v>
      </c>
      <c r="F1234" s="25">
        <f t="shared" si="259"/>
        <v>6682530</v>
      </c>
    </row>
    <row r="1235" spans="1:6" ht="22.8" x14ac:dyDescent="0.3">
      <c r="A1235" s="23" t="s">
        <v>700</v>
      </c>
      <c r="B1235" s="4" t="s">
        <v>701</v>
      </c>
      <c r="C1235" s="3" t="s">
        <v>3</v>
      </c>
      <c r="D1235" s="24">
        <v>5</v>
      </c>
      <c r="E1235" s="25">
        <v>694680</v>
      </c>
      <c r="F1235" s="25">
        <f t="shared" si="259"/>
        <v>3473400</v>
      </c>
    </row>
    <row r="1236" spans="1:6" ht="22.8" x14ac:dyDescent="0.3">
      <c r="A1236" s="23" t="s">
        <v>702</v>
      </c>
      <c r="B1236" s="4" t="s">
        <v>703</v>
      </c>
      <c r="C1236" s="3" t="s">
        <v>3</v>
      </c>
      <c r="D1236" s="24">
        <v>5</v>
      </c>
      <c r="E1236" s="25">
        <v>248877</v>
      </c>
      <c r="F1236" s="25">
        <f t="shared" si="259"/>
        <v>1244385</v>
      </c>
    </row>
    <row r="1237" spans="1:6" ht="22.8" x14ac:dyDescent="0.3">
      <c r="A1237" s="23" t="s">
        <v>704</v>
      </c>
      <c r="B1237" s="4" t="s">
        <v>705</v>
      </c>
      <c r="C1237" s="3" t="s">
        <v>3</v>
      </c>
      <c r="D1237" s="24">
        <v>11.5</v>
      </c>
      <c r="E1237" s="25">
        <v>145473</v>
      </c>
      <c r="F1237" s="25">
        <f t="shared" si="259"/>
        <v>1672940</v>
      </c>
    </row>
    <row r="1238" spans="1:6" x14ac:dyDescent="0.3">
      <c r="A1238" s="23" t="s">
        <v>706</v>
      </c>
      <c r="B1238" s="4" t="s">
        <v>707</v>
      </c>
      <c r="C1238" s="3" t="s">
        <v>3</v>
      </c>
      <c r="D1238" s="24">
        <v>6</v>
      </c>
      <c r="E1238" s="25">
        <v>95438</v>
      </c>
      <c r="F1238" s="25">
        <f t="shared" si="259"/>
        <v>572628</v>
      </c>
    </row>
    <row r="1239" spans="1:6" ht="22.8" x14ac:dyDescent="0.3">
      <c r="A1239" s="23" t="s">
        <v>708</v>
      </c>
      <c r="B1239" s="4" t="s">
        <v>709</v>
      </c>
      <c r="C1239" s="3" t="s">
        <v>3</v>
      </c>
      <c r="D1239" s="24">
        <v>8.5</v>
      </c>
      <c r="E1239" s="25">
        <v>261050</v>
      </c>
      <c r="F1239" s="25">
        <f t="shared" si="259"/>
        <v>2218925</v>
      </c>
    </row>
    <row r="1240" spans="1:6" x14ac:dyDescent="0.3">
      <c r="A1240" s="23" t="s">
        <v>710</v>
      </c>
      <c r="B1240" s="4" t="s">
        <v>711</v>
      </c>
      <c r="C1240" s="3" t="s">
        <v>3</v>
      </c>
      <c r="D1240" s="24">
        <v>27</v>
      </c>
      <c r="E1240" s="25">
        <v>113341</v>
      </c>
      <c r="F1240" s="25">
        <f t="shared" si="259"/>
        <v>3060207</v>
      </c>
    </row>
    <row r="1241" spans="1:6" x14ac:dyDescent="0.3">
      <c r="A1241" s="23" t="s">
        <v>539</v>
      </c>
      <c r="B1241" s="4" t="s">
        <v>712</v>
      </c>
      <c r="C1241" s="3" t="s">
        <v>5</v>
      </c>
      <c r="D1241" s="24">
        <v>4.4000000000000004</v>
      </c>
      <c r="E1241" s="25">
        <v>122103</v>
      </c>
      <c r="F1241" s="25">
        <f t="shared" si="259"/>
        <v>537253</v>
      </c>
    </row>
    <row r="1242" spans="1:6" ht="34.200000000000003" x14ac:dyDescent="0.3">
      <c r="A1242" s="23" t="s">
        <v>713</v>
      </c>
      <c r="B1242" s="4" t="s">
        <v>714</v>
      </c>
      <c r="C1242" s="3" t="s">
        <v>5</v>
      </c>
      <c r="D1242" s="24">
        <v>26.4</v>
      </c>
      <c r="E1242" s="25">
        <v>40882</v>
      </c>
      <c r="F1242" s="25">
        <f t="shared" si="259"/>
        <v>1079285</v>
      </c>
    </row>
    <row r="1243" spans="1:6" ht="45.6" x14ac:dyDescent="0.3">
      <c r="A1243" s="23" t="s">
        <v>715</v>
      </c>
      <c r="B1243" s="4" t="s">
        <v>716</v>
      </c>
      <c r="C1243" s="3" t="s">
        <v>3</v>
      </c>
      <c r="D1243" s="24">
        <v>30</v>
      </c>
      <c r="E1243" s="25">
        <v>42618</v>
      </c>
      <c r="F1243" s="25">
        <f t="shared" si="259"/>
        <v>1278540</v>
      </c>
    </row>
    <row r="1244" spans="1:6" ht="45.6" x14ac:dyDescent="0.3">
      <c r="A1244" s="23" t="s">
        <v>717</v>
      </c>
      <c r="B1244" s="4" t="s">
        <v>718</v>
      </c>
      <c r="C1244" s="3" t="s">
        <v>3</v>
      </c>
      <c r="D1244" s="24">
        <v>30</v>
      </c>
      <c r="E1244" s="25">
        <v>58174</v>
      </c>
      <c r="F1244" s="25">
        <f t="shared" si="259"/>
        <v>1745220</v>
      </c>
    </row>
    <row r="1245" spans="1:6" ht="45.6" x14ac:dyDescent="0.3">
      <c r="A1245" s="23" t="s">
        <v>719</v>
      </c>
      <c r="B1245" s="4" t="s">
        <v>720</v>
      </c>
      <c r="C1245" s="3" t="s">
        <v>3</v>
      </c>
      <c r="D1245" s="24">
        <v>28</v>
      </c>
      <c r="E1245" s="25">
        <v>62373</v>
      </c>
      <c r="F1245" s="25">
        <f t="shared" si="259"/>
        <v>1746444</v>
      </c>
    </row>
    <row r="1246" spans="1:6" ht="45.6" x14ac:dyDescent="0.3">
      <c r="A1246" s="23" t="s">
        <v>721</v>
      </c>
      <c r="B1246" s="4" t="s">
        <v>722</v>
      </c>
      <c r="C1246" s="3" t="s">
        <v>3</v>
      </c>
      <c r="D1246" s="24">
        <v>28</v>
      </c>
      <c r="E1246" s="25">
        <v>61937</v>
      </c>
      <c r="F1246" s="25">
        <f t="shared" si="259"/>
        <v>1734236</v>
      </c>
    </row>
    <row r="1247" spans="1:6" ht="45.6" x14ac:dyDescent="0.3">
      <c r="A1247" s="23" t="s">
        <v>723</v>
      </c>
      <c r="B1247" s="4" t="s">
        <v>724</v>
      </c>
      <c r="C1247" s="3" t="s">
        <v>3</v>
      </c>
      <c r="D1247" s="24">
        <v>45</v>
      </c>
      <c r="E1247" s="25">
        <v>63009</v>
      </c>
      <c r="F1247" s="25">
        <f t="shared" si="259"/>
        <v>2835405</v>
      </c>
    </row>
    <row r="1248" spans="1:6" ht="45.6" x14ac:dyDescent="0.3">
      <c r="A1248" s="23" t="s">
        <v>725</v>
      </c>
      <c r="B1248" s="4" t="s">
        <v>726</v>
      </c>
      <c r="C1248" s="3" t="s">
        <v>3</v>
      </c>
      <c r="D1248" s="24">
        <v>45</v>
      </c>
      <c r="E1248" s="25">
        <v>76179</v>
      </c>
      <c r="F1248" s="25">
        <f t="shared" si="259"/>
        <v>3428055</v>
      </c>
    </row>
    <row r="1249" spans="1:6" ht="45.6" x14ac:dyDescent="0.3">
      <c r="A1249" s="23" t="s">
        <v>727</v>
      </c>
      <c r="B1249" s="4" t="s">
        <v>728</v>
      </c>
      <c r="C1249" s="3" t="s">
        <v>3</v>
      </c>
      <c r="D1249" s="24">
        <v>37</v>
      </c>
      <c r="E1249" s="25">
        <v>100743</v>
      </c>
      <c r="F1249" s="25">
        <f t="shared" si="259"/>
        <v>3727491</v>
      </c>
    </row>
    <row r="1250" spans="1:6" ht="45.6" x14ac:dyDescent="0.3">
      <c r="A1250" s="23" t="s">
        <v>729</v>
      </c>
      <c r="B1250" s="4" t="s">
        <v>730</v>
      </c>
      <c r="C1250" s="3" t="s">
        <v>3</v>
      </c>
      <c r="D1250" s="24">
        <v>37</v>
      </c>
      <c r="E1250" s="25">
        <v>110524</v>
      </c>
      <c r="F1250" s="25">
        <f t="shared" si="259"/>
        <v>4089388</v>
      </c>
    </row>
    <row r="1251" spans="1:6" ht="57" x14ac:dyDescent="0.3">
      <c r="A1251" s="23" t="s">
        <v>731</v>
      </c>
      <c r="B1251" s="4" t="s">
        <v>732</v>
      </c>
      <c r="C1251" s="3" t="s">
        <v>3</v>
      </c>
      <c r="D1251" s="24">
        <v>34</v>
      </c>
      <c r="E1251" s="25">
        <v>76253</v>
      </c>
      <c r="F1251" s="25">
        <f t="shared" si="259"/>
        <v>2592602</v>
      </c>
    </row>
    <row r="1252" spans="1:6" ht="57" x14ac:dyDescent="0.3">
      <c r="A1252" s="23" t="s">
        <v>733</v>
      </c>
      <c r="B1252" s="4" t="s">
        <v>734</v>
      </c>
      <c r="C1252" s="3" t="s">
        <v>3</v>
      </c>
      <c r="D1252" s="24">
        <v>62</v>
      </c>
      <c r="E1252" s="25">
        <v>54550</v>
      </c>
      <c r="F1252" s="25">
        <f t="shared" si="259"/>
        <v>3382100</v>
      </c>
    </row>
    <row r="1253" spans="1:6" ht="57" x14ac:dyDescent="0.3">
      <c r="A1253" s="23" t="s">
        <v>735</v>
      </c>
      <c r="B1253" s="4" t="s">
        <v>736</v>
      </c>
      <c r="C1253" s="3" t="s">
        <v>3</v>
      </c>
      <c r="D1253" s="24">
        <v>55</v>
      </c>
      <c r="E1253" s="25">
        <v>50263</v>
      </c>
      <c r="F1253" s="25">
        <f t="shared" si="259"/>
        <v>2764465</v>
      </c>
    </row>
    <row r="1254" spans="1:6" ht="45.6" x14ac:dyDescent="0.3">
      <c r="A1254" s="23" t="s">
        <v>737</v>
      </c>
      <c r="B1254" s="4" t="s">
        <v>738</v>
      </c>
      <c r="C1254" s="3" t="s">
        <v>3</v>
      </c>
      <c r="D1254" s="24">
        <v>23</v>
      </c>
      <c r="E1254" s="25">
        <v>67767</v>
      </c>
      <c r="F1254" s="25">
        <f t="shared" si="259"/>
        <v>1558641</v>
      </c>
    </row>
    <row r="1255" spans="1:6" ht="45.6" x14ac:dyDescent="0.3">
      <c r="A1255" s="23" t="s">
        <v>739</v>
      </c>
      <c r="B1255" s="4" t="s">
        <v>740</v>
      </c>
      <c r="C1255" s="3" t="s">
        <v>3</v>
      </c>
      <c r="D1255" s="24">
        <v>24</v>
      </c>
      <c r="E1255" s="25">
        <v>65592</v>
      </c>
      <c r="F1255" s="25">
        <f t="shared" si="259"/>
        <v>1574208</v>
      </c>
    </row>
    <row r="1256" spans="1:6" ht="45.6" x14ac:dyDescent="0.3">
      <c r="A1256" s="23" t="s">
        <v>741</v>
      </c>
      <c r="B1256" s="4" t="s">
        <v>742</v>
      </c>
      <c r="C1256" s="3" t="s">
        <v>3</v>
      </c>
      <c r="D1256" s="24">
        <v>28</v>
      </c>
      <c r="E1256" s="25">
        <v>73440</v>
      </c>
      <c r="F1256" s="25">
        <f t="shared" si="259"/>
        <v>2056320</v>
      </c>
    </row>
    <row r="1257" spans="1:6" ht="45.6" x14ac:dyDescent="0.3">
      <c r="A1257" s="23" t="s">
        <v>743</v>
      </c>
      <c r="B1257" s="4" t="s">
        <v>744</v>
      </c>
      <c r="C1257" s="3" t="s">
        <v>3</v>
      </c>
      <c r="D1257" s="24">
        <v>28</v>
      </c>
      <c r="E1257" s="25">
        <v>73440</v>
      </c>
      <c r="F1257" s="25">
        <f t="shared" si="259"/>
        <v>2056320</v>
      </c>
    </row>
    <row r="1258" spans="1:6" ht="102.6" x14ac:dyDescent="0.3">
      <c r="A1258" s="23" t="s">
        <v>745</v>
      </c>
      <c r="B1258" s="4" t="s">
        <v>746</v>
      </c>
      <c r="C1258" s="3" t="s">
        <v>31</v>
      </c>
      <c r="D1258" s="24">
        <v>1</v>
      </c>
      <c r="E1258" s="25">
        <v>9045132</v>
      </c>
      <c r="F1258" s="25">
        <f t="shared" si="259"/>
        <v>9045132</v>
      </c>
    </row>
    <row r="1259" spans="1:6" ht="45.6" x14ac:dyDescent="0.3">
      <c r="A1259" s="23" t="s">
        <v>747</v>
      </c>
      <c r="B1259" s="4" t="s">
        <v>748</v>
      </c>
      <c r="C1259" s="3" t="s">
        <v>3</v>
      </c>
      <c r="D1259" s="24">
        <v>64</v>
      </c>
      <c r="E1259" s="25">
        <v>210406</v>
      </c>
      <c r="F1259" s="25">
        <f t="shared" si="259"/>
        <v>13465984</v>
      </c>
    </row>
    <row r="1260" spans="1:6" ht="45.6" x14ac:dyDescent="0.3">
      <c r="A1260" s="23" t="s">
        <v>749</v>
      </c>
      <c r="B1260" s="4" t="s">
        <v>750</v>
      </c>
      <c r="C1260" s="3" t="s">
        <v>3</v>
      </c>
      <c r="D1260" s="24">
        <v>15</v>
      </c>
      <c r="E1260" s="25">
        <v>248373</v>
      </c>
      <c r="F1260" s="25">
        <f t="shared" si="259"/>
        <v>3725595</v>
      </c>
    </row>
    <row r="1261" spans="1:6" ht="45.6" x14ac:dyDescent="0.3">
      <c r="A1261" s="23" t="s">
        <v>751</v>
      </c>
      <c r="B1261" s="4" t="s">
        <v>752</v>
      </c>
      <c r="C1261" s="3" t="s">
        <v>3</v>
      </c>
      <c r="D1261" s="24">
        <v>20</v>
      </c>
      <c r="E1261" s="25">
        <v>242453</v>
      </c>
      <c r="F1261" s="25">
        <f t="shared" si="259"/>
        <v>4849060</v>
      </c>
    </row>
    <row r="1262" spans="1:6" ht="45.6" x14ac:dyDescent="0.3">
      <c r="A1262" s="23" t="s">
        <v>751</v>
      </c>
      <c r="B1262" s="4" t="s">
        <v>752</v>
      </c>
      <c r="C1262" s="3" t="s">
        <v>3</v>
      </c>
      <c r="D1262" s="24">
        <v>20</v>
      </c>
      <c r="E1262" s="25">
        <v>242453</v>
      </c>
      <c r="F1262" s="25">
        <f t="shared" si="259"/>
        <v>4849060</v>
      </c>
    </row>
    <row r="1263" spans="1:6" ht="22.8" x14ac:dyDescent="0.3">
      <c r="A1263" s="23" t="s">
        <v>753</v>
      </c>
      <c r="B1263" s="4" t="s">
        <v>674</v>
      </c>
      <c r="C1263" s="3" t="s">
        <v>31</v>
      </c>
      <c r="D1263" s="24">
        <v>16</v>
      </c>
      <c r="E1263" s="25">
        <v>766488</v>
      </c>
      <c r="F1263" s="25">
        <f t="shared" si="259"/>
        <v>12263808</v>
      </c>
    </row>
    <row r="1264" spans="1:6" ht="22.8" x14ac:dyDescent="0.3">
      <c r="A1264" s="23" t="s">
        <v>754</v>
      </c>
      <c r="B1264" s="4" t="s">
        <v>676</v>
      </c>
      <c r="C1264" s="3" t="s">
        <v>31</v>
      </c>
      <c r="D1264" s="24">
        <v>16</v>
      </c>
      <c r="E1264" s="25">
        <v>438972</v>
      </c>
      <c r="F1264" s="25">
        <f t="shared" si="259"/>
        <v>7023552</v>
      </c>
    </row>
    <row r="1265" spans="1:6" ht="22.8" x14ac:dyDescent="0.3">
      <c r="A1265" s="23" t="s">
        <v>755</v>
      </c>
      <c r="B1265" s="4" t="s">
        <v>678</v>
      </c>
      <c r="C1265" s="3" t="s">
        <v>3</v>
      </c>
      <c r="D1265" s="24">
        <v>280</v>
      </c>
      <c r="E1265" s="25">
        <v>81691</v>
      </c>
      <c r="F1265" s="25">
        <f t="shared" si="259"/>
        <v>22873480</v>
      </c>
    </row>
    <row r="1266" spans="1:6" ht="22.8" x14ac:dyDescent="0.3">
      <c r="A1266" s="23" t="s">
        <v>756</v>
      </c>
      <c r="B1266" s="4" t="s">
        <v>757</v>
      </c>
      <c r="C1266" s="3" t="s">
        <v>31</v>
      </c>
      <c r="D1266" s="24">
        <v>13</v>
      </c>
      <c r="E1266" s="25">
        <v>825014</v>
      </c>
      <c r="F1266" s="25">
        <f t="shared" si="259"/>
        <v>10725182</v>
      </c>
    </row>
    <row r="1267" spans="1:6" ht="34.200000000000003" x14ac:dyDescent="0.3">
      <c r="A1267" s="23" t="s">
        <v>758</v>
      </c>
      <c r="B1267" s="4" t="s">
        <v>759</v>
      </c>
      <c r="C1267" s="3" t="s">
        <v>31</v>
      </c>
      <c r="D1267" s="24">
        <v>13</v>
      </c>
      <c r="E1267" s="25">
        <v>179942</v>
      </c>
      <c r="F1267" s="25">
        <f t="shared" si="259"/>
        <v>2339246</v>
      </c>
    </row>
    <row r="1268" spans="1:6" ht="34.200000000000003" x14ac:dyDescent="0.3">
      <c r="A1268" s="23" t="s">
        <v>760</v>
      </c>
      <c r="B1268" s="4" t="s">
        <v>761</v>
      </c>
      <c r="C1268" s="3" t="s">
        <v>3</v>
      </c>
      <c r="D1268" s="24">
        <v>13</v>
      </c>
      <c r="E1268" s="25">
        <v>189190</v>
      </c>
      <c r="F1268" s="25">
        <f t="shared" si="259"/>
        <v>2459470</v>
      </c>
    </row>
    <row r="1269" spans="1:6" x14ac:dyDescent="0.3">
      <c r="A1269" s="23" t="s">
        <v>762</v>
      </c>
      <c r="B1269" s="4" t="s">
        <v>763</v>
      </c>
      <c r="C1269" s="3" t="s">
        <v>31</v>
      </c>
      <c r="D1269" s="24">
        <v>10</v>
      </c>
      <c r="E1269" s="25">
        <v>8748987</v>
      </c>
      <c r="F1269" s="25">
        <f t="shared" si="259"/>
        <v>87489870</v>
      </c>
    </row>
    <row r="1270" spans="1:6" ht="22.8" x14ac:dyDescent="0.3">
      <c r="A1270" s="23" t="s">
        <v>764</v>
      </c>
      <c r="B1270" s="4" t="s">
        <v>765</v>
      </c>
      <c r="C1270" s="3" t="s">
        <v>31</v>
      </c>
      <c r="D1270" s="24">
        <v>16</v>
      </c>
      <c r="E1270" s="25">
        <v>316154</v>
      </c>
      <c r="F1270" s="25">
        <f t="shared" si="259"/>
        <v>5058464</v>
      </c>
    </row>
    <row r="1271" spans="1:6" x14ac:dyDescent="0.3">
      <c r="A1271" s="23" t="s">
        <v>766</v>
      </c>
      <c r="B1271" s="4" t="s">
        <v>767</v>
      </c>
      <c r="C1271" s="3" t="s">
        <v>31</v>
      </c>
      <c r="D1271" s="24">
        <v>9</v>
      </c>
      <c r="E1271" s="25">
        <v>246468</v>
      </c>
      <c r="F1271" s="25">
        <f t="shared" si="259"/>
        <v>2218212</v>
      </c>
    </row>
    <row r="1272" spans="1:6" x14ac:dyDescent="0.3">
      <c r="A1272" s="23" t="s">
        <v>768</v>
      </c>
      <c r="B1272" s="4" t="s">
        <v>769</v>
      </c>
      <c r="C1272" s="3" t="s">
        <v>31</v>
      </c>
      <c r="D1272" s="24">
        <v>10</v>
      </c>
      <c r="E1272" s="25">
        <v>246468</v>
      </c>
      <c r="F1272" s="25">
        <f t="shared" si="259"/>
        <v>2464680</v>
      </c>
    </row>
    <row r="1273" spans="1:6" ht="22.8" x14ac:dyDescent="0.3">
      <c r="A1273" s="23" t="s">
        <v>770</v>
      </c>
      <c r="B1273" s="4" t="s">
        <v>771</v>
      </c>
      <c r="C1273" s="3" t="s">
        <v>31</v>
      </c>
      <c r="D1273" s="24">
        <v>27</v>
      </c>
      <c r="E1273" s="25">
        <v>267865</v>
      </c>
      <c r="F1273" s="25">
        <f t="shared" si="259"/>
        <v>7232355</v>
      </c>
    </row>
    <row r="1274" spans="1:6" ht="22.8" x14ac:dyDescent="0.3">
      <c r="A1274" s="23" t="s">
        <v>772</v>
      </c>
      <c r="B1274" s="4" t="s">
        <v>773</v>
      </c>
      <c r="C1274" s="3" t="s">
        <v>31</v>
      </c>
      <c r="D1274" s="24">
        <v>16</v>
      </c>
      <c r="E1274" s="25">
        <v>172502</v>
      </c>
      <c r="F1274" s="25">
        <f t="shared" si="259"/>
        <v>2760032</v>
      </c>
    </row>
    <row r="1275" spans="1:6" ht="22.8" x14ac:dyDescent="0.3">
      <c r="A1275" s="23" t="s">
        <v>774</v>
      </c>
      <c r="B1275" s="4" t="s">
        <v>775</v>
      </c>
      <c r="C1275" s="3" t="s">
        <v>31</v>
      </c>
      <c r="D1275" s="24">
        <v>9</v>
      </c>
      <c r="E1275" s="25">
        <v>320572</v>
      </c>
      <c r="F1275" s="25">
        <f t="shared" si="259"/>
        <v>2885148</v>
      </c>
    </row>
    <row r="1276" spans="1:6" ht="22.8" x14ac:dyDescent="0.3">
      <c r="A1276" s="23" t="s">
        <v>776</v>
      </c>
      <c r="B1276" s="4" t="s">
        <v>777</v>
      </c>
      <c r="C1276" s="3" t="s">
        <v>31</v>
      </c>
      <c r="D1276" s="24">
        <v>10</v>
      </c>
      <c r="E1276" s="25">
        <v>51529</v>
      </c>
      <c r="F1276" s="25">
        <f t="shared" si="259"/>
        <v>515290</v>
      </c>
    </row>
    <row r="1277" spans="1:6" ht="22.8" x14ac:dyDescent="0.3">
      <c r="A1277" s="23" t="s">
        <v>778</v>
      </c>
      <c r="B1277" s="4" t="s">
        <v>779</v>
      </c>
      <c r="C1277" s="3" t="s">
        <v>31</v>
      </c>
      <c r="D1277" s="24">
        <v>27</v>
      </c>
      <c r="E1277" s="25">
        <v>66377</v>
      </c>
      <c r="F1277" s="25">
        <f t="shared" si="259"/>
        <v>1792179</v>
      </c>
    </row>
    <row r="1278" spans="1:6" ht="34.200000000000003" x14ac:dyDescent="0.3">
      <c r="A1278" s="23" t="s">
        <v>780</v>
      </c>
      <c r="B1278" s="4" t="s">
        <v>781</v>
      </c>
      <c r="C1278" s="3" t="s">
        <v>31</v>
      </c>
      <c r="D1278" s="24">
        <v>1</v>
      </c>
      <c r="E1278" s="25">
        <v>1251537</v>
      </c>
      <c r="F1278" s="25">
        <f t="shared" si="259"/>
        <v>1251537</v>
      </c>
    </row>
    <row r="1279" spans="1:6" ht="45.6" x14ac:dyDescent="0.3">
      <c r="A1279" s="23" t="s">
        <v>782</v>
      </c>
      <c r="B1279" s="4" t="s">
        <v>783</v>
      </c>
      <c r="C1279" s="3" t="s">
        <v>31</v>
      </c>
      <c r="D1279" s="24">
        <v>1</v>
      </c>
      <c r="E1279" s="25">
        <v>2369038</v>
      </c>
      <c r="F1279" s="25">
        <f t="shared" si="259"/>
        <v>2369038</v>
      </c>
    </row>
    <row r="1280" spans="1:6" x14ac:dyDescent="0.3">
      <c r="A1280" s="23" t="s">
        <v>784</v>
      </c>
      <c r="B1280" s="4" t="s">
        <v>785</v>
      </c>
      <c r="C1280" s="3" t="s">
        <v>31</v>
      </c>
      <c r="D1280" s="24">
        <v>1</v>
      </c>
      <c r="E1280" s="25">
        <v>1776778</v>
      </c>
      <c r="F1280" s="25">
        <f t="shared" si="259"/>
        <v>1776778</v>
      </c>
    </row>
    <row r="1281" spans="1:6" ht="45.6" x14ac:dyDescent="0.3">
      <c r="A1281" s="23" t="s">
        <v>786</v>
      </c>
      <c r="B1281" s="4" t="s">
        <v>787</v>
      </c>
      <c r="C1281" s="3" t="s">
        <v>663</v>
      </c>
      <c r="D1281" s="24">
        <v>2</v>
      </c>
      <c r="E1281" s="25">
        <v>16726777</v>
      </c>
      <c r="F1281" s="25">
        <f t="shared" si="259"/>
        <v>33453554</v>
      </c>
    </row>
    <row r="1282" spans="1:6" ht="45.6" x14ac:dyDescent="0.3">
      <c r="A1282" s="23" t="s">
        <v>788</v>
      </c>
      <c r="B1282" s="4" t="s">
        <v>789</v>
      </c>
      <c r="C1282" s="3" t="s">
        <v>31</v>
      </c>
      <c r="D1282" s="24">
        <v>2</v>
      </c>
      <c r="E1282" s="25">
        <v>5398918</v>
      </c>
      <c r="F1282" s="25">
        <f t="shared" si="259"/>
        <v>10797836</v>
      </c>
    </row>
    <row r="1283" spans="1:6" s="31" customFormat="1" x14ac:dyDescent="0.3">
      <c r="A1283" s="32"/>
      <c r="B1283" s="26" t="s">
        <v>540</v>
      </c>
      <c r="C1283" s="2"/>
      <c r="D1283" s="33"/>
      <c r="E1283" s="34"/>
      <c r="F1283" s="34">
        <f>SUM(F1214:F1282)</f>
        <v>510762224</v>
      </c>
    </row>
    <row r="1284" spans="1:6" s="31" customFormat="1" x14ac:dyDescent="0.3">
      <c r="A1284" s="32"/>
      <c r="B1284" s="26"/>
      <c r="C1284" s="2"/>
      <c r="D1284" s="33"/>
      <c r="E1284" s="34"/>
      <c r="F1284" s="34"/>
    </row>
    <row r="1285" spans="1:6" x14ac:dyDescent="0.3">
      <c r="A1285" s="18" t="s">
        <v>541</v>
      </c>
      <c r="B1285" s="19"/>
      <c r="C1285" s="20"/>
      <c r="D1285" s="21"/>
      <c r="E1285" s="22"/>
      <c r="F1285" s="22"/>
    </row>
    <row r="1286" spans="1:6" x14ac:dyDescent="0.3">
      <c r="A1286" s="23" t="s">
        <v>232</v>
      </c>
      <c r="B1286" s="4" t="s">
        <v>233</v>
      </c>
      <c r="C1286" s="3" t="s">
        <v>6</v>
      </c>
      <c r="D1286" s="24">
        <v>40</v>
      </c>
      <c r="E1286" s="25">
        <v>5369</v>
      </c>
      <c r="F1286" s="25">
        <f t="shared" ref="F1286" si="260">+ROUND(D1286*E1286,0)</f>
        <v>214760</v>
      </c>
    </row>
    <row r="1287" spans="1:6" ht="22.8" x14ac:dyDescent="0.3">
      <c r="A1287" s="23" t="s">
        <v>43</v>
      </c>
      <c r="B1287" s="26" t="s">
        <v>44</v>
      </c>
      <c r="C1287" s="3"/>
      <c r="D1287" s="24"/>
      <c r="E1287" s="25"/>
      <c r="F1287" s="25"/>
    </row>
    <row r="1288" spans="1:6" x14ac:dyDescent="0.3">
      <c r="A1288" s="23" t="s">
        <v>234</v>
      </c>
      <c r="B1288" s="26" t="s">
        <v>235</v>
      </c>
      <c r="C1288" s="3"/>
      <c r="D1288" s="24"/>
      <c r="E1288" s="25"/>
      <c r="F1288" s="25"/>
    </row>
    <row r="1289" spans="1:6" ht="22.8" x14ac:dyDescent="0.3">
      <c r="A1289" s="23" t="s">
        <v>236</v>
      </c>
      <c r="B1289" s="26" t="s">
        <v>237</v>
      </c>
      <c r="C1289" s="3"/>
      <c r="D1289" s="24"/>
      <c r="E1289" s="25"/>
      <c r="F1289" s="25"/>
    </row>
    <row r="1290" spans="1:6" x14ac:dyDescent="0.3">
      <c r="A1290" s="23" t="s">
        <v>45</v>
      </c>
      <c r="B1290" s="4" t="s">
        <v>46</v>
      </c>
      <c r="C1290" s="3" t="s">
        <v>5</v>
      </c>
      <c r="D1290" s="24">
        <v>120</v>
      </c>
      <c r="E1290" s="25">
        <v>18907</v>
      </c>
      <c r="F1290" s="25">
        <f t="shared" ref="F1290" si="261">+ROUND(D1290*E1290,0)</f>
        <v>2268840</v>
      </c>
    </row>
    <row r="1291" spans="1:6" ht="22.8" x14ac:dyDescent="0.3">
      <c r="A1291" s="23" t="s">
        <v>51</v>
      </c>
      <c r="B1291" s="26" t="s">
        <v>52</v>
      </c>
      <c r="C1291" s="3"/>
      <c r="D1291" s="24"/>
      <c r="E1291" s="25"/>
      <c r="F1291" s="25"/>
    </row>
    <row r="1292" spans="1:6" x14ac:dyDescent="0.3">
      <c r="A1292" s="23" t="s">
        <v>239</v>
      </c>
      <c r="B1292" s="26" t="s">
        <v>240</v>
      </c>
      <c r="C1292" s="3"/>
      <c r="D1292" s="24"/>
      <c r="E1292" s="25"/>
      <c r="F1292" s="25"/>
    </row>
    <row r="1293" spans="1:6" x14ac:dyDescent="0.3">
      <c r="A1293" s="23" t="s">
        <v>55</v>
      </c>
      <c r="B1293" s="4" t="s">
        <v>56</v>
      </c>
      <c r="C1293" s="3" t="s">
        <v>6</v>
      </c>
      <c r="D1293" s="24">
        <v>240</v>
      </c>
      <c r="E1293" s="25">
        <v>33135</v>
      </c>
      <c r="F1293" s="25">
        <f t="shared" ref="F1293" si="262">+ROUND(D1293*E1293,0)</f>
        <v>7952400</v>
      </c>
    </row>
    <row r="1294" spans="1:6" x14ac:dyDescent="0.3">
      <c r="A1294" s="23" t="s">
        <v>59</v>
      </c>
      <c r="B1294" s="26" t="s">
        <v>60</v>
      </c>
      <c r="C1294" s="3"/>
      <c r="D1294" s="24"/>
      <c r="E1294" s="25"/>
      <c r="F1294" s="25"/>
    </row>
    <row r="1295" spans="1:6" x14ac:dyDescent="0.3">
      <c r="A1295" s="23" t="s">
        <v>61</v>
      </c>
      <c r="B1295" s="4" t="s">
        <v>62</v>
      </c>
      <c r="C1295" s="3" t="s">
        <v>5</v>
      </c>
      <c r="D1295" s="24">
        <v>40</v>
      </c>
      <c r="E1295" s="25">
        <v>141591</v>
      </c>
      <c r="F1295" s="25">
        <f t="shared" ref="F1295:F1298" si="263">+ROUND(D1295*E1295,0)</f>
        <v>5663640</v>
      </c>
    </row>
    <row r="1296" spans="1:6" x14ac:dyDescent="0.3">
      <c r="A1296" s="23" t="s">
        <v>63</v>
      </c>
      <c r="B1296" s="4" t="s">
        <v>64</v>
      </c>
      <c r="C1296" s="3" t="s">
        <v>5</v>
      </c>
      <c r="D1296" s="24">
        <v>90</v>
      </c>
      <c r="E1296" s="25">
        <v>40882</v>
      </c>
      <c r="F1296" s="25">
        <f t="shared" si="263"/>
        <v>3679380</v>
      </c>
    </row>
    <row r="1297" spans="1:6" x14ac:dyDescent="0.3">
      <c r="A1297" s="23" t="s">
        <v>65</v>
      </c>
      <c r="B1297" s="4" t="s">
        <v>66</v>
      </c>
      <c r="C1297" s="3" t="s">
        <v>5</v>
      </c>
      <c r="D1297" s="24">
        <v>10</v>
      </c>
      <c r="E1297" s="25">
        <v>185409</v>
      </c>
      <c r="F1297" s="25">
        <f t="shared" si="263"/>
        <v>1854090</v>
      </c>
    </row>
    <row r="1298" spans="1:6" x14ac:dyDescent="0.3">
      <c r="A1298" s="23" t="s">
        <v>67</v>
      </c>
      <c r="B1298" s="4" t="s">
        <v>68</v>
      </c>
      <c r="C1298" s="3" t="s">
        <v>5</v>
      </c>
      <c r="D1298" s="24">
        <v>10</v>
      </c>
      <c r="E1298" s="25">
        <v>202413</v>
      </c>
      <c r="F1298" s="25">
        <f t="shared" si="263"/>
        <v>2024130</v>
      </c>
    </row>
    <row r="1299" spans="1:6" x14ac:dyDescent="0.3">
      <c r="A1299" s="23" t="s">
        <v>69</v>
      </c>
      <c r="B1299" s="26" t="s">
        <v>70</v>
      </c>
      <c r="C1299" s="3"/>
      <c r="D1299" s="24">
        <v>0</v>
      </c>
      <c r="E1299" s="25"/>
      <c r="F1299" s="25"/>
    </row>
    <row r="1300" spans="1:6" ht="22.8" x14ac:dyDescent="0.3">
      <c r="A1300" s="23" t="s">
        <v>71</v>
      </c>
      <c r="B1300" s="4" t="s">
        <v>72</v>
      </c>
      <c r="C1300" s="3" t="s">
        <v>5</v>
      </c>
      <c r="D1300" s="24">
        <v>39</v>
      </c>
      <c r="E1300" s="25">
        <v>104253</v>
      </c>
      <c r="F1300" s="25">
        <f t="shared" ref="F1300" si="264">+ROUND(D1300*E1300,0)</f>
        <v>4065867</v>
      </c>
    </row>
    <row r="1301" spans="1:6" x14ac:dyDescent="0.3">
      <c r="A1301" s="23" t="s">
        <v>73</v>
      </c>
      <c r="B1301" s="26" t="s">
        <v>74</v>
      </c>
      <c r="C1301" s="3"/>
      <c r="D1301" s="24"/>
      <c r="E1301" s="25"/>
      <c r="F1301" s="25"/>
    </row>
    <row r="1302" spans="1:6" x14ac:dyDescent="0.3">
      <c r="A1302" s="23" t="s">
        <v>316</v>
      </c>
      <c r="B1302" s="26" t="s">
        <v>317</v>
      </c>
      <c r="C1302" s="3"/>
      <c r="D1302" s="24"/>
      <c r="E1302" s="25"/>
      <c r="F1302" s="25"/>
    </row>
    <row r="1303" spans="1:6" x14ac:dyDescent="0.3">
      <c r="A1303" s="23" t="s">
        <v>318</v>
      </c>
      <c r="B1303" s="26" t="s">
        <v>319</v>
      </c>
      <c r="C1303" s="3"/>
      <c r="D1303" s="24"/>
      <c r="E1303" s="25"/>
      <c r="F1303" s="25"/>
    </row>
    <row r="1304" spans="1:6" x14ac:dyDescent="0.3">
      <c r="A1304" s="23" t="s">
        <v>75</v>
      </c>
      <c r="B1304" s="4" t="s">
        <v>491</v>
      </c>
      <c r="C1304" s="3" t="s">
        <v>8</v>
      </c>
      <c r="D1304" s="24">
        <v>20</v>
      </c>
      <c r="E1304" s="25">
        <v>12060</v>
      </c>
      <c r="F1304" s="25">
        <f t="shared" ref="F1304" si="265">+ROUND(D1304*E1304,0)</f>
        <v>241200</v>
      </c>
    </row>
    <row r="1305" spans="1:6" ht="22.8" x14ac:dyDescent="0.3">
      <c r="A1305" s="23" t="s">
        <v>133</v>
      </c>
      <c r="B1305" s="26" t="s">
        <v>134</v>
      </c>
      <c r="C1305" s="3"/>
      <c r="D1305" s="24">
        <v>0</v>
      </c>
      <c r="E1305" s="25"/>
      <c r="F1305" s="25"/>
    </row>
    <row r="1306" spans="1:6" x14ac:dyDescent="0.3">
      <c r="A1306" s="23" t="s">
        <v>347</v>
      </c>
      <c r="B1306" s="26" t="s">
        <v>348</v>
      </c>
      <c r="C1306" s="3"/>
      <c r="D1306" s="24">
        <v>0</v>
      </c>
      <c r="E1306" s="25"/>
      <c r="F1306" s="25"/>
    </row>
    <row r="1307" spans="1:6" x14ac:dyDescent="0.3">
      <c r="A1307" s="23" t="s">
        <v>137</v>
      </c>
      <c r="B1307" s="4" t="s">
        <v>138</v>
      </c>
      <c r="C1307" s="3" t="s">
        <v>5</v>
      </c>
      <c r="D1307" s="24">
        <v>5</v>
      </c>
      <c r="E1307" s="25">
        <v>176049</v>
      </c>
      <c r="F1307" s="25">
        <f t="shared" ref="F1307:F1309" si="266">+ROUND(D1307*E1307,0)</f>
        <v>880245</v>
      </c>
    </row>
    <row r="1308" spans="1:6" ht="22.8" x14ac:dyDescent="0.3">
      <c r="A1308" s="23" t="s">
        <v>384</v>
      </c>
      <c r="B1308" s="4" t="s">
        <v>542</v>
      </c>
      <c r="C1308" s="3" t="s">
        <v>7</v>
      </c>
      <c r="D1308" s="24">
        <v>12</v>
      </c>
      <c r="E1308" s="25">
        <v>80875</v>
      </c>
      <c r="F1308" s="25">
        <f t="shared" si="266"/>
        <v>970500</v>
      </c>
    </row>
    <row r="1309" spans="1:6" x14ac:dyDescent="0.3">
      <c r="A1309" s="23" t="s">
        <v>434</v>
      </c>
      <c r="B1309" s="4" t="s">
        <v>543</v>
      </c>
      <c r="C1309" s="3" t="s">
        <v>430</v>
      </c>
      <c r="D1309" s="24">
        <v>5</v>
      </c>
      <c r="E1309" s="25">
        <v>1259933</v>
      </c>
      <c r="F1309" s="25">
        <f t="shared" si="266"/>
        <v>6299665</v>
      </c>
    </row>
    <row r="1310" spans="1:6" x14ac:dyDescent="0.3">
      <c r="A1310" s="23"/>
      <c r="B1310" s="26" t="s">
        <v>175</v>
      </c>
      <c r="C1310" s="3"/>
      <c r="D1310" s="24"/>
      <c r="E1310" s="25"/>
      <c r="F1310" s="25"/>
    </row>
    <row r="1311" spans="1:6" x14ac:dyDescent="0.3">
      <c r="A1311" s="23" t="s">
        <v>182</v>
      </c>
      <c r="B1311" s="4" t="s">
        <v>183</v>
      </c>
      <c r="C1311" s="3" t="s">
        <v>432</v>
      </c>
      <c r="D1311" s="24">
        <v>20</v>
      </c>
      <c r="E1311" s="25">
        <v>157926</v>
      </c>
      <c r="F1311" s="25">
        <f t="shared" ref="F1311" si="267">+ROUND(D1311*E1311,0)</f>
        <v>3158520</v>
      </c>
    </row>
    <row r="1312" spans="1:6" s="31" customFormat="1" x14ac:dyDescent="0.3">
      <c r="A1312" s="32"/>
      <c r="B1312" s="26" t="s">
        <v>226</v>
      </c>
      <c r="C1312" s="2"/>
      <c r="D1312" s="33"/>
      <c r="E1312" s="34"/>
      <c r="F1312" s="34">
        <f>+SUM(F1286:F1309)</f>
        <v>36114717</v>
      </c>
    </row>
    <row r="1313" spans="1:6" s="31" customFormat="1" x14ac:dyDescent="0.3">
      <c r="A1313" s="32"/>
      <c r="B1313" s="26" t="s">
        <v>544</v>
      </c>
      <c r="C1313" s="2"/>
      <c r="D1313" s="33"/>
      <c r="E1313" s="34"/>
      <c r="F1313" s="34">
        <f>+F1311</f>
        <v>3158520</v>
      </c>
    </row>
    <row r="1314" spans="1:6" x14ac:dyDescent="0.3">
      <c r="A1314" s="23"/>
      <c r="B1314" s="4"/>
      <c r="C1314" s="3"/>
      <c r="D1314" s="24"/>
      <c r="E1314" s="25"/>
      <c r="F1314" s="25"/>
    </row>
    <row r="1315" spans="1:6" x14ac:dyDescent="0.3">
      <c r="A1315" s="18" t="s">
        <v>545</v>
      </c>
      <c r="B1315" s="19"/>
      <c r="C1315" s="20"/>
      <c r="D1315" s="21"/>
      <c r="E1315" s="22"/>
      <c r="F1315" s="22">
        <v>16932525</v>
      </c>
    </row>
    <row r="1316" spans="1:6" s="31" customFormat="1" x14ac:dyDescent="0.3">
      <c r="A1316" s="32"/>
      <c r="B1316" s="26"/>
      <c r="C1316" s="2"/>
      <c r="D1316" s="33"/>
      <c r="E1316" s="34"/>
      <c r="F1316" s="34"/>
    </row>
    <row r="1317" spans="1:6" x14ac:dyDescent="0.3">
      <c r="A1317" s="18" t="s">
        <v>792</v>
      </c>
      <c r="B1317" s="19"/>
      <c r="C1317" s="20"/>
      <c r="D1317" s="21"/>
      <c r="E1317" s="22"/>
      <c r="F1317" s="22"/>
    </row>
    <row r="1318" spans="1:6" ht="22.8" x14ac:dyDescent="0.3">
      <c r="A1318" s="23" t="s">
        <v>51</v>
      </c>
      <c r="B1318" s="26" t="s">
        <v>52</v>
      </c>
      <c r="C1318" s="3"/>
      <c r="D1318" s="24"/>
      <c r="E1318" s="25"/>
      <c r="F1318" s="25"/>
    </row>
    <row r="1319" spans="1:6" x14ac:dyDescent="0.3">
      <c r="A1319" s="23" t="s">
        <v>239</v>
      </c>
      <c r="B1319" s="26" t="s">
        <v>240</v>
      </c>
      <c r="C1319" s="3"/>
      <c r="D1319" s="24"/>
      <c r="E1319" s="25"/>
      <c r="F1319" s="25"/>
    </row>
    <row r="1320" spans="1:6" x14ac:dyDescent="0.3">
      <c r="A1320" s="23" t="s">
        <v>53</v>
      </c>
      <c r="B1320" s="4" t="s">
        <v>54</v>
      </c>
      <c r="C1320" s="3" t="s">
        <v>6</v>
      </c>
      <c r="D1320" s="24">
        <v>210.4</v>
      </c>
      <c r="E1320" s="25">
        <v>35533</v>
      </c>
      <c r="F1320" s="25">
        <f t="shared" ref="F1320:F1322" si="268">+ROUND(D1320*E1320,0)</f>
        <v>7476143</v>
      </c>
    </row>
    <row r="1321" spans="1:6" x14ac:dyDescent="0.3">
      <c r="A1321" s="23" t="s">
        <v>55</v>
      </c>
      <c r="B1321" s="4" t="s">
        <v>56</v>
      </c>
      <c r="C1321" s="3" t="s">
        <v>6</v>
      </c>
      <c r="D1321" s="24">
        <v>152.71</v>
      </c>
      <c r="E1321" s="25">
        <v>33135</v>
      </c>
      <c r="F1321" s="25">
        <f t="shared" si="268"/>
        <v>5060046</v>
      </c>
    </row>
    <row r="1322" spans="1:6" x14ac:dyDescent="0.3">
      <c r="A1322" s="23" t="s">
        <v>57</v>
      </c>
      <c r="B1322" s="4" t="s">
        <v>58</v>
      </c>
      <c r="C1322" s="3" t="s">
        <v>6</v>
      </c>
      <c r="D1322" s="24">
        <v>54.29</v>
      </c>
      <c r="E1322" s="25">
        <v>44007</v>
      </c>
      <c r="F1322" s="25">
        <f t="shared" si="268"/>
        <v>2389140</v>
      </c>
    </row>
    <row r="1323" spans="1:6" x14ac:dyDescent="0.3">
      <c r="A1323" s="23"/>
      <c r="B1323" s="26" t="s">
        <v>226</v>
      </c>
      <c r="C1323" s="2"/>
      <c r="D1323" s="33"/>
      <c r="E1323" s="34"/>
      <c r="F1323" s="34">
        <f>SUM(F1320:F1322)</f>
        <v>14925329</v>
      </c>
    </row>
    <row r="1324" spans="1:6" s="31" customFormat="1" x14ac:dyDescent="0.3">
      <c r="A1324" s="32"/>
      <c r="B1324" s="26"/>
      <c r="C1324" s="2"/>
      <c r="D1324" s="33"/>
      <c r="E1324" s="34"/>
      <c r="F1324" s="34"/>
    </row>
    <row r="1325" spans="1:6" s="31" customFormat="1" x14ac:dyDescent="0.3">
      <c r="A1325" s="32"/>
      <c r="B1325" s="26" t="s">
        <v>546</v>
      </c>
      <c r="C1325" s="2"/>
      <c r="D1325" s="33"/>
      <c r="E1325" s="34"/>
      <c r="F1325" s="41">
        <f>+F1323+F1315+F1312+F1283+F1209+F1195+F902+F827+F651</f>
        <v>5478581691</v>
      </c>
    </row>
    <row r="1326" spans="1:6" s="31" customFormat="1" x14ac:dyDescent="0.3">
      <c r="A1326" s="32"/>
      <c r="B1326" s="26" t="s">
        <v>547</v>
      </c>
      <c r="C1326" s="2"/>
      <c r="D1326" s="33"/>
      <c r="E1326" s="34"/>
      <c r="F1326" s="34">
        <f>+F903+F828+F652+F1313</f>
        <v>575648285</v>
      </c>
    </row>
    <row r="1327" spans="1:6" s="31" customFormat="1" x14ac:dyDescent="0.3">
      <c r="A1327" s="32"/>
      <c r="B1327" s="26" t="s">
        <v>548</v>
      </c>
      <c r="C1327" s="2"/>
      <c r="D1327" s="33"/>
      <c r="E1327" s="34"/>
      <c r="F1327" s="41">
        <f>+F1326+F1325</f>
        <v>6054229976</v>
      </c>
    </row>
    <row r="1328" spans="1:6" s="31" customFormat="1" x14ac:dyDescent="0.3">
      <c r="A1328" s="32"/>
      <c r="B1328" s="26"/>
      <c r="C1328" s="2"/>
      <c r="D1328" s="33"/>
      <c r="E1328" s="34"/>
      <c r="F1328" s="34"/>
    </row>
    <row r="1329" spans="1:6" x14ac:dyDescent="0.3">
      <c r="A1329" s="55" t="s">
        <v>549</v>
      </c>
      <c r="B1329" s="55"/>
      <c r="C1329" s="55"/>
      <c r="D1329" s="55"/>
      <c r="E1329" s="55"/>
      <c r="F1329" s="55"/>
    </row>
    <row r="1330" spans="1:6" x14ac:dyDescent="0.3">
      <c r="A1330" s="18" t="s">
        <v>550</v>
      </c>
      <c r="B1330" s="19"/>
      <c r="C1330" s="20"/>
      <c r="D1330" s="21"/>
      <c r="E1330" s="22"/>
      <c r="F1330" s="22"/>
    </row>
    <row r="1331" spans="1:6" x14ac:dyDescent="0.3">
      <c r="A1331" s="23" t="s">
        <v>37</v>
      </c>
      <c r="B1331" s="26" t="s">
        <v>38</v>
      </c>
      <c r="C1331" s="3"/>
      <c r="D1331" s="24" t="s">
        <v>4</v>
      </c>
      <c r="E1331" s="25" t="s">
        <v>4</v>
      </c>
      <c r="F1331" s="25" t="s">
        <v>4</v>
      </c>
    </row>
    <row r="1332" spans="1:6" x14ac:dyDescent="0.3">
      <c r="A1332" s="23" t="s">
        <v>39</v>
      </c>
      <c r="B1332" s="4" t="s">
        <v>40</v>
      </c>
      <c r="C1332" s="3" t="s">
        <v>8</v>
      </c>
      <c r="D1332" s="24">
        <v>816.68</v>
      </c>
      <c r="E1332" s="25">
        <v>6993</v>
      </c>
      <c r="F1332" s="25">
        <f t="shared" ref="F1332:F1333" si="269">+ROUND(D1332*E1332,0)</f>
        <v>5711043</v>
      </c>
    </row>
    <row r="1333" spans="1:6" x14ac:dyDescent="0.3">
      <c r="A1333" s="23" t="s">
        <v>41</v>
      </c>
      <c r="B1333" s="4" t="s">
        <v>42</v>
      </c>
      <c r="C1333" s="3" t="s">
        <v>6</v>
      </c>
      <c r="D1333" s="24">
        <v>937.16</v>
      </c>
      <c r="E1333" s="25">
        <v>9584</v>
      </c>
      <c r="F1333" s="25">
        <f t="shared" si="269"/>
        <v>8981741</v>
      </c>
    </row>
    <row r="1334" spans="1:6" ht="22.8" x14ac:dyDescent="0.3">
      <c r="A1334" s="23" t="s">
        <v>43</v>
      </c>
      <c r="B1334" s="26" t="s">
        <v>44</v>
      </c>
      <c r="C1334" s="3"/>
      <c r="D1334" s="24"/>
      <c r="E1334" s="25" t="s">
        <v>4</v>
      </c>
      <c r="F1334" s="25"/>
    </row>
    <row r="1335" spans="1:6" x14ac:dyDescent="0.3">
      <c r="A1335" s="23" t="s">
        <v>45</v>
      </c>
      <c r="B1335" s="4" t="s">
        <v>46</v>
      </c>
      <c r="C1335" s="3" t="s">
        <v>5</v>
      </c>
      <c r="D1335" s="24">
        <v>1500</v>
      </c>
      <c r="E1335" s="25">
        <v>18907</v>
      </c>
      <c r="F1335" s="25">
        <f t="shared" ref="F1335:F1337" si="270">+ROUND(D1335*E1335,0)</f>
        <v>28360500</v>
      </c>
    </row>
    <row r="1336" spans="1:6" x14ac:dyDescent="0.3">
      <c r="A1336" s="23" t="s">
        <v>47</v>
      </c>
      <c r="B1336" s="4" t="s">
        <v>48</v>
      </c>
      <c r="C1336" s="3" t="s">
        <v>5</v>
      </c>
      <c r="D1336" s="24">
        <v>1500</v>
      </c>
      <c r="E1336" s="25">
        <v>20902</v>
      </c>
      <c r="F1336" s="25">
        <f t="shared" si="270"/>
        <v>31353000</v>
      </c>
    </row>
    <row r="1337" spans="1:6" x14ac:dyDescent="0.3">
      <c r="A1337" s="23" t="s">
        <v>49</v>
      </c>
      <c r="B1337" s="4" t="s">
        <v>50</v>
      </c>
      <c r="C1337" s="3" t="s">
        <v>5</v>
      </c>
      <c r="D1337" s="24">
        <v>1000</v>
      </c>
      <c r="E1337" s="25">
        <v>22898</v>
      </c>
      <c r="F1337" s="25">
        <f t="shared" si="270"/>
        <v>22898000</v>
      </c>
    </row>
    <row r="1338" spans="1:6" ht="22.8" x14ac:dyDescent="0.3">
      <c r="A1338" s="23" t="s">
        <v>51</v>
      </c>
      <c r="B1338" s="26" t="s">
        <v>52</v>
      </c>
      <c r="C1338" s="3"/>
      <c r="D1338" s="24"/>
      <c r="E1338" s="25" t="s">
        <v>4</v>
      </c>
      <c r="F1338" s="25"/>
    </row>
    <row r="1339" spans="1:6" x14ac:dyDescent="0.3">
      <c r="A1339" s="23" t="s">
        <v>53</v>
      </c>
      <c r="B1339" s="4" t="s">
        <v>54</v>
      </c>
      <c r="C1339" s="3" t="s">
        <v>6</v>
      </c>
      <c r="D1339" s="24">
        <v>1500</v>
      </c>
      <c r="E1339" s="25">
        <v>35533</v>
      </c>
      <c r="F1339" s="25">
        <f t="shared" ref="F1339:F1341" si="271">+ROUND(D1339*E1339,0)</f>
        <v>53299500</v>
      </c>
    </row>
    <row r="1340" spans="1:6" x14ac:dyDescent="0.3">
      <c r="A1340" s="23" t="s">
        <v>55</v>
      </c>
      <c r="B1340" s="4" t="s">
        <v>56</v>
      </c>
      <c r="C1340" s="3" t="s">
        <v>6</v>
      </c>
      <c r="D1340" s="24">
        <v>1000</v>
      </c>
      <c r="E1340" s="25">
        <v>33135</v>
      </c>
      <c r="F1340" s="25">
        <f t="shared" si="271"/>
        <v>33135000</v>
      </c>
    </row>
    <row r="1341" spans="1:6" x14ac:dyDescent="0.3">
      <c r="A1341" s="23" t="s">
        <v>57</v>
      </c>
      <c r="B1341" s="4" t="s">
        <v>58</v>
      </c>
      <c r="C1341" s="3" t="s">
        <v>6</v>
      </c>
      <c r="D1341" s="24">
        <v>1989.17</v>
      </c>
      <c r="E1341" s="25">
        <v>44007</v>
      </c>
      <c r="F1341" s="25">
        <f t="shared" si="271"/>
        <v>87537404</v>
      </c>
    </row>
    <row r="1342" spans="1:6" x14ac:dyDescent="0.3">
      <c r="A1342" s="23" t="s">
        <v>59</v>
      </c>
      <c r="B1342" s="26" t="s">
        <v>60</v>
      </c>
      <c r="C1342" s="3"/>
      <c r="D1342" s="24" t="s">
        <v>4</v>
      </c>
      <c r="E1342" s="25" t="s">
        <v>4</v>
      </c>
      <c r="F1342" s="25"/>
    </row>
    <row r="1343" spans="1:6" x14ac:dyDescent="0.3">
      <c r="A1343" s="23" t="s">
        <v>61</v>
      </c>
      <c r="B1343" s="4" t="s">
        <v>62</v>
      </c>
      <c r="C1343" s="3" t="s">
        <v>5</v>
      </c>
      <c r="D1343" s="24">
        <v>856.31</v>
      </c>
      <c r="E1343" s="25">
        <v>141591</v>
      </c>
      <c r="F1343" s="25">
        <f t="shared" ref="F1343:F1345" si="272">+ROUND(D1343*E1343,0)</f>
        <v>121245789</v>
      </c>
    </row>
    <row r="1344" spans="1:6" x14ac:dyDescent="0.3">
      <c r="A1344" s="23" t="s">
        <v>63</v>
      </c>
      <c r="B1344" s="4" t="s">
        <v>64</v>
      </c>
      <c r="C1344" s="3" t="s">
        <v>5</v>
      </c>
      <c r="D1344" s="24">
        <v>2500</v>
      </c>
      <c r="E1344" s="25">
        <v>40882</v>
      </c>
      <c r="F1344" s="25">
        <f t="shared" si="272"/>
        <v>102205000</v>
      </c>
    </row>
    <row r="1345" spans="1:6" x14ac:dyDescent="0.3">
      <c r="A1345" s="23" t="s">
        <v>65</v>
      </c>
      <c r="B1345" s="4" t="s">
        <v>66</v>
      </c>
      <c r="C1345" s="3" t="s">
        <v>5</v>
      </c>
      <c r="D1345" s="24">
        <v>115.25</v>
      </c>
      <c r="E1345" s="25">
        <v>185409</v>
      </c>
      <c r="F1345" s="25">
        <f t="shared" si="272"/>
        <v>21368387</v>
      </c>
    </row>
    <row r="1346" spans="1:6" s="31" customFormat="1" x14ac:dyDescent="0.3">
      <c r="A1346" s="32" t="s">
        <v>69</v>
      </c>
      <c r="B1346" s="26" t="s">
        <v>70</v>
      </c>
      <c r="C1346" s="2"/>
      <c r="D1346" s="33"/>
      <c r="E1346" s="34" t="s">
        <v>4</v>
      </c>
      <c r="F1346" s="34"/>
    </row>
    <row r="1347" spans="1:6" ht="22.8" x14ac:dyDescent="0.3">
      <c r="A1347" s="23" t="s">
        <v>71</v>
      </c>
      <c r="B1347" s="4" t="s">
        <v>72</v>
      </c>
      <c r="C1347" s="3" t="s">
        <v>5</v>
      </c>
      <c r="D1347" s="24">
        <v>1500</v>
      </c>
      <c r="E1347" s="25">
        <v>104253</v>
      </c>
      <c r="F1347" s="25">
        <f t="shared" ref="F1347" si="273">+ROUND(D1347*E1347,0)</f>
        <v>156379500</v>
      </c>
    </row>
    <row r="1348" spans="1:6" x14ac:dyDescent="0.3">
      <c r="A1348" s="23" t="s">
        <v>73</v>
      </c>
      <c r="B1348" s="26" t="s">
        <v>74</v>
      </c>
      <c r="C1348" s="3"/>
      <c r="D1348" s="24" t="s">
        <v>4</v>
      </c>
      <c r="E1348" s="25" t="s">
        <v>4</v>
      </c>
      <c r="F1348" s="25"/>
    </row>
    <row r="1349" spans="1:6" x14ac:dyDescent="0.3">
      <c r="A1349" s="23" t="s">
        <v>75</v>
      </c>
      <c r="B1349" s="4" t="s">
        <v>76</v>
      </c>
      <c r="C1349" s="3" t="s">
        <v>8</v>
      </c>
      <c r="D1349" s="24">
        <v>816.68</v>
      </c>
      <c r="E1349" s="25">
        <v>12060</v>
      </c>
      <c r="F1349" s="25">
        <f t="shared" ref="F1349:F1350" si="274">+ROUND(D1349*E1349,0)</f>
        <v>9849161</v>
      </c>
    </row>
    <row r="1350" spans="1:6" ht="22.8" x14ac:dyDescent="0.3">
      <c r="A1350" s="23" t="s">
        <v>87</v>
      </c>
      <c r="B1350" s="4" t="s">
        <v>88</v>
      </c>
      <c r="C1350" s="3" t="s">
        <v>31</v>
      </c>
      <c r="D1350" s="24">
        <v>2</v>
      </c>
      <c r="E1350" s="25">
        <v>27080</v>
      </c>
      <c r="F1350" s="25">
        <f t="shared" si="274"/>
        <v>54160</v>
      </c>
    </row>
    <row r="1351" spans="1:6" x14ac:dyDescent="0.3">
      <c r="A1351" s="23" t="s">
        <v>110</v>
      </c>
      <c r="B1351" s="26" t="s">
        <v>111</v>
      </c>
      <c r="C1351" s="3"/>
      <c r="D1351" s="24" t="s">
        <v>4</v>
      </c>
      <c r="E1351" s="25" t="s">
        <v>4</v>
      </c>
      <c r="F1351" s="25"/>
    </row>
    <row r="1352" spans="1:6" x14ac:dyDescent="0.3">
      <c r="A1352" s="23" t="s">
        <v>112</v>
      </c>
      <c r="B1352" s="4" t="s">
        <v>113</v>
      </c>
      <c r="C1352" s="3" t="s">
        <v>8</v>
      </c>
      <c r="D1352" s="24">
        <v>2.4700000000000002</v>
      </c>
      <c r="E1352" s="25">
        <v>240710</v>
      </c>
      <c r="F1352" s="25">
        <f t="shared" ref="F1352" si="275">+ROUND(D1352*E1352,0)</f>
        <v>594554</v>
      </c>
    </row>
    <row r="1353" spans="1:6" ht="22.8" x14ac:dyDescent="0.3">
      <c r="A1353" s="23" t="s">
        <v>133</v>
      </c>
      <c r="B1353" s="26" t="s">
        <v>134</v>
      </c>
      <c r="C1353" s="3"/>
      <c r="D1353" s="24" t="s">
        <v>4</v>
      </c>
      <c r="E1353" s="25" t="s">
        <v>4</v>
      </c>
      <c r="F1353" s="25"/>
    </row>
    <row r="1354" spans="1:6" x14ac:dyDescent="0.3">
      <c r="A1354" s="23" t="s">
        <v>137</v>
      </c>
      <c r="B1354" s="4" t="s">
        <v>138</v>
      </c>
      <c r="C1354" s="3" t="s">
        <v>5</v>
      </c>
      <c r="D1354" s="24">
        <v>140.82</v>
      </c>
      <c r="E1354" s="25">
        <v>176049</v>
      </c>
      <c r="F1354" s="25">
        <f t="shared" ref="F1354:F1355" si="276">+ROUND(D1354*E1354,0)</f>
        <v>24791220</v>
      </c>
    </row>
    <row r="1355" spans="1:6" ht="22.8" x14ac:dyDescent="0.3">
      <c r="A1355" s="23" t="s">
        <v>143</v>
      </c>
      <c r="B1355" s="4" t="s">
        <v>144</v>
      </c>
      <c r="C1355" s="3" t="s">
        <v>8</v>
      </c>
      <c r="D1355" s="24">
        <v>140.82</v>
      </c>
      <c r="E1355" s="25">
        <v>703078</v>
      </c>
      <c r="F1355" s="25">
        <f t="shared" si="276"/>
        <v>99007444</v>
      </c>
    </row>
    <row r="1356" spans="1:6" x14ac:dyDescent="0.3">
      <c r="A1356" s="23" t="s">
        <v>145</v>
      </c>
      <c r="B1356" s="26" t="s">
        <v>146</v>
      </c>
      <c r="C1356" s="3"/>
      <c r="D1356" s="24" t="s">
        <v>4</v>
      </c>
      <c r="E1356" s="25" t="s">
        <v>4</v>
      </c>
      <c r="F1356" s="25"/>
    </row>
    <row r="1357" spans="1:6" ht="22.8" x14ac:dyDescent="0.3">
      <c r="A1357" s="23" t="s">
        <v>147</v>
      </c>
      <c r="B1357" s="4" t="s">
        <v>148</v>
      </c>
      <c r="C1357" s="3" t="s">
        <v>8</v>
      </c>
      <c r="D1357" s="24">
        <v>24.59</v>
      </c>
      <c r="E1357" s="25">
        <v>44494</v>
      </c>
      <c r="F1357" s="25">
        <f t="shared" ref="F1357" si="277">+ROUND(D1357*E1357,0)</f>
        <v>1094107</v>
      </c>
    </row>
    <row r="1358" spans="1:6" x14ac:dyDescent="0.3">
      <c r="A1358" s="23" t="s">
        <v>149</v>
      </c>
      <c r="B1358" s="26" t="s">
        <v>150</v>
      </c>
      <c r="C1358" s="3"/>
      <c r="D1358" s="24" t="s">
        <v>4</v>
      </c>
      <c r="E1358" s="25" t="s">
        <v>4</v>
      </c>
      <c r="F1358" s="25"/>
    </row>
    <row r="1359" spans="1:6" x14ac:dyDescent="0.3">
      <c r="A1359" s="23" t="s">
        <v>151</v>
      </c>
      <c r="B1359" s="26" t="s">
        <v>152</v>
      </c>
      <c r="C1359" s="3"/>
      <c r="D1359" s="24" t="s">
        <v>4</v>
      </c>
      <c r="E1359" s="25" t="s">
        <v>4</v>
      </c>
      <c r="F1359" s="25"/>
    </row>
    <row r="1360" spans="1:6" x14ac:dyDescent="0.3">
      <c r="A1360" s="23" t="s">
        <v>153</v>
      </c>
      <c r="B1360" s="4" t="s">
        <v>154</v>
      </c>
      <c r="C1360" s="3" t="s">
        <v>8</v>
      </c>
      <c r="D1360" s="24">
        <v>8</v>
      </c>
      <c r="E1360" s="25">
        <v>317220</v>
      </c>
      <c r="F1360" s="25">
        <f t="shared" ref="F1360:F1361" si="278">+ROUND(D1360*E1360,0)</f>
        <v>2537760</v>
      </c>
    </row>
    <row r="1361" spans="1:6" x14ac:dyDescent="0.3">
      <c r="A1361" s="23" t="s">
        <v>155</v>
      </c>
      <c r="B1361" s="4" t="s">
        <v>156</v>
      </c>
      <c r="C1361" s="3" t="s">
        <v>8</v>
      </c>
      <c r="D1361" s="24">
        <v>4</v>
      </c>
      <c r="E1361" s="25">
        <v>319545</v>
      </c>
      <c r="F1361" s="25">
        <f t="shared" si="278"/>
        <v>1278180</v>
      </c>
    </row>
    <row r="1362" spans="1:6" x14ac:dyDescent="0.3">
      <c r="A1362" s="23" t="s">
        <v>157</v>
      </c>
      <c r="B1362" s="26" t="s">
        <v>158</v>
      </c>
      <c r="C1362" s="3"/>
      <c r="D1362" s="24" t="s">
        <v>4</v>
      </c>
      <c r="E1362" s="25" t="s">
        <v>4</v>
      </c>
      <c r="F1362" s="25"/>
    </row>
    <row r="1363" spans="1:6" ht="22.8" x14ac:dyDescent="0.3">
      <c r="A1363" s="23" t="s">
        <v>159</v>
      </c>
      <c r="B1363" s="4" t="s">
        <v>160</v>
      </c>
      <c r="C1363" s="3" t="s">
        <v>31</v>
      </c>
      <c r="D1363" s="24">
        <v>1</v>
      </c>
      <c r="E1363" s="25">
        <v>362208</v>
      </c>
      <c r="F1363" s="25">
        <f t="shared" ref="F1363:F1365" si="279">+ROUND(D1363*E1363,0)</f>
        <v>362208</v>
      </c>
    </row>
    <row r="1364" spans="1:6" x14ac:dyDescent="0.3">
      <c r="A1364" s="23" t="s">
        <v>161</v>
      </c>
      <c r="B1364" s="4" t="s">
        <v>162</v>
      </c>
      <c r="C1364" s="3" t="s">
        <v>31</v>
      </c>
      <c r="D1364" s="24">
        <v>2</v>
      </c>
      <c r="E1364" s="25">
        <v>58943</v>
      </c>
      <c r="F1364" s="25">
        <f t="shared" si="279"/>
        <v>117886</v>
      </c>
    </row>
    <row r="1365" spans="1:6" x14ac:dyDescent="0.3">
      <c r="A1365" s="23" t="s">
        <v>163</v>
      </c>
      <c r="B1365" s="4" t="s">
        <v>164</v>
      </c>
      <c r="C1365" s="3" t="s">
        <v>31</v>
      </c>
      <c r="D1365" s="24">
        <v>1</v>
      </c>
      <c r="E1365" s="25">
        <v>73719</v>
      </c>
      <c r="F1365" s="25">
        <f t="shared" si="279"/>
        <v>73719</v>
      </c>
    </row>
    <row r="1366" spans="1:6" x14ac:dyDescent="0.3">
      <c r="A1366" s="23" t="s">
        <v>165</v>
      </c>
      <c r="B1366" s="26" t="s">
        <v>166</v>
      </c>
      <c r="C1366" s="3"/>
      <c r="D1366" s="24" t="s">
        <v>4</v>
      </c>
      <c r="E1366" s="25" t="s">
        <v>4</v>
      </c>
      <c r="F1366" s="25"/>
    </row>
    <row r="1367" spans="1:6" ht="22.8" x14ac:dyDescent="0.3">
      <c r="A1367" s="23" t="s">
        <v>167</v>
      </c>
      <c r="B1367" s="4" t="s">
        <v>168</v>
      </c>
      <c r="C1367" s="3" t="s">
        <v>6</v>
      </c>
      <c r="D1367" s="24">
        <v>168.8</v>
      </c>
      <c r="E1367" s="25">
        <v>67092</v>
      </c>
      <c r="F1367" s="25">
        <f t="shared" ref="F1367" si="280">+ROUND(D1367*E1367,0)</f>
        <v>11325130</v>
      </c>
    </row>
    <row r="1368" spans="1:6" ht="22.8" x14ac:dyDescent="0.3">
      <c r="A1368" s="23" t="s">
        <v>169</v>
      </c>
      <c r="B1368" s="26" t="s">
        <v>170</v>
      </c>
      <c r="C1368" s="3"/>
      <c r="D1368" s="24" t="s">
        <v>4</v>
      </c>
      <c r="E1368" s="25" t="s">
        <v>4</v>
      </c>
      <c r="F1368" s="25"/>
    </row>
    <row r="1369" spans="1:6" x14ac:dyDescent="0.3">
      <c r="A1369" s="23" t="s">
        <v>171</v>
      </c>
      <c r="B1369" s="4" t="s">
        <v>172</v>
      </c>
      <c r="C1369" s="3" t="s">
        <v>173</v>
      </c>
      <c r="D1369" s="24">
        <v>41</v>
      </c>
      <c r="E1369" s="25">
        <v>26954</v>
      </c>
      <c r="F1369" s="25">
        <f t="shared" ref="F1369" si="281">+ROUND(D1369*E1369,0)</f>
        <v>1105114</v>
      </c>
    </row>
    <row r="1370" spans="1:6" x14ac:dyDescent="0.3">
      <c r="A1370" s="23" t="s">
        <v>174</v>
      </c>
      <c r="B1370" s="26" t="s">
        <v>175</v>
      </c>
      <c r="C1370" s="3"/>
      <c r="D1370" s="24" t="s">
        <v>4</v>
      </c>
      <c r="E1370" s="25" t="s">
        <v>4</v>
      </c>
      <c r="F1370" s="25"/>
    </row>
    <row r="1371" spans="1:6" x14ac:dyDescent="0.3">
      <c r="A1371" s="23" t="s">
        <v>178</v>
      </c>
      <c r="B1371" s="4" t="s">
        <v>179</v>
      </c>
      <c r="C1371" s="3" t="s">
        <v>8</v>
      </c>
      <c r="D1371" s="24">
        <v>806.68</v>
      </c>
      <c r="E1371" s="25">
        <v>75145</v>
      </c>
      <c r="F1371" s="25">
        <f t="shared" ref="F1371:F1373" si="282">+ROUND(D1371*E1371,0)</f>
        <v>60617969</v>
      </c>
    </row>
    <row r="1372" spans="1:6" x14ac:dyDescent="0.3">
      <c r="A1372" s="23" t="s">
        <v>198</v>
      </c>
      <c r="B1372" s="4" t="s">
        <v>199</v>
      </c>
      <c r="C1372" s="3" t="s">
        <v>31</v>
      </c>
      <c r="D1372" s="24">
        <v>1</v>
      </c>
      <c r="E1372" s="25">
        <v>238403</v>
      </c>
      <c r="F1372" s="25">
        <f t="shared" si="282"/>
        <v>238403</v>
      </c>
    </row>
    <row r="1373" spans="1:6" x14ac:dyDescent="0.3">
      <c r="A1373" s="23" t="s">
        <v>214</v>
      </c>
      <c r="B1373" s="4" t="s">
        <v>215</v>
      </c>
      <c r="C1373" s="3" t="s">
        <v>31</v>
      </c>
      <c r="D1373" s="24">
        <v>1</v>
      </c>
      <c r="E1373" s="25">
        <v>254075</v>
      </c>
      <c r="F1373" s="25">
        <f t="shared" si="282"/>
        <v>254075</v>
      </c>
    </row>
    <row r="1374" spans="1:6" s="31" customFormat="1" x14ac:dyDescent="0.3">
      <c r="A1374" s="32"/>
      <c r="B1374" s="26" t="s">
        <v>220</v>
      </c>
      <c r="C1374" s="2"/>
      <c r="D1374" s="33"/>
      <c r="E1374" s="34"/>
      <c r="F1374" s="34">
        <f>+SUM(F1332:F1369)</f>
        <v>824665507</v>
      </c>
    </row>
    <row r="1375" spans="1:6" s="31" customFormat="1" x14ac:dyDescent="0.3">
      <c r="A1375" s="32"/>
      <c r="B1375" s="26" t="s">
        <v>221</v>
      </c>
      <c r="C1375" s="2"/>
      <c r="D1375" s="33"/>
      <c r="E1375" s="34"/>
      <c r="F1375" s="34">
        <f>+SUM(F1371:F1373)</f>
        <v>61110447</v>
      </c>
    </row>
    <row r="1376" spans="1:6" s="31" customFormat="1" x14ac:dyDescent="0.3">
      <c r="A1376" s="32"/>
      <c r="B1376" s="26"/>
      <c r="C1376" s="2"/>
      <c r="D1376" s="33"/>
      <c r="E1376" s="34"/>
      <c r="F1376" s="34"/>
    </row>
    <row r="1377" spans="1:6" x14ac:dyDescent="0.3">
      <c r="A1377" s="18" t="s">
        <v>551</v>
      </c>
      <c r="B1377" s="19"/>
      <c r="C1377" s="20"/>
      <c r="D1377" s="21"/>
      <c r="E1377" s="22"/>
      <c r="F1377" s="22"/>
    </row>
    <row r="1378" spans="1:6" ht="22.8" x14ac:dyDescent="0.3">
      <c r="A1378" s="23" t="s">
        <v>43</v>
      </c>
      <c r="B1378" s="26" t="s">
        <v>44</v>
      </c>
      <c r="C1378" s="3"/>
      <c r="D1378" s="24" t="s">
        <v>4</v>
      </c>
      <c r="E1378" s="25" t="s">
        <v>4</v>
      </c>
      <c r="F1378" s="25"/>
    </row>
    <row r="1379" spans="1:6" x14ac:dyDescent="0.3">
      <c r="A1379" s="23" t="s">
        <v>45</v>
      </c>
      <c r="B1379" s="4" t="s">
        <v>46</v>
      </c>
      <c r="C1379" s="3" t="s">
        <v>5</v>
      </c>
      <c r="D1379" s="24">
        <v>159.87</v>
      </c>
      <c r="E1379" s="25">
        <v>18907</v>
      </c>
      <c r="F1379" s="25">
        <f t="shared" ref="F1379:F1381" si="283">+ROUND(D1379*E1379,0)</f>
        <v>3022662</v>
      </c>
    </row>
    <row r="1380" spans="1:6" x14ac:dyDescent="0.3">
      <c r="A1380" s="23" t="s">
        <v>47</v>
      </c>
      <c r="B1380" s="4" t="s">
        <v>48</v>
      </c>
      <c r="C1380" s="3" t="s">
        <v>5</v>
      </c>
      <c r="D1380" s="24">
        <v>299.31</v>
      </c>
      <c r="E1380" s="25">
        <v>20902</v>
      </c>
      <c r="F1380" s="25">
        <f t="shared" si="283"/>
        <v>6256178</v>
      </c>
    </row>
    <row r="1381" spans="1:6" x14ac:dyDescent="0.3">
      <c r="A1381" s="23" t="s">
        <v>49</v>
      </c>
      <c r="B1381" s="4" t="s">
        <v>50</v>
      </c>
      <c r="C1381" s="3" t="s">
        <v>5</v>
      </c>
      <c r="D1381" s="24">
        <v>362.12</v>
      </c>
      <c r="E1381" s="25">
        <v>22898</v>
      </c>
      <c r="F1381" s="25">
        <f t="shared" si="283"/>
        <v>8291824</v>
      </c>
    </row>
    <row r="1382" spans="1:6" ht="22.8" x14ac:dyDescent="0.3">
      <c r="A1382" s="23" t="s">
        <v>51</v>
      </c>
      <c r="B1382" s="26" t="s">
        <v>52</v>
      </c>
      <c r="C1382" s="3"/>
      <c r="D1382" s="24" t="s">
        <v>4</v>
      </c>
      <c r="E1382" s="25" t="s">
        <v>4</v>
      </c>
      <c r="F1382" s="25"/>
    </row>
    <row r="1383" spans="1:6" x14ac:dyDescent="0.3">
      <c r="A1383" s="23" t="s">
        <v>53</v>
      </c>
      <c r="B1383" s="4" t="s">
        <v>54</v>
      </c>
      <c r="C1383" s="3" t="s">
        <v>6</v>
      </c>
      <c r="D1383" s="24">
        <v>65.540000000000006</v>
      </c>
      <c r="E1383" s="25">
        <v>35533</v>
      </c>
      <c r="F1383" s="25">
        <f t="shared" ref="F1383:F1385" si="284">+ROUND(D1383*E1383,0)</f>
        <v>2328833</v>
      </c>
    </row>
    <row r="1384" spans="1:6" x14ac:dyDescent="0.3">
      <c r="A1384" s="23" t="s">
        <v>55</v>
      </c>
      <c r="B1384" s="4" t="s">
        <v>56</v>
      </c>
      <c r="C1384" s="3" t="s">
        <v>6</v>
      </c>
      <c r="D1384" s="24">
        <v>80.180000000000007</v>
      </c>
      <c r="E1384" s="25">
        <v>33135</v>
      </c>
      <c r="F1384" s="25">
        <f t="shared" si="284"/>
        <v>2656764</v>
      </c>
    </row>
    <row r="1385" spans="1:6" x14ac:dyDescent="0.3">
      <c r="A1385" s="23" t="s">
        <v>57</v>
      </c>
      <c r="B1385" s="4" t="s">
        <v>58</v>
      </c>
      <c r="C1385" s="3" t="s">
        <v>6</v>
      </c>
      <c r="D1385" s="24">
        <v>226.53</v>
      </c>
      <c r="E1385" s="25">
        <v>44007</v>
      </c>
      <c r="F1385" s="25">
        <f t="shared" si="284"/>
        <v>9968906</v>
      </c>
    </row>
    <row r="1386" spans="1:6" x14ac:dyDescent="0.3">
      <c r="A1386" s="23" t="s">
        <v>59</v>
      </c>
      <c r="B1386" s="26" t="s">
        <v>60</v>
      </c>
      <c r="C1386" s="3"/>
      <c r="D1386" s="24" t="s">
        <v>4</v>
      </c>
      <c r="E1386" s="25" t="s">
        <v>4</v>
      </c>
      <c r="F1386" s="25"/>
    </row>
    <row r="1387" spans="1:6" x14ac:dyDescent="0.3">
      <c r="A1387" s="23" t="s">
        <v>61</v>
      </c>
      <c r="B1387" s="4" t="s">
        <v>62</v>
      </c>
      <c r="C1387" s="3" t="s">
        <v>5</v>
      </c>
      <c r="D1387" s="24">
        <v>200</v>
      </c>
      <c r="E1387" s="25">
        <v>141591</v>
      </c>
      <c r="F1387" s="25">
        <f t="shared" ref="F1387:F1388" si="285">+ROUND(D1387*E1387,0)</f>
        <v>28318200</v>
      </c>
    </row>
    <row r="1388" spans="1:6" x14ac:dyDescent="0.3">
      <c r="A1388" s="23" t="s">
        <v>65</v>
      </c>
      <c r="B1388" s="4" t="s">
        <v>66</v>
      </c>
      <c r="C1388" s="3" t="s">
        <v>5</v>
      </c>
      <c r="D1388" s="24">
        <v>33.599999999999994</v>
      </c>
      <c r="E1388" s="25">
        <v>185409</v>
      </c>
      <c r="F1388" s="25">
        <f t="shared" si="285"/>
        <v>6229742</v>
      </c>
    </row>
    <row r="1389" spans="1:6" s="31" customFormat="1" x14ac:dyDescent="0.3">
      <c r="A1389" s="32" t="s">
        <v>69</v>
      </c>
      <c r="B1389" s="26" t="s">
        <v>70</v>
      </c>
      <c r="C1389" s="2"/>
      <c r="D1389" s="33" t="s">
        <v>4</v>
      </c>
      <c r="E1389" s="34" t="s">
        <v>4</v>
      </c>
      <c r="F1389" s="34"/>
    </row>
    <row r="1390" spans="1:6" ht="22.8" x14ac:dyDescent="0.3">
      <c r="A1390" s="23" t="s">
        <v>71</v>
      </c>
      <c r="B1390" s="4" t="s">
        <v>72</v>
      </c>
      <c r="C1390" s="3" t="s">
        <v>5</v>
      </c>
      <c r="D1390" s="40">
        <v>321.29999999999995</v>
      </c>
      <c r="E1390" s="25">
        <v>104253</v>
      </c>
      <c r="F1390" s="25">
        <f t="shared" ref="F1390" si="286">+ROUND(D1390*E1390,0)</f>
        <v>33496489</v>
      </c>
    </row>
    <row r="1391" spans="1:6" x14ac:dyDescent="0.3">
      <c r="A1391" s="23" t="s">
        <v>92</v>
      </c>
      <c r="B1391" s="26" t="s">
        <v>93</v>
      </c>
      <c r="C1391" s="3"/>
      <c r="D1391" s="24" t="s">
        <v>4</v>
      </c>
      <c r="E1391" s="25" t="s">
        <v>4</v>
      </c>
      <c r="F1391" s="25"/>
    </row>
    <row r="1392" spans="1:6" x14ac:dyDescent="0.3">
      <c r="A1392" s="23" t="s">
        <v>94</v>
      </c>
      <c r="B1392" s="26" t="s">
        <v>95</v>
      </c>
      <c r="C1392" s="3"/>
      <c r="D1392" s="24" t="s">
        <v>4</v>
      </c>
      <c r="E1392" s="25" t="s">
        <v>4</v>
      </c>
      <c r="F1392" s="25"/>
    </row>
    <row r="1393" spans="1:6" ht="22.8" x14ac:dyDescent="0.3">
      <c r="A1393" s="23" t="s">
        <v>96</v>
      </c>
      <c r="B1393" s="4" t="s">
        <v>97</v>
      </c>
      <c r="C1393" s="3" t="s">
        <v>31</v>
      </c>
      <c r="D1393" s="24">
        <v>12</v>
      </c>
      <c r="E1393" s="25">
        <v>1587712</v>
      </c>
      <c r="F1393" s="25">
        <f t="shared" ref="F1393:F1396" si="287">+ROUND(D1393*E1393,0)</f>
        <v>19052544</v>
      </c>
    </row>
    <row r="1394" spans="1:6" ht="22.8" x14ac:dyDescent="0.3">
      <c r="A1394" s="23" t="s">
        <v>98</v>
      </c>
      <c r="B1394" s="4" t="s">
        <v>99</v>
      </c>
      <c r="C1394" s="3" t="s">
        <v>31</v>
      </c>
      <c r="D1394" s="24">
        <v>12</v>
      </c>
      <c r="E1394" s="25">
        <v>2155739</v>
      </c>
      <c r="F1394" s="25">
        <f t="shared" si="287"/>
        <v>25868868</v>
      </c>
    </row>
    <row r="1395" spans="1:6" ht="22.8" x14ac:dyDescent="0.3">
      <c r="A1395" s="23" t="s">
        <v>100</v>
      </c>
      <c r="B1395" s="4" t="s">
        <v>552</v>
      </c>
      <c r="C1395" s="3" t="s">
        <v>31</v>
      </c>
      <c r="D1395" s="24">
        <v>10</v>
      </c>
      <c r="E1395" s="25">
        <v>1978491</v>
      </c>
      <c r="F1395" s="25">
        <f t="shared" si="287"/>
        <v>19784910</v>
      </c>
    </row>
    <row r="1396" spans="1:6" ht="22.8" x14ac:dyDescent="0.3">
      <c r="A1396" s="23" t="s">
        <v>102</v>
      </c>
      <c r="B1396" s="4" t="s">
        <v>103</v>
      </c>
      <c r="C1396" s="3" t="s">
        <v>31</v>
      </c>
      <c r="D1396" s="24">
        <v>10</v>
      </c>
      <c r="E1396" s="25">
        <v>2425031</v>
      </c>
      <c r="F1396" s="25">
        <f t="shared" si="287"/>
        <v>24250310</v>
      </c>
    </row>
    <row r="1397" spans="1:6" x14ac:dyDescent="0.3">
      <c r="A1397" s="23" t="s">
        <v>104</v>
      </c>
      <c r="B1397" s="26" t="s">
        <v>105</v>
      </c>
      <c r="C1397" s="3"/>
      <c r="D1397" s="24" t="s">
        <v>4</v>
      </c>
      <c r="E1397" s="25" t="s">
        <v>4</v>
      </c>
      <c r="F1397" s="25"/>
    </row>
    <row r="1398" spans="1:6" ht="22.8" x14ac:dyDescent="0.3">
      <c r="A1398" s="23" t="s">
        <v>106</v>
      </c>
      <c r="B1398" s="4" t="s">
        <v>107</v>
      </c>
      <c r="C1398" s="3" t="s">
        <v>8</v>
      </c>
      <c r="D1398" s="24">
        <v>124</v>
      </c>
      <c r="E1398" s="25">
        <v>1489268</v>
      </c>
      <c r="F1398" s="25">
        <f t="shared" ref="F1398:F1399" si="288">+ROUND(D1398*E1398,0)</f>
        <v>184669232</v>
      </c>
    </row>
    <row r="1399" spans="1:6" ht="22.8" x14ac:dyDescent="0.3">
      <c r="A1399" s="23" t="s">
        <v>108</v>
      </c>
      <c r="B1399" s="4" t="s">
        <v>109</v>
      </c>
      <c r="C1399" s="3" t="s">
        <v>8</v>
      </c>
      <c r="D1399" s="24">
        <v>17.23</v>
      </c>
      <c r="E1399" s="25">
        <v>1114127</v>
      </c>
      <c r="F1399" s="25">
        <f t="shared" si="288"/>
        <v>19196408</v>
      </c>
    </row>
    <row r="1400" spans="1:6" x14ac:dyDescent="0.3">
      <c r="A1400" s="23" t="s">
        <v>118</v>
      </c>
      <c r="B1400" s="26" t="s">
        <v>119</v>
      </c>
      <c r="C1400" s="3"/>
      <c r="D1400" s="24"/>
      <c r="E1400" s="25" t="s">
        <v>4</v>
      </c>
      <c r="F1400" s="25"/>
    </row>
    <row r="1401" spans="1:6" ht="22.8" x14ac:dyDescent="0.3">
      <c r="A1401" s="23" t="s">
        <v>120</v>
      </c>
      <c r="B1401" s="4" t="s">
        <v>121</v>
      </c>
      <c r="C1401" s="3" t="s">
        <v>31</v>
      </c>
      <c r="D1401" s="24">
        <v>10</v>
      </c>
      <c r="E1401" s="25">
        <v>2006934</v>
      </c>
      <c r="F1401" s="25">
        <f t="shared" ref="F1401" si="289">+ROUND(D1401*E1401,0)</f>
        <v>20069340</v>
      </c>
    </row>
    <row r="1402" spans="1:6" x14ac:dyDescent="0.3">
      <c r="A1402" s="23" t="s">
        <v>122</v>
      </c>
      <c r="B1402" s="26" t="s">
        <v>123</v>
      </c>
      <c r="C1402" s="3"/>
      <c r="D1402" s="24" t="s">
        <v>4</v>
      </c>
      <c r="E1402" s="25" t="s">
        <v>4</v>
      </c>
      <c r="F1402" s="25"/>
    </row>
    <row r="1403" spans="1:6" x14ac:dyDescent="0.3">
      <c r="A1403" s="23" t="s">
        <v>124</v>
      </c>
      <c r="B1403" s="4" t="s">
        <v>125</v>
      </c>
      <c r="C1403" s="3" t="s">
        <v>31</v>
      </c>
      <c r="D1403" s="24">
        <v>22</v>
      </c>
      <c r="E1403" s="25">
        <v>228299</v>
      </c>
      <c r="F1403" s="25">
        <f t="shared" ref="F1403" si="290">+ROUND(D1403*E1403,0)</f>
        <v>5022578</v>
      </c>
    </row>
    <row r="1404" spans="1:6" ht="22.8" x14ac:dyDescent="0.3">
      <c r="A1404" s="23" t="s">
        <v>126</v>
      </c>
      <c r="B1404" s="26" t="s">
        <v>127</v>
      </c>
      <c r="C1404" s="3"/>
      <c r="D1404" s="24" t="s">
        <v>4</v>
      </c>
      <c r="E1404" s="25" t="s">
        <v>4</v>
      </c>
      <c r="F1404" s="25"/>
    </row>
    <row r="1405" spans="1:6" ht="22.8" x14ac:dyDescent="0.3">
      <c r="A1405" s="23" t="s">
        <v>128</v>
      </c>
      <c r="B1405" s="4" t="s">
        <v>129</v>
      </c>
      <c r="C1405" s="3" t="s">
        <v>31</v>
      </c>
      <c r="D1405" s="24">
        <v>109</v>
      </c>
      <c r="E1405" s="25">
        <v>165835</v>
      </c>
      <c r="F1405" s="25">
        <f t="shared" ref="F1405" si="291">+ROUND(D1405*E1405,0)</f>
        <v>18076015</v>
      </c>
    </row>
    <row r="1406" spans="1:6" x14ac:dyDescent="0.3">
      <c r="A1406" s="23" t="s">
        <v>165</v>
      </c>
      <c r="B1406" s="26" t="s">
        <v>166</v>
      </c>
      <c r="C1406" s="3"/>
      <c r="D1406" s="24" t="s">
        <v>4</v>
      </c>
      <c r="E1406" s="25" t="s">
        <v>4</v>
      </c>
      <c r="F1406" s="25"/>
    </row>
    <row r="1407" spans="1:6" ht="22.8" x14ac:dyDescent="0.3">
      <c r="A1407" s="23" t="s">
        <v>167</v>
      </c>
      <c r="B1407" s="4" t="s">
        <v>168</v>
      </c>
      <c r="C1407" s="3" t="s">
        <v>6</v>
      </c>
      <c r="D1407" s="24">
        <v>32</v>
      </c>
      <c r="E1407" s="25">
        <v>67092</v>
      </c>
      <c r="F1407" s="25">
        <f t="shared" ref="F1407" si="292">+ROUND(D1407*E1407,0)</f>
        <v>2146944</v>
      </c>
    </row>
    <row r="1408" spans="1:6" s="31" customFormat="1" x14ac:dyDescent="0.3">
      <c r="A1408" s="32"/>
      <c r="B1408" s="26" t="s">
        <v>226</v>
      </c>
      <c r="C1408" s="2"/>
      <c r="D1408" s="33"/>
      <c r="E1408" s="34"/>
      <c r="F1408" s="34">
        <f>SUM(F1379:F1407)</f>
        <v>438706747</v>
      </c>
    </row>
    <row r="1409" spans="1:6" s="31" customFormat="1" x14ac:dyDescent="0.3">
      <c r="A1409" s="32"/>
      <c r="B1409" s="26"/>
      <c r="C1409" s="2"/>
      <c r="D1409" s="33"/>
      <c r="E1409" s="34"/>
      <c r="F1409" s="34"/>
    </row>
    <row r="1410" spans="1:6" x14ac:dyDescent="0.3">
      <c r="A1410" s="18" t="s">
        <v>227</v>
      </c>
      <c r="B1410" s="19"/>
      <c r="C1410" s="20"/>
      <c r="D1410" s="21"/>
      <c r="E1410" s="22"/>
      <c r="F1410" s="22"/>
    </row>
    <row r="1411" spans="1:6" x14ac:dyDescent="0.3">
      <c r="A1411" s="23" t="s">
        <v>37</v>
      </c>
      <c r="B1411" s="26" t="s">
        <v>38</v>
      </c>
      <c r="C1411" s="3"/>
      <c r="D1411" s="24"/>
      <c r="E1411" s="25" t="s">
        <v>4</v>
      </c>
      <c r="F1411" s="25"/>
    </row>
    <row r="1412" spans="1:6" x14ac:dyDescent="0.3">
      <c r="A1412" s="23" t="s">
        <v>39</v>
      </c>
      <c r="B1412" s="4" t="s">
        <v>40</v>
      </c>
      <c r="C1412" s="3" t="s">
        <v>8</v>
      </c>
      <c r="D1412" s="24">
        <v>476</v>
      </c>
      <c r="E1412" s="25">
        <v>6993</v>
      </c>
      <c r="F1412" s="25">
        <f t="shared" ref="F1412" si="293">+ROUND(D1412*E1412,0)</f>
        <v>3328668</v>
      </c>
    </row>
    <row r="1413" spans="1:6" s="31" customFormat="1" ht="22.8" x14ac:dyDescent="0.3">
      <c r="A1413" s="32" t="s">
        <v>43</v>
      </c>
      <c r="B1413" s="26" t="s">
        <v>44</v>
      </c>
      <c r="C1413" s="2"/>
      <c r="D1413" s="33" t="s">
        <v>4</v>
      </c>
      <c r="E1413" s="34" t="s">
        <v>4</v>
      </c>
      <c r="F1413" s="34"/>
    </row>
    <row r="1414" spans="1:6" x14ac:dyDescent="0.3">
      <c r="A1414" s="23" t="s">
        <v>45</v>
      </c>
      <c r="B1414" s="4" t="s">
        <v>46</v>
      </c>
      <c r="C1414" s="3" t="s">
        <v>5</v>
      </c>
      <c r="D1414" s="24">
        <v>950</v>
      </c>
      <c r="E1414" s="25">
        <v>18907</v>
      </c>
      <c r="F1414" s="25">
        <f t="shared" ref="F1414" si="294">+ROUND(D1414*E1414,0)</f>
        <v>17961650</v>
      </c>
    </row>
    <row r="1415" spans="1:6" s="31" customFormat="1" ht="22.8" x14ac:dyDescent="0.3">
      <c r="A1415" s="32" t="s">
        <v>51</v>
      </c>
      <c r="B1415" s="26" t="s">
        <v>52</v>
      </c>
      <c r="C1415" s="2"/>
      <c r="D1415" s="33" t="s">
        <v>4</v>
      </c>
      <c r="E1415" s="34" t="s">
        <v>4</v>
      </c>
      <c r="F1415" s="34"/>
    </row>
    <row r="1416" spans="1:6" x14ac:dyDescent="0.3">
      <c r="A1416" s="23" t="s">
        <v>53</v>
      </c>
      <c r="B1416" s="4" t="s">
        <v>54</v>
      </c>
      <c r="C1416" s="3" t="s">
        <v>6</v>
      </c>
      <c r="D1416" s="24">
        <v>3189.62</v>
      </c>
      <c r="E1416" s="25">
        <v>35533</v>
      </c>
      <c r="F1416" s="25">
        <f t="shared" ref="F1416" si="295">+ROUND(D1416*E1416,0)</f>
        <v>113336767</v>
      </c>
    </row>
    <row r="1417" spans="1:6" s="31" customFormat="1" x14ac:dyDescent="0.3">
      <c r="A1417" s="32" t="s">
        <v>59</v>
      </c>
      <c r="B1417" s="26" t="s">
        <v>60</v>
      </c>
      <c r="C1417" s="2"/>
      <c r="D1417" s="33" t="s">
        <v>4</v>
      </c>
      <c r="E1417" s="34" t="s">
        <v>4</v>
      </c>
      <c r="F1417" s="34"/>
    </row>
    <row r="1418" spans="1:6" x14ac:dyDescent="0.3">
      <c r="A1418" s="23" t="s">
        <v>61</v>
      </c>
      <c r="B1418" s="4" t="s">
        <v>62</v>
      </c>
      <c r="C1418" s="3" t="s">
        <v>5</v>
      </c>
      <c r="D1418" s="24">
        <v>448</v>
      </c>
      <c r="E1418" s="25">
        <v>141591</v>
      </c>
      <c r="F1418" s="25">
        <f t="shared" ref="F1418:F1420" si="296">+ROUND(D1418*E1418,0)</f>
        <v>63432768</v>
      </c>
    </row>
    <row r="1419" spans="1:6" x14ac:dyDescent="0.3">
      <c r="A1419" s="23" t="s">
        <v>63</v>
      </c>
      <c r="B1419" s="4" t="s">
        <v>64</v>
      </c>
      <c r="C1419" s="3" t="s">
        <v>5</v>
      </c>
      <c r="D1419" s="24">
        <v>500</v>
      </c>
      <c r="E1419" s="25">
        <v>40882</v>
      </c>
      <c r="F1419" s="25">
        <f t="shared" si="296"/>
        <v>20441000</v>
      </c>
    </row>
    <row r="1420" spans="1:6" x14ac:dyDescent="0.3">
      <c r="A1420" s="23" t="s">
        <v>65</v>
      </c>
      <c r="B1420" s="4" t="s">
        <v>66</v>
      </c>
      <c r="C1420" s="3" t="s">
        <v>5</v>
      </c>
      <c r="D1420" s="24">
        <v>96.18</v>
      </c>
      <c r="E1420" s="25">
        <v>185409</v>
      </c>
      <c r="F1420" s="25">
        <f t="shared" si="296"/>
        <v>17832638</v>
      </c>
    </row>
    <row r="1421" spans="1:6" s="31" customFormat="1" x14ac:dyDescent="0.3">
      <c r="A1421" s="32" t="s">
        <v>69</v>
      </c>
      <c r="B1421" s="26" t="s">
        <v>70</v>
      </c>
      <c r="C1421" s="2"/>
      <c r="D1421" s="33" t="s">
        <v>4</v>
      </c>
      <c r="E1421" s="34" t="s">
        <v>4</v>
      </c>
      <c r="F1421" s="34"/>
    </row>
    <row r="1422" spans="1:6" ht="22.8" x14ac:dyDescent="0.3">
      <c r="A1422" s="23" t="s">
        <v>71</v>
      </c>
      <c r="B1422" s="4" t="s">
        <v>72</v>
      </c>
      <c r="C1422" s="3" t="s">
        <v>5</v>
      </c>
      <c r="D1422" s="24">
        <v>450</v>
      </c>
      <c r="E1422" s="25">
        <v>104253</v>
      </c>
      <c r="F1422" s="25">
        <f t="shared" ref="F1422" si="297">+ROUND(D1422*E1422,0)</f>
        <v>46913850</v>
      </c>
    </row>
    <row r="1423" spans="1:6" x14ac:dyDescent="0.3">
      <c r="A1423" s="23" t="s">
        <v>73</v>
      </c>
      <c r="B1423" s="26" t="s">
        <v>74</v>
      </c>
      <c r="C1423" s="3"/>
      <c r="D1423" s="24" t="s">
        <v>4</v>
      </c>
      <c r="E1423" s="25" t="s">
        <v>4</v>
      </c>
      <c r="F1423" s="25"/>
    </row>
    <row r="1424" spans="1:6" x14ac:dyDescent="0.3">
      <c r="A1424" s="23" t="s">
        <v>75</v>
      </c>
      <c r="B1424" s="4" t="s">
        <v>76</v>
      </c>
      <c r="C1424" s="3" t="s">
        <v>8</v>
      </c>
      <c r="D1424" s="24">
        <v>476</v>
      </c>
      <c r="E1424" s="25">
        <v>12060</v>
      </c>
      <c r="F1424" s="25">
        <f t="shared" ref="F1424:F1426" si="298">+ROUND(D1424*E1424,0)</f>
        <v>5740560</v>
      </c>
    </row>
    <row r="1425" spans="1:6" ht="22.8" x14ac:dyDescent="0.3">
      <c r="A1425" s="23" t="s">
        <v>85</v>
      </c>
      <c r="B1425" s="4" t="s">
        <v>86</v>
      </c>
      <c r="C1425" s="3" t="s">
        <v>31</v>
      </c>
      <c r="D1425" s="24">
        <v>68</v>
      </c>
      <c r="E1425" s="25">
        <v>508885</v>
      </c>
      <c r="F1425" s="25">
        <f t="shared" si="298"/>
        <v>34604180</v>
      </c>
    </row>
    <row r="1426" spans="1:6" ht="22.8" x14ac:dyDescent="0.3">
      <c r="A1426" s="23" t="s">
        <v>87</v>
      </c>
      <c r="B1426" s="4" t="s">
        <v>223</v>
      </c>
      <c r="C1426" s="3" t="s">
        <v>31</v>
      </c>
      <c r="D1426" s="24">
        <v>136</v>
      </c>
      <c r="E1426" s="25">
        <v>27080</v>
      </c>
      <c r="F1426" s="25">
        <f t="shared" si="298"/>
        <v>3682880</v>
      </c>
    </row>
    <row r="1427" spans="1:6" x14ac:dyDescent="0.3">
      <c r="A1427" s="23" t="s">
        <v>174</v>
      </c>
      <c r="B1427" s="26" t="s">
        <v>175</v>
      </c>
      <c r="C1427" s="3"/>
      <c r="D1427" s="24" t="s">
        <v>4</v>
      </c>
      <c r="E1427" s="25" t="s">
        <v>4</v>
      </c>
      <c r="F1427" s="25"/>
    </row>
    <row r="1428" spans="1:6" x14ac:dyDescent="0.3">
      <c r="A1428" s="23" t="s">
        <v>176</v>
      </c>
      <c r="B1428" s="4" t="s">
        <v>177</v>
      </c>
      <c r="C1428" s="3" t="s">
        <v>8</v>
      </c>
      <c r="D1428" s="24">
        <v>476</v>
      </c>
      <c r="E1428" s="25">
        <v>60452</v>
      </c>
      <c r="F1428" s="25">
        <f t="shared" ref="F1428:F1430" si="299">+ROUND(D1428*E1428,0)</f>
        <v>28775152</v>
      </c>
    </row>
    <row r="1429" spans="1:6" x14ac:dyDescent="0.3">
      <c r="A1429" s="23">
        <v>5655</v>
      </c>
      <c r="B1429" s="4" t="s">
        <v>291</v>
      </c>
      <c r="C1429" s="3" t="s">
        <v>31</v>
      </c>
      <c r="D1429" s="24">
        <v>68</v>
      </c>
      <c r="E1429" s="25">
        <v>81657</v>
      </c>
      <c r="F1429" s="25">
        <f t="shared" si="299"/>
        <v>5552676</v>
      </c>
    </row>
    <row r="1430" spans="1:6" x14ac:dyDescent="0.3">
      <c r="A1430" s="23" t="s">
        <v>204</v>
      </c>
      <c r="B1430" s="4" t="s">
        <v>205</v>
      </c>
      <c r="C1430" s="3" t="s">
        <v>31</v>
      </c>
      <c r="D1430" s="24">
        <v>68</v>
      </c>
      <c r="E1430" s="25">
        <v>160059</v>
      </c>
      <c r="F1430" s="25">
        <f t="shared" si="299"/>
        <v>10884012</v>
      </c>
    </row>
    <row r="1431" spans="1:6" s="31" customFormat="1" x14ac:dyDescent="0.3">
      <c r="A1431" s="32"/>
      <c r="B1431" s="26" t="s">
        <v>810</v>
      </c>
      <c r="C1431" s="2"/>
      <c r="D1431" s="33"/>
      <c r="E1431" s="34"/>
      <c r="F1431" s="34">
        <f>+SUM(F1412:F1426)</f>
        <v>327274961</v>
      </c>
    </row>
    <row r="1432" spans="1:6" s="31" customFormat="1" x14ac:dyDescent="0.3">
      <c r="A1432" s="32"/>
      <c r="B1432" s="26" t="s">
        <v>229</v>
      </c>
      <c r="C1432" s="2"/>
      <c r="D1432" s="33"/>
      <c r="E1432" s="34"/>
      <c r="F1432" s="34">
        <f>+SUM(F1428:F1430)</f>
        <v>45211840</v>
      </c>
    </row>
    <row r="1433" spans="1:6" s="31" customFormat="1" x14ac:dyDescent="0.3">
      <c r="A1433" s="32"/>
      <c r="B1433" s="26"/>
      <c r="C1433" s="2"/>
      <c r="D1433" s="33"/>
      <c r="E1433" s="34"/>
      <c r="F1433" s="34"/>
    </row>
    <row r="1434" spans="1:6" s="31" customFormat="1" ht="22.8" x14ac:dyDescent="0.3">
      <c r="A1434" s="32"/>
      <c r="B1434" s="26" t="s">
        <v>811</v>
      </c>
      <c r="C1434" s="2"/>
      <c r="D1434" s="33"/>
      <c r="E1434" s="34"/>
      <c r="F1434" s="34">
        <f>+F1431+F1408+F1374</f>
        <v>1590647215</v>
      </c>
    </row>
    <row r="1435" spans="1:6" s="31" customFormat="1" ht="22.8" x14ac:dyDescent="0.3">
      <c r="A1435" s="32"/>
      <c r="B1435" s="26" t="s">
        <v>812</v>
      </c>
      <c r="C1435" s="2"/>
      <c r="D1435" s="33"/>
      <c r="E1435" s="34"/>
      <c r="F1435" s="34">
        <f>+F1432+F1375</f>
        <v>106322287</v>
      </c>
    </row>
    <row r="1436" spans="1:6" s="31" customFormat="1" ht="22.8" x14ac:dyDescent="0.3">
      <c r="A1436" s="32"/>
      <c r="B1436" s="26" t="s">
        <v>813</v>
      </c>
      <c r="C1436" s="2"/>
      <c r="D1436" s="33"/>
      <c r="E1436" s="34"/>
      <c r="F1436" s="34">
        <f>SUM(F1434:F1435)</f>
        <v>1696969502</v>
      </c>
    </row>
    <row r="1437" spans="1:6" s="31" customFormat="1" x14ac:dyDescent="0.3">
      <c r="A1437" s="32"/>
      <c r="B1437" s="26"/>
      <c r="C1437" s="2"/>
      <c r="D1437" s="33"/>
      <c r="E1437" s="34"/>
      <c r="F1437" s="34"/>
    </row>
    <row r="1438" spans="1:6" s="31" customFormat="1" x14ac:dyDescent="0.3">
      <c r="A1438" s="32"/>
      <c r="B1438" s="26"/>
      <c r="C1438" s="2"/>
      <c r="D1438" s="33"/>
      <c r="E1438" s="34"/>
      <c r="F1438" s="34"/>
    </row>
    <row r="1439" spans="1:6" s="31" customFormat="1" x14ac:dyDescent="0.3">
      <c r="B1439" s="26" t="s">
        <v>12</v>
      </c>
      <c r="C1439" s="2"/>
      <c r="D1439" s="33"/>
      <c r="E1439" s="34"/>
      <c r="F1439" s="34">
        <v>250214162</v>
      </c>
    </row>
    <row r="1440" spans="1:6" s="31" customFormat="1" x14ac:dyDescent="0.3">
      <c r="A1440" s="32"/>
      <c r="B1440" s="26"/>
      <c r="C1440" s="2"/>
      <c r="D1440" s="33"/>
      <c r="E1440" s="34"/>
      <c r="F1440" s="34"/>
    </row>
    <row r="1441" spans="1:6" s="31" customFormat="1" x14ac:dyDescent="0.3">
      <c r="A1441" s="32"/>
      <c r="B1441" s="26" t="s">
        <v>226</v>
      </c>
      <c r="C1441" s="2"/>
      <c r="D1441" s="33"/>
      <c r="E1441" s="34"/>
      <c r="F1441" s="41">
        <f>+F1434+F1325+F384+F159</f>
        <v>16444437497</v>
      </c>
    </row>
    <row r="1442" spans="1:6" s="31" customFormat="1" x14ac:dyDescent="0.3">
      <c r="A1442" s="32"/>
      <c r="B1442" s="26"/>
      <c r="C1442" s="2"/>
      <c r="D1442" s="33"/>
      <c r="E1442" s="34"/>
      <c r="F1442" s="34"/>
    </row>
    <row r="1443" spans="1:6" s="31" customFormat="1" ht="22.8" x14ac:dyDescent="0.3">
      <c r="A1443" s="32"/>
      <c r="B1443" s="26" t="s">
        <v>790</v>
      </c>
      <c r="C1443" s="2"/>
      <c r="D1443" s="33"/>
      <c r="E1443" s="34"/>
      <c r="F1443" s="34">
        <v>90370638</v>
      </c>
    </row>
    <row r="1444" spans="1:6" s="31" customFormat="1" x14ac:dyDescent="0.3">
      <c r="A1444" s="32"/>
      <c r="B1444" s="26" t="s">
        <v>10</v>
      </c>
      <c r="C1444" s="2"/>
      <c r="D1444" s="33"/>
      <c r="E1444" s="34"/>
      <c r="F1444" s="34">
        <v>92875864</v>
      </c>
    </row>
    <row r="1445" spans="1:6" s="31" customFormat="1" ht="22.8" x14ac:dyDescent="0.3">
      <c r="A1445" s="32"/>
      <c r="B1445" s="26" t="s">
        <v>11</v>
      </c>
      <c r="C1445" s="2"/>
      <c r="D1445" s="33"/>
      <c r="E1445" s="34"/>
      <c r="F1445" s="34">
        <v>99290636</v>
      </c>
    </row>
    <row r="1446" spans="1:6" s="31" customFormat="1" x14ac:dyDescent="0.3">
      <c r="A1446" s="32"/>
      <c r="B1446" s="26" t="s">
        <v>791</v>
      </c>
      <c r="C1446" s="2"/>
      <c r="D1446" s="33"/>
      <c r="E1446" s="34"/>
      <c r="F1446" s="34">
        <v>85265019</v>
      </c>
    </row>
    <row r="1447" spans="1:6" s="31" customFormat="1" x14ac:dyDescent="0.3">
      <c r="A1447" s="32"/>
      <c r="B1447" s="26"/>
      <c r="C1447" s="2"/>
      <c r="D1447" s="33"/>
      <c r="E1447" s="34"/>
      <c r="F1447" s="34"/>
    </row>
    <row r="1448" spans="1:6" s="31" customFormat="1" x14ac:dyDescent="0.3">
      <c r="A1448" s="32"/>
      <c r="B1448" s="26" t="s">
        <v>553</v>
      </c>
      <c r="C1448" s="2"/>
      <c r="D1448" s="33"/>
      <c r="E1448" s="34"/>
      <c r="F1448" s="34">
        <f>+F1441+F1443+F1444+F1445+F1446</f>
        <v>16812239654</v>
      </c>
    </row>
    <row r="1449" spans="1:6" s="31" customFormat="1" x14ac:dyDescent="0.3">
      <c r="A1449" s="32"/>
      <c r="B1449" s="26" t="s">
        <v>554</v>
      </c>
      <c r="C1449" s="2"/>
      <c r="D1449" s="33"/>
      <c r="E1449" s="34"/>
      <c r="F1449" s="34">
        <f>+F1435+F1326+F385+F160</f>
        <v>4813261361</v>
      </c>
    </row>
    <row r="1450" spans="1:6" s="31" customFormat="1" x14ac:dyDescent="0.3">
      <c r="A1450" s="32"/>
      <c r="B1450" s="26"/>
      <c r="C1450" s="2"/>
      <c r="D1450" s="33"/>
      <c r="E1450" s="34"/>
      <c r="F1450" s="34"/>
    </row>
    <row r="1451" spans="1:6" s="31" customFormat="1" x14ac:dyDescent="0.3">
      <c r="A1451" s="32"/>
      <c r="B1451" s="26" t="s">
        <v>555</v>
      </c>
      <c r="C1451" s="2"/>
      <c r="D1451" s="33"/>
      <c r="E1451" s="34"/>
      <c r="F1451" s="34">
        <f>+F1449</f>
        <v>4813261361</v>
      </c>
    </row>
    <row r="1452" spans="1:6" s="31" customFormat="1" x14ac:dyDescent="0.3">
      <c r="A1452" s="32"/>
      <c r="B1452" s="26" t="s">
        <v>556</v>
      </c>
      <c r="C1452" s="2"/>
      <c r="D1452" s="33"/>
      <c r="E1452" s="34"/>
      <c r="F1452" s="34">
        <f>+F1448+F1449</f>
        <v>21625501015</v>
      </c>
    </row>
    <row r="1453" spans="1:6" s="31" customFormat="1" x14ac:dyDescent="0.3">
      <c r="A1453" s="32"/>
      <c r="B1453" s="26"/>
      <c r="C1453" s="2"/>
      <c r="D1453" s="33"/>
      <c r="E1453" s="34"/>
      <c r="F1453" s="34"/>
    </row>
    <row r="1454" spans="1:6" ht="22.8" x14ac:dyDescent="0.3">
      <c r="A1454" s="23"/>
      <c r="B1454" s="26" t="s">
        <v>814</v>
      </c>
      <c r="C1454" s="3"/>
      <c r="D1454" s="24"/>
      <c r="E1454" s="25"/>
      <c r="F1454" s="34">
        <f>+F1439+F1452</f>
        <v>21875715177</v>
      </c>
    </row>
    <row r="1456" spans="1:6" x14ac:dyDescent="0.3">
      <c r="A1456" s="56" t="s">
        <v>14</v>
      </c>
      <c r="B1456" s="56"/>
      <c r="C1456" s="56"/>
      <c r="D1456" s="56"/>
      <c r="E1456" s="56"/>
      <c r="F1456" s="56"/>
    </row>
    <row r="1457" spans="1:8" x14ac:dyDescent="0.3">
      <c r="A1457" s="57" t="s">
        <v>15</v>
      </c>
      <c r="B1457" s="57"/>
      <c r="C1457" s="57"/>
      <c r="D1457" s="57"/>
      <c r="E1457" s="57"/>
      <c r="F1457" s="16">
        <v>0.23019999999999999</v>
      </c>
    </row>
    <row r="1458" spans="1:8" x14ac:dyDescent="0.3">
      <c r="A1458" s="57" t="s">
        <v>16</v>
      </c>
      <c r="B1458" s="57"/>
      <c r="C1458" s="57"/>
      <c r="D1458" s="57"/>
      <c r="E1458" s="57"/>
      <c r="F1458" s="16">
        <v>0.01</v>
      </c>
    </row>
    <row r="1459" spans="1:8" x14ac:dyDescent="0.3">
      <c r="A1459" s="57" t="s">
        <v>17</v>
      </c>
      <c r="B1459" s="57"/>
      <c r="C1459" s="57"/>
      <c r="D1459" s="57"/>
      <c r="E1459" s="57"/>
      <c r="F1459" s="16">
        <v>0.05</v>
      </c>
    </row>
    <row r="1460" spans="1:8" x14ac:dyDescent="0.3">
      <c r="A1460" s="61" t="s">
        <v>18</v>
      </c>
      <c r="B1460" s="61"/>
      <c r="C1460" s="61"/>
      <c r="D1460" s="61"/>
      <c r="E1460" s="61"/>
      <c r="F1460" s="14">
        <f>+F1457+F1458+F1459</f>
        <v>0.29020000000000001</v>
      </c>
    </row>
    <row r="1461" spans="1:8" x14ac:dyDescent="0.3">
      <c r="A1461" s="61" t="s">
        <v>19</v>
      </c>
      <c r="B1461" s="61"/>
      <c r="C1461" s="61"/>
      <c r="D1461" s="61"/>
      <c r="E1461" s="61"/>
      <c r="F1461" s="15">
        <v>0.15</v>
      </c>
    </row>
    <row r="1462" spans="1:8" x14ac:dyDescent="0.3">
      <c r="A1462" s="7"/>
      <c r="D1462" s="7"/>
      <c r="E1462" s="9"/>
      <c r="F1462" s="9"/>
    </row>
    <row r="1463" spans="1:8" x14ac:dyDescent="0.3">
      <c r="A1463" s="7"/>
      <c r="D1463" s="7"/>
      <c r="E1463" s="9"/>
      <c r="F1463" s="9"/>
    </row>
    <row r="1464" spans="1:8" ht="14.4" customHeight="1" x14ac:dyDescent="0.3">
      <c r="A1464" s="62" t="s">
        <v>802</v>
      </c>
      <c r="B1464" s="63"/>
      <c r="C1464" s="63"/>
      <c r="D1464" s="63"/>
      <c r="E1464" s="63"/>
      <c r="F1464" s="64"/>
    </row>
    <row r="1465" spans="1:8" ht="33.6" customHeight="1" x14ac:dyDescent="0.3">
      <c r="A1465" s="62" t="s">
        <v>803</v>
      </c>
      <c r="B1465" s="63"/>
      <c r="C1465" s="63"/>
      <c r="D1465" s="63"/>
      <c r="E1465" s="63"/>
      <c r="F1465" s="64"/>
    </row>
    <row r="1466" spans="1:8" ht="14.4" customHeight="1" x14ac:dyDescent="0.3">
      <c r="A1466" s="62" t="s">
        <v>804</v>
      </c>
      <c r="B1466" s="63"/>
      <c r="C1466" s="63"/>
      <c r="D1466" s="63"/>
      <c r="E1466" s="63"/>
      <c r="F1466" s="64"/>
    </row>
    <row r="1467" spans="1:8" customFormat="1" ht="14.4" customHeight="1" x14ac:dyDescent="0.3">
      <c r="A1467" s="58" t="s">
        <v>808</v>
      </c>
      <c r="B1467" s="59"/>
      <c r="C1467" s="59"/>
      <c r="D1467" s="59"/>
      <c r="E1467" s="59"/>
      <c r="F1467" s="60"/>
      <c r="G1467" s="13"/>
      <c r="H1467" s="47"/>
    </row>
  </sheetData>
  <mergeCells count="16">
    <mergeCell ref="A1467:F1467"/>
    <mergeCell ref="A1460:E1460"/>
    <mergeCell ref="A1461:E1461"/>
    <mergeCell ref="A1464:F1464"/>
    <mergeCell ref="A1465:F1465"/>
    <mergeCell ref="A1466:F1466"/>
    <mergeCell ref="A1329:F1329"/>
    <mergeCell ref="A1456:F1456"/>
    <mergeCell ref="A1457:E1457"/>
    <mergeCell ref="A1458:E1458"/>
    <mergeCell ref="A1459:E1459"/>
    <mergeCell ref="A1:F1"/>
    <mergeCell ref="A2:F2"/>
    <mergeCell ref="A4:F4"/>
    <mergeCell ref="A163:F163"/>
    <mergeCell ref="A388:F388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27" orientation="portrait" r:id="rId1"/>
  <rowBreaks count="1" manualBreakCount="1">
    <brk id="137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7479-8852-48DA-B4F5-46397BDF6139}">
  <sheetPr>
    <pageSetUpPr fitToPage="1"/>
  </sheetPr>
  <dimension ref="A1:H1476"/>
  <sheetViews>
    <sheetView view="pageBreakPreview" topLeftCell="A1437" zoomScaleNormal="100" zoomScaleSheetLayoutView="100" workbookViewId="0">
      <selection activeCell="E1448" sqref="E1448"/>
    </sheetView>
  </sheetViews>
  <sheetFormatPr baseColWidth="10" defaultRowHeight="11.4" x14ac:dyDescent="0.3"/>
  <cols>
    <col min="1" max="1" width="22.77734375" style="1" customWidth="1"/>
    <col min="2" max="2" width="42.5546875" style="8" customWidth="1"/>
    <col min="3" max="3" width="9.88671875" style="5" customWidth="1"/>
    <col min="4" max="4" width="15.109375" style="43" customWidth="1"/>
    <col min="5" max="5" width="16.6640625" style="44" customWidth="1"/>
    <col min="6" max="6" width="20.33203125" style="44" customWidth="1"/>
    <col min="7" max="7" width="25" style="1" customWidth="1"/>
    <col min="8" max="16384" width="11.5546875" style="1"/>
  </cols>
  <sheetData>
    <row r="1" spans="1:6" ht="22.2" customHeight="1" x14ac:dyDescent="0.3">
      <c r="A1" s="54" t="s">
        <v>800</v>
      </c>
      <c r="B1" s="54"/>
      <c r="C1" s="54"/>
      <c r="D1" s="54"/>
      <c r="E1" s="54"/>
      <c r="F1" s="54"/>
    </row>
    <row r="2" spans="1:6" ht="22.2" customHeight="1" x14ac:dyDescent="0.3">
      <c r="A2" s="54" t="s">
        <v>13</v>
      </c>
      <c r="B2" s="54"/>
      <c r="C2" s="54"/>
      <c r="D2" s="54"/>
      <c r="E2" s="54"/>
      <c r="F2" s="54"/>
    </row>
    <row r="3" spans="1:6" ht="24" customHeight="1" x14ac:dyDescent="0.3">
      <c r="A3" s="10" t="s">
        <v>0</v>
      </c>
      <c r="B3" s="10" t="s">
        <v>34</v>
      </c>
      <c r="C3" s="10" t="s">
        <v>1</v>
      </c>
      <c r="D3" s="17" t="s">
        <v>2</v>
      </c>
      <c r="E3" s="17" t="s">
        <v>35</v>
      </c>
      <c r="F3" s="11" t="s">
        <v>36</v>
      </c>
    </row>
    <row r="4" spans="1:6" x14ac:dyDescent="0.3">
      <c r="A4" s="55" t="s">
        <v>32</v>
      </c>
      <c r="B4" s="55"/>
      <c r="C4" s="55"/>
      <c r="D4" s="55"/>
      <c r="E4" s="55"/>
      <c r="F4" s="55"/>
    </row>
    <row r="5" spans="1:6" x14ac:dyDescent="0.3">
      <c r="A5" s="18" t="s">
        <v>33</v>
      </c>
      <c r="B5" s="19"/>
      <c r="C5" s="20"/>
      <c r="D5" s="21"/>
      <c r="E5" s="22"/>
      <c r="F5" s="22"/>
    </row>
    <row r="6" spans="1:6" x14ac:dyDescent="0.3">
      <c r="A6" s="23" t="s">
        <v>37</v>
      </c>
      <c r="B6" s="26" t="s">
        <v>38</v>
      </c>
      <c r="C6" s="3"/>
      <c r="D6" s="24" t="s">
        <v>4</v>
      </c>
      <c r="E6" s="25" t="s">
        <v>4</v>
      </c>
      <c r="F6" s="25" t="s">
        <v>4</v>
      </c>
    </row>
    <row r="7" spans="1:6" x14ac:dyDescent="0.3">
      <c r="A7" s="23" t="s">
        <v>39</v>
      </c>
      <c r="B7" s="4" t="s">
        <v>40</v>
      </c>
      <c r="C7" s="3" t="s">
        <v>8</v>
      </c>
      <c r="D7" s="24">
        <v>4143.99</v>
      </c>
      <c r="E7" s="25"/>
      <c r="F7" s="25"/>
    </row>
    <row r="8" spans="1:6" x14ac:dyDescent="0.3">
      <c r="A8" s="23" t="s">
        <v>41</v>
      </c>
      <c r="B8" s="4" t="s">
        <v>42</v>
      </c>
      <c r="C8" s="3" t="s">
        <v>6</v>
      </c>
      <c r="D8" s="24">
        <v>4144.8900000000003</v>
      </c>
      <c r="E8" s="25"/>
      <c r="F8" s="25"/>
    </row>
    <row r="9" spans="1:6" ht="22.8" x14ac:dyDescent="0.3">
      <c r="A9" s="23" t="s">
        <v>43</v>
      </c>
      <c r="B9" s="26" t="s">
        <v>44</v>
      </c>
      <c r="C9" s="3"/>
      <c r="D9" s="24" t="s">
        <v>4</v>
      </c>
      <c r="E9" s="25"/>
      <c r="F9" s="25"/>
    </row>
    <row r="10" spans="1:6" x14ac:dyDescent="0.3">
      <c r="A10" s="23" t="s">
        <v>45</v>
      </c>
      <c r="B10" s="4" t="s">
        <v>46</v>
      </c>
      <c r="C10" s="3" t="s">
        <v>5</v>
      </c>
      <c r="D10" s="24">
        <v>4000</v>
      </c>
      <c r="E10" s="25"/>
      <c r="F10" s="25"/>
    </row>
    <row r="11" spans="1:6" x14ac:dyDescent="0.3">
      <c r="A11" s="23" t="s">
        <v>47</v>
      </c>
      <c r="B11" s="4" t="s">
        <v>48</v>
      </c>
      <c r="C11" s="3" t="s">
        <v>5</v>
      </c>
      <c r="D11" s="24">
        <v>3000</v>
      </c>
      <c r="E11" s="25"/>
      <c r="F11" s="25"/>
    </row>
    <row r="12" spans="1:6" x14ac:dyDescent="0.3">
      <c r="A12" s="23" t="s">
        <v>49</v>
      </c>
      <c r="B12" s="4" t="s">
        <v>50</v>
      </c>
      <c r="C12" s="3" t="s">
        <v>5</v>
      </c>
      <c r="D12" s="24">
        <v>1000</v>
      </c>
      <c r="E12" s="25"/>
      <c r="F12" s="25"/>
    </row>
    <row r="13" spans="1:6" ht="22.8" x14ac:dyDescent="0.3">
      <c r="A13" s="23" t="s">
        <v>51</v>
      </c>
      <c r="B13" s="26" t="s">
        <v>52</v>
      </c>
      <c r="C13" s="3"/>
      <c r="D13" s="24" t="s">
        <v>4</v>
      </c>
      <c r="E13" s="25"/>
      <c r="F13" s="25"/>
    </row>
    <row r="14" spans="1:6" x14ac:dyDescent="0.3">
      <c r="A14" s="23" t="s">
        <v>53</v>
      </c>
      <c r="B14" s="4" t="s">
        <v>54</v>
      </c>
      <c r="C14" s="3" t="s">
        <v>6</v>
      </c>
      <c r="D14" s="24">
        <v>9392.66</v>
      </c>
      <c r="E14" s="25"/>
      <c r="F14" s="25"/>
    </row>
    <row r="15" spans="1:6" x14ac:dyDescent="0.3">
      <c r="A15" s="23" t="s">
        <v>55</v>
      </c>
      <c r="B15" s="4" t="s">
        <v>56</v>
      </c>
      <c r="C15" s="3" t="s">
        <v>6</v>
      </c>
      <c r="D15" s="24">
        <v>3932.74</v>
      </c>
      <c r="E15" s="25"/>
      <c r="F15" s="25"/>
    </row>
    <row r="16" spans="1:6" x14ac:dyDescent="0.3">
      <c r="A16" s="23" t="s">
        <v>57</v>
      </c>
      <c r="B16" s="4" t="s">
        <v>58</v>
      </c>
      <c r="C16" s="3" t="s">
        <v>6</v>
      </c>
      <c r="D16" s="24">
        <v>3405.25</v>
      </c>
      <c r="E16" s="25"/>
      <c r="F16" s="25"/>
    </row>
    <row r="17" spans="1:6" x14ac:dyDescent="0.3">
      <c r="A17" s="23" t="s">
        <v>59</v>
      </c>
      <c r="B17" s="26" t="s">
        <v>60</v>
      </c>
      <c r="C17" s="3"/>
      <c r="D17" s="24" t="s">
        <v>4</v>
      </c>
      <c r="E17" s="25"/>
      <c r="F17" s="25"/>
    </row>
    <row r="18" spans="1:6" x14ac:dyDescent="0.3">
      <c r="A18" s="23" t="s">
        <v>61</v>
      </c>
      <c r="B18" s="4" t="s">
        <v>62</v>
      </c>
      <c r="C18" s="3" t="s">
        <v>5</v>
      </c>
      <c r="D18" s="24">
        <v>2000</v>
      </c>
      <c r="E18" s="25"/>
      <c r="F18" s="25"/>
    </row>
    <row r="19" spans="1:6" x14ac:dyDescent="0.3">
      <c r="A19" s="23" t="s">
        <v>63</v>
      </c>
      <c r="B19" s="4" t="s">
        <v>64</v>
      </c>
      <c r="C19" s="3" t="s">
        <v>5</v>
      </c>
      <c r="D19" s="24">
        <v>4000</v>
      </c>
      <c r="E19" s="25"/>
      <c r="F19" s="25"/>
    </row>
    <row r="20" spans="1:6" x14ac:dyDescent="0.3">
      <c r="A20" s="23" t="s">
        <v>65</v>
      </c>
      <c r="B20" s="4" t="s">
        <v>66</v>
      </c>
      <c r="C20" s="3" t="s">
        <v>5</v>
      </c>
      <c r="D20" s="24">
        <v>260.47000000000003</v>
      </c>
      <c r="E20" s="25"/>
      <c r="F20" s="25"/>
    </row>
    <row r="21" spans="1:6" x14ac:dyDescent="0.3">
      <c r="A21" s="23" t="s">
        <v>67</v>
      </c>
      <c r="B21" s="4" t="s">
        <v>68</v>
      </c>
      <c r="C21" s="3" t="s">
        <v>5</v>
      </c>
      <c r="D21" s="24">
        <v>41.15</v>
      </c>
      <c r="E21" s="25"/>
      <c r="F21" s="25"/>
    </row>
    <row r="22" spans="1:6" x14ac:dyDescent="0.3">
      <c r="A22" s="23" t="s">
        <v>69</v>
      </c>
      <c r="B22" s="26" t="s">
        <v>70</v>
      </c>
      <c r="C22" s="3"/>
      <c r="D22" s="24" t="s">
        <v>4</v>
      </c>
      <c r="E22" s="25"/>
      <c r="F22" s="25"/>
    </row>
    <row r="23" spans="1:6" ht="22.8" x14ac:dyDescent="0.3">
      <c r="A23" s="23" t="s">
        <v>71</v>
      </c>
      <c r="B23" s="4" t="s">
        <v>72</v>
      </c>
      <c r="C23" s="3" t="s">
        <v>5</v>
      </c>
      <c r="D23" s="24">
        <v>4000</v>
      </c>
      <c r="E23" s="25"/>
      <c r="F23" s="25"/>
    </row>
    <row r="24" spans="1:6" x14ac:dyDescent="0.3">
      <c r="A24" s="23" t="s">
        <v>73</v>
      </c>
      <c r="B24" s="26" t="s">
        <v>74</v>
      </c>
      <c r="C24" s="3"/>
      <c r="D24" s="24" t="s">
        <v>4</v>
      </c>
      <c r="E24" s="25"/>
      <c r="F24" s="25"/>
    </row>
    <row r="25" spans="1:6" x14ac:dyDescent="0.3">
      <c r="A25" s="23" t="s">
        <v>75</v>
      </c>
      <c r="B25" s="4" t="s">
        <v>76</v>
      </c>
      <c r="C25" s="3" t="s">
        <v>8</v>
      </c>
      <c r="D25" s="24">
        <v>4143.99</v>
      </c>
      <c r="E25" s="25"/>
      <c r="F25" s="25"/>
    </row>
    <row r="26" spans="1:6" ht="22.8" x14ac:dyDescent="0.3">
      <c r="A26" s="23" t="s">
        <v>87</v>
      </c>
      <c r="B26" s="4" t="s">
        <v>88</v>
      </c>
      <c r="C26" s="3" t="s">
        <v>31</v>
      </c>
      <c r="D26" s="24">
        <v>4</v>
      </c>
      <c r="E26" s="25"/>
      <c r="F26" s="25"/>
    </row>
    <row r="27" spans="1:6" x14ac:dyDescent="0.3">
      <c r="A27" s="23" t="s">
        <v>89</v>
      </c>
      <c r="B27" s="4" t="s">
        <v>90</v>
      </c>
      <c r="C27" s="3" t="s">
        <v>31</v>
      </c>
      <c r="D27" s="24">
        <v>4</v>
      </c>
      <c r="E27" s="25"/>
      <c r="F27" s="25"/>
    </row>
    <row r="28" spans="1:6" x14ac:dyDescent="0.3">
      <c r="A28" s="23" t="s">
        <v>92</v>
      </c>
      <c r="B28" s="26" t="s">
        <v>93</v>
      </c>
      <c r="C28" s="3"/>
      <c r="D28" s="24" t="s">
        <v>4</v>
      </c>
      <c r="E28" s="25"/>
      <c r="F28" s="25"/>
    </row>
    <row r="29" spans="1:6" x14ac:dyDescent="0.3">
      <c r="A29" s="23" t="s">
        <v>110</v>
      </c>
      <c r="B29" s="26" t="s">
        <v>111</v>
      </c>
      <c r="C29" s="3"/>
      <c r="D29" s="24" t="s">
        <v>4</v>
      </c>
      <c r="E29" s="25"/>
      <c r="F29" s="25"/>
    </row>
    <row r="30" spans="1:6" x14ac:dyDescent="0.3">
      <c r="A30" s="23" t="s">
        <v>112</v>
      </c>
      <c r="B30" s="4" t="s">
        <v>113</v>
      </c>
      <c r="C30" s="3" t="s">
        <v>8</v>
      </c>
      <c r="D30" s="24">
        <v>2.0099999999999998</v>
      </c>
      <c r="E30" s="25"/>
      <c r="F30" s="25"/>
    </row>
    <row r="31" spans="1:6" ht="22.8" x14ac:dyDescent="0.3">
      <c r="A31" s="23" t="s">
        <v>114</v>
      </c>
      <c r="B31" s="4" t="s">
        <v>115</v>
      </c>
      <c r="C31" s="3" t="s">
        <v>8</v>
      </c>
      <c r="D31" s="24">
        <v>3.8</v>
      </c>
      <c r="E31" s="25"/>
      <c r="F31" s="25"/>
    </row>
    <row r="32" spans="1:6" ht="22.8" x14ac:dyDescent="0.3">
      <c r="A32" s="23" t="s">
        <v>133</v>
      </c>
      <c r="B32" s="26" t="s">
        <v>134</v>
      </c>
      <c r="C32" s="3"/>
      <c r="D32" s="24" t="s">
        <v>4</v>
      </c>
      <c r="E32" s="25"/>
      <c r="F32" s="25"/>
    </row>
    <row r="33" spans="1:6" x14ac:dyDescent="0.3">
      <c r="A33" s="23" t="s">
        <v>135</v>
      </c>
      <c r="B33" s="4" t="s">
        <v>136</v>
      </c>
      <c r="C33" s="3" t="s">
        <v>5</v>
      </c>
      <c r="D33" s="24">
        <v>13.72</v>
      </c>
      <c r="E33" s="25"/>
      <c r="F33" s="25"/>
    </row>
    <row r="34" spans="1:6" x14ac:dyDescent="0.3">
      <c r="A34" s="23" t="s">
        <v>137</v>
      </c>
      <c r="B34" s="4" t="s">
        <v>138</v>
      </c>
      <c r="C34" s="3" t="s">
        <v>5</v>
      </c>
      <c r="D34" s="24">
        <v>192.71</v>
      </c>
      <c r="E34" s="25"/>
      <c r="F34" s="25"/>
    </row>
    <row r="35" spans="1:6" x14ac:dyDescent="0.3">
      <c r="A35" s="23" t="s">
        <v>139</v>
      </c>
      <c r="B35" s="4" t="s">
        <v>140</v>
      </c>
      <c r="C35" s="3" t="s">
        <v>5</v>
      </c>
      <c r="D35" s="24">
        <v>13.72</v>
      </c>
      <c r="E35" s="25"/>
      <c r="F35" s="25"/>
    </row>
    <row r="36" spans="1:6" x14ac:dyDescent="0.3">
      <c r="A36" s="23" t="s">
        <v>141</v>
      </c>
      <c r="B36" s="4" t="s">
        <v>142</v>
      </c>
      <c r="C36" s="3" t="s">
        <v>5</v>
      </c>
      <c r="D36" s="24">
        <v>192.71</v>
      </c>
      <c r="E36" s="25"/>
      <c r="F36" s="25"/>
    </row>
    <row r="37" spans="1:6" ht="22.8" x14ac:dyDescent="0.3">
      <c r="A37" s="23" t="s">
        <v>143</v>
      </c>
      <c r="B37" s="4" t="s">
        <v>144</v>
      </c>
      <c r="C37" s="3" t="s">
        <v>8</v>
      </c>
      <c r="D37" s="24">
        <v>29.19</v>
      </c>
      <c r="E37" s="25"/>
      <c r="F37" s="25"/>
    </row>
    <row r="38" spans="1:6" x14ac:dyDescent="0.3">
      <c r="A38" s="23" t="s">
        <v>145</v>
      </c>
      <c r="B38" s="26" t="s">
        <v>146</v>
      </c>
      <c r="C38" s="3"/>
      <c r="D38" s="24" t="s">
        <v>4</v>
      </c>
      <c r="E38" s="25"/>
      <c r="F38" s="25"/>
    </row>
    <row r="39" spans="1:6" ht="22.8" x14ac:dyDescent="0.3">
      <c r="A39" s="23" t="s">
        <v>147</v>
      </c>
      <c r="B39" s="4" t="s">
        <v>148</v>
      </c>
      <c r="C39" s="3" t="s">
        <v>8</v>
      </c>
      <c r="D39" s="24">
        <v>124</v>
      </c>
      <c r="E39" s="25"/>
      <c r="F39" s="25"/>
    </row>
    <row r="40" spans="1:6" x14ac:dyDescent="0.3">
      <c r="A40" s="23" t="s">
        <v>149</v>
      </c>
      <c r="B40" s="26" t="s">
        <v>150</v>
      </c>
      <c r="C40" s="3"/>
      <c r="D40" s="24" t="s">
        <v>4</v>
      </c>
      <c r="E40" s="25"/>
      <c r="F40" s="25"/>
    </row>
    <row r="41" spans="1:6" x14ac:dyDescent="0.3">
      <c r="A41" s="23" t="s">
        <v>151</v>
      </c>
      <c r="B41" s="26" t="s">
        <v>152</v>
      </c>
      <c r="C41" s="3"/>
      <c r="D41" s="24" t="s">
        <v>4</v>
      </c>
      <c r="E41" s="25"/>
      <c r="F41" s="25"/>
    </row>
    <row r="42" spans="1:6" x14ac:dyDescent="0.3">
      <c r="A42" s="23" t="s">
        <v>153</v>
      </c>
      <c r="B42" s="4" t="s">
        <v>154</v>
      </c>
      <c r="C42" s="3" t="s">
        <v>8</v>
      </c>
      <c r="D42" s="24">
        <v>41</v>
      </c>
      <c r="E42" s="25"/>
      <c r="F42" s="25"/>
    </row>
    <row r="43" spans="1:6" x14ac:dyDescent="0.3">
      <c r="A43" s="23" t="s">
        <v>155</v>
      </c>
      <c r="B43" s="4" t="s">
        <v>156</v>
      </c>
      <c r="C43" s="3" t="s">
        <v>8</v>
      </c>
      <c r="D43" s="24">
        <v>21</v>
      </c>
      <c r="E43" s="25"/>
      <c r="F43" s="25"/>
    </row>
    <row r="44" spans="1:6" x14ac:dyDescent="0.3">
      <c r="A44" s="23" t="s">
        <v>157</v>
      </c>
      <c r="B44" s="26" t="s">
        <v>158</v>
      </c>
      <c r="C44" s="3"/>
      <c r="D44" s="24" t="s">
        <v>4</v>
      </c>
      <c r="E44" s="25"/>
      <c r="F44" s="25"/>
    </row>
    <row r="45" spans="1:6" ht="22.8" x14ac:dyDescent="0.3">
      <c r="A45" s="23" t="s">
        <v>159</v>
      </c>
      <c r="B45" s="4" t="s">
        <v>160</v>
      </c>
      <c r="C45" s="3" t="s">
        <v>31</v>
      </c>
      <c r="D45" s="24">
        <v>4</v>
      </c>
      <c r="E45" s="25"/>
      <c r="F45" s="25"/>
    </row>
    <row r="46" spans="1:6" x14ac:dyDescent="0.3">
      <c r="A46" s="23" t="s">
        <v>161</v>
      </c>
      <c r="B46" s="4" t="s">
        <v>162</v>
      </c>
      <c r="C46" s="3" t="s">
        <v>31</v>
      </c>
      <c r="D46" s="24">
        <v>11</v>
      </c>
      <c r="E46" s="25"/>
      <c r="F46" s="25"/>
    </row>
    <row r="47" spans="1:6" x14ac:dyDescent="0.3">
      <c r="A47" s="23" t="s">
        <v>163</v>
      </c>
      <c r="B47" s="4" t="s">
        <v>164</v>
      </c>
      <c r="C47" s="3" t="s">
        <v>31</v>
      </c>
      <c r="D47" s="24">
        <v>7</v>
      </c>
      <c r="E47" s="25"/>
      <c r="F47" s="25"/>
    </row>
    <row r="48" spans="1:6" x14ac:dyDescent="0.3">
      <c r="A48" s="23" t="s">
        <v>165</v>
      </c>
      <c r="B48" s="26" t="s">
        <v>166</v>
      </c>
      <c r="C48" s="3"/>
      <c r="D48" s="24" t="s">
        <v>4</v>
      </c>
      <c r="E48" s="25"/>
      <c r="F48" s="25"/>
    </row>
    <row r="49" spans="1:6" ht="22.8" x14ac:dyDescent="0.3">
      <c r="A49" s="23" t="s">
        <v>167</v>
      </c>
      <c r="B49" s="4" t="s">
        <v>168</v>
      </c>
      <c r="C49" s="3" t="s">
        <v>6</v>
      </c>
      <c r="D49" s="24">
        <v>2408.42</v>
      </c>
      <c r="E49" s="25"/>
      <c r="F49" s="25"/>
    </row>
    <row r="50" spans="1:6" ht="22.8" x14ac:dyDescent="0.3">
      <c r="A50" s="23" t="s">
        <v>169</v>
      </c>
      <c r="B50" s="26" t="s">
        <v>170</v>
      </c>
      <c r="C50" s="3"/>
      <c r="D50" s="24" t="s">
        <v>4</v>
      </c>
      <c r="E50" s="25"/>
      <c r="F50" s="25"/>
    </row>
    <row r="51" spans="1:6" x14ac:dyDescent="0.3">
      <c r="A51" s="23" t="s">
        <v>171</v>
      </c>
      <c r="B51" s="4" t="s">
        <v>172</v>
      </c>
      <c r="C51" s="3" t="s">
        <v>173</v>
      </c>
      <c r="D51" s="24">
        <v>207</v>
      </c>
      <c r="E51" s="25"/>
      <c r="F51" s="25"/>
    </row>
    <row r="52" spans="1:6" x14ac:dyDescent="0.3">
      <c r="A52" s="23" t="s">
        <v>174</v>
      </c>
      <c r="B52" s="26" t="s">
        <v>175</v>
      </c>
      <c r="C52" s="3"/>
      <c r="D52" s="24" t="s">
        <v>4</v>
      </c>
      <c r="E52" s="25"/>
      <c r="F52" s="25"/>
    </row>
    <row r="53" spans="1:6" x14ac:dyDescent="0.3">
      <c r="A53" s="23" t="s">
        <v>178</v>
      </c>
      <c r="B53" s="4" t="s">
        <v>179</v>
      </c>
      <c r="C53" s="3" t="s">
        <v>8</v>
      </c>
      <c r="D53" s="24">
        <v>1277.58</v>
      </c>
      <c r="E53" s="25"/>
      <c r="F53" s="25"/>
    </row>
    <row r="54" spans="1:6" x14ac:dyDescent="0.3">
      <c r="A54" s="23" t="s">
        <v>180</v>
      </c>
      <c r="B54" s="4" t="s">
        <v>181</v>
      </c>
      <c r="C54" s="3" t="s">
        <v>8</v>
      </c>
      <c r="D54" s="24">
        <v>521.47</v>
      </c>
      <c r="E54" s="25"/>
      <c r="F54" s="25"/>
    </row>
    <row r="55" spans="1:6" x14ac:dyDescent="0.3">
      <c r="A55" s="23" t="s">
        <v>182</v>
      </c>
      <c r="B55" s="4" t="s">
        <v>183</v>
      </c>
      <c r="C55" s="3" t="s">
        <v>8</v>
      </c>
      <c r="D55" s="24">
        <v>2344.9299999999998</v>
      </c>
      <c r="E55" s="25"/>
      <c r="F55" s="25"/>
    </row>
    <row r="56" spans="1:6" x14ac:dyDescent="0.3">
      <c r="A56" s="23" t="s">
        <v>198</v>
      </c>
      <c r="B56" s="4" t="s">
        <v>199</v>
      </c>
      <c r="C56" s="3" t="s">
        <v>31</v>
      </c>
      <c r="D56" s="24">
        <v>2</v>
      </c>
      <c r="E56" s="25"/>
      <c r="F56" s="25"/>
    </row>
    <row r="57" spans="1:6" x14ac:dyDescent="0.3">
      <c r="A57" s="23" t="s">
        <v>200</v>
      </c>
      <c r="B57" s="4" t="s">
        <v>201</v>
      </c>
      <c r="C57" s="3" t="s">
        <v>31</v>
      </c>
      <c r="D57" s="24">
        <v>2</v>
      </c>
      <c r="E57" s="25"/>
      <c r="F57" s="25"/>
    </row>
    <row r="58" spans="1:6" x14ac:dyDescent="0.3">
      <c r="A58" s="23" t="s">
        <v>214</v>
      </c>
      <c r="B58" s="4" t="s">
        <v>215</v>
      </c>
      <c r="C58" s="3" t="s">
        <v>31</v>
      </c>
      <c r="D58" s="24">
        <v>2</v>
      </c>
      <c r="E58" s="25"/>
      <c r="F58" s="25"/>
    </row>
    <row r="59" spans="1:6" x14ac:dyDescent="0.3">
      <c r="A59" s="23" t="s">
        <v>216</v>
      </c>
      <c r="B59" s="4" t="s">
        <v>217</v>
      </c>
      <c r="C59" s="3" t="s">
        <v>31</v>
      </c>
      <c r="D59" s="24">
        <v>2</v>
      </c>
      <c r="E59" s="25"/>
      <c r="F59" s="25"/>
    </row>
    <row r="60" spans="1:6" s="31" customFormat="1" x14ac:dyDescent="0.3">
      <c r="A60" s="27"/>
      <c r="B60" s="28" t="s">
        <v>220</v>
      </c>
      <c r="C60" s="12"/>
      <c r="D60" s="29"/>
      <c r="E60" s="30"/>
      <c r="F60" s="30"/>
    </row>
    <row r="61" spans="1:6" s="31" customFormat="1" x14ac:dyDescent="0.3">
      <c r="A61" s="27"/>
      <c r="B61" s="28" t="s">
        <v>221</v>
      </c>
      <c r="C61" s="12"/>
      <c r="D61" s="29"/>
      <c r="E61" s="30"/>
      <c r="F61" s="30"/>
    </row>
    <row r="62" spans="1:6" x14ac:dyDescent="0.3">
      <c r="A62" s="23"/>
      <c r="B62" s="4"/>
      <c r="C62" s="3"/>
      <c r="D62" s="24"/>
      <c r="E62" s="25"/>
      <c r="F62" s="25"/>
    </row>
    <row r="63" spans="1:6" x14ac:dyDescent="0.3">
      <c r="A63" s="18" t="s">
        <v>222</v>
      </c>
      <c r="B63" s="19"/>
      <c r="C63" s="20"/>
      <c r="D63" s="21"/>
      <c r="E63" s="22"/>
      <c r="F63" s="22"/>
    </row>
    <row r="64" spans="1:6" ht="22.8" x14ac:dyDescent="0.3">
      <c r="A64" s="23" t="s">
        <v>43</v>
      </c>
      <c r="B64" s="26" t="s">
        <v>44</v>
      </c>
      <c r="C64" s="3"/>
      <c r="D64" s="24" t="s">
        <v>4</v>
      </c>
      <c r="E64" s="25"/>
      <c r="F64" s="25"/>
    </row>
    <row r="65" spans="1:6" x14ac:dyDescent="0.3">
      <c r="A65" s="23" t="s">
        <v>45</v>
      </c>
      <c r="B65" s="4" t="s">
        <v>46</v>
      </c>
      <c r="C65" s="3" t="s">
        <v>5</v>
      </c>
      <c r="D65" s="24">
        <v>2000</v>
      </c>
      <c r="E65" s="25"/>
      <c r="F65" s="25"/>
    </row>
    <row r="66" spans="1:6" x14ac:dyDescent="0.3">
      <c r="A66" s="23" t="s">
        <v>47</v>
      </c>
      <c r="B66" s="4" t="s">
        <v>48</v>
      </c>
      <c r="C66" s="3" t="s">
        <v>5</v>
      </c>
      <c r="D66" s="24">
        <v>1500</v>
      </c>
      <c r="E66" s="25"/>
      <c r="F66" s="25"/>
    </row>
    <row r="67" spans="1:6" x14ac:dyDescent="0.3">
      <c r="A67" s="23" t="s">
        <v>49</v>
      </c>
      <c r="B67" s="4" t="s">
        <v>50</v>
      </c>
      <c r="C67" s="3" t="s">
        <v>5</v>
      </c>
      <c r="D67" s="24">
        <v>173.58</v>
      </c>
      <c r="E67" s="25"/>
      <c r="F67" s="25"/>
    </row>
    <row r="68" spans="1:6" ht="22.8" x14ac:dyDescent="0.3">
      <c r="A68" s="23" t="s">
        <v>51</v>
      </c>
      <c r="B68" s="26" t="s">
        <v>52</v>
      </c>
      <c r="C68" s="3"/>
      <c r="D68" s="24" t="s">
        <v>4</v>
      </c>
      <c r="E68" s="25"/>
      <c r="F68" s="25"/>
    </row>
    <row r="69" spans="1:6" x14ac:dyDescent="0.3">
      <c r="A69" s="23" t="s">
        <v>53</v>
      </c>
      <c r="B69" s="4" t="s">
        <v>54</v>
      </c>
      <c r="C69" s="3" t="s">
        <v>6</v>
      </c>
      <c r="D69" s="24">
        <v>1000</v>
      </c>
      <c r="E69" s="25"/>
      <c r="F69" s="25"/>
    </row>
    <row r="70" spans="1:6" x14ac:dyDescent="0.3">
      <c r="A70" s="23" t="s">
        <v>55</v>
      </c>
      <c r="B70" s="4" t="s">
        <v>56</v>
      </c>
      <c r="C70" s="3" t="s">
        <v>6</v>
      </c>
      <c r="D70" s="24">
        <v>584.63</v>
      </c>
      <c r="E70" s="25"/>
      <c r="F70" s="25"/>
    </row>
    <row r="71" spans="1:6" x14ac:dyDescent="0.3">
      <c r="A71" s="23" t="s">
        <v>57</v>
      </c>
      <c r="B71" s="4" t="s">
        <v>58</v>
      </c>
      <c r="C71" s="3" t="s">
        <v>6</v>
      </c>
      <c r="D71" s="24">
        <v>185.24</v>
      </c>
      <c r="E71" s="25"/>
      <c r="F71" s="25"/>
    </row>
    <row r="72" spans="1:6" x14ac:dyDescent="0.3">
      <c r="A72" s="23" t="s">
        <v>59</v>
      </c>
      <c r="B72" s="26" t="s">
        <v>60</v>
      </c>
      <c r="C72" s="3"/>
      <c r="D72" s="24" t="s">
        <v>4</v>
      </c>
      <c r="E72" s="25"/>
      <c r="F72" s="25"/>
    </row>
    <row r="73" spans="1:6" x14ac:dyDescent="0.3">
      <c r="A73" s="23" t="s">
        <v>61</v>
      </c>
      <c r="B73" s="4" t="s">
        <v>62</v>
      </c>
      <c r="C73" s="3" t="s">
        <v>5</v>
      </c>
      <c r="D73" s="24">
        <v>2000</v>
      </c>
      <c r="E73" s="25"/>
      <c r="F73" s="25"/>
    </row>
    <row r="74" spans="1:6" x14ac:dyDescent="0.3">
      <c r="A74" s="23" t="s">
        <v>63</v>
      </c>
      <c r="B74" s="4" t="s">
        <v>64</v>
      </c>
      <c r="C74" s="3" t="s">
        <v>5</v>
      </c>
      <c r="D74" s="24">
        <v>1400</v>
      </c>
      <c r="E74" s="25"/>
      <c r="F74" s="25"/>
    </row>
    <row r="75" spans="1:6" x14ac:dyDescent="0.3">
      <c r="A75" s="23" t="s">
        <v>65</v>
      </c>
      <c r="B75" s="4" t="s">
        <v>66</v>
      </c>
      <c r="C75" s="3" t="s">
        <v>5</v>
      </c>
      <c r="D75" s="24">
        <v>50</v>
      </c>
      <c r="E75" s="25"/>
      <c r="F75" s="25"/>
    </row>
    <row r="76" spans="1:6" x14ac:dyDescent="0.3">
      <c r="A76" s="23" t="s">
        <v>67</v>
      </c>
      <c r="B76" s="4" t="s">
        <v>68</v>
      </c>
      <c r="C76" s="3" t="s">
        <v>5</v>
      </c>
      <c r="D76" s="24">
        <v>28.8</v>
      </c>
      <c r="E76" s="25"/>
      <c r="F76" s="25"/>
    </row>
    <row r="77" spans="1:6" x14ac:dyDescent="0.3">
      <c r="A77" s="23" t="s">
        <v>69</v>
      </c>
      <c r="B77" s="26" t="s">
        <v>70</v>
      </c>
      <c r="C77" s="3"/>
      <c r="D77" s="24" t="s">
        <v>4</v>
      </c>
      <c r="E77" s="25"/>
      <c r="F77" s="25"/>
    </row>
    <row r="78" spans="1:6" ht="22.8" x14ac:dyDescent="0.3">
      <c r="A78" s="23" t="s">
        <v>71</v>
      </c>
      <c r="B78" s="4" t="s">
        <v>72</v>
      </c>
      <c r="C78" s="3" t="s">
        <v>5</v>
      </c>
      <c r="D78" s="24">
        <v>369.87000000000012</v>
      </c>
      <c r="E78" s="25"/>
      <c r="F78" s="25"/>
    </row>
    <row r="79" spans="1:6" s="31" customFormat="1" x14ac:dyDescent="0.3">
      <c r="A79" s="32" t="s">
        <v>92</v>
      </c>
      <c r="B79" s="26" t="s">
        <v>93</v>
      </c>
      <c r="C79" s="2"/>
      <c r="D79" s="33" t="s">
        <v>4</v>
      </c>
      <c r="E79" s="34"/>
      <c r="F79" s="34"/>
    </row>
    <row r="80" spans="1:6" s="31" customFormat="1" x14ac:dyDescent="0.3">
      <c r="A80" s="32" t="s">
        <v>94</v>
      </c>
      <c r="B80" s="26" t="s">
        <v>95</v>
      </c>
      <c r="C80" s="2"/>
      <c r="D80" s="33" t="s">
        <v>4</v>
      </c>
      <c r="E80" s="34"/>
      <c r="F80" s="34"/>
    </row>
    <row r="81" spans="1:6" ht="22.8" x14ac:dyDescent="0.3">
      <c r="A81" s="23" t="s">
        <v>96</v>
      </c>
      <c r="B81" s="4" t="s">
        <v>97</v>
      </c>
      <c r="C81" s="3" t="s">
        <v>31</v>
      </c>
      <c r="D81" s="24">
        <v>152</v>
      </c>
      <c r="E81" s="25"/>
      <c r="F81" s="25"/>
    </row>
    <row r="82" spans="1:6" ht="22.8" x14ac:dyDescent="0.3">
      <c r="A82" s="23" t="s">
        <v>98</v>
      </c>
      <c r="B82" s="4" t="s">
        <v>99</v>
      </c>
      <c r="C82" s="3" t="s">
        <v>31</v>
      </c>
      <c r="D82" s="24">
        <v>152</v>
      </c>
      <c r="E82" s="25"/>
      <c r="F82" s="25"/>
    </row>
    <row r="83" spans="1:6" ht="22.8" x14ac:dyDescent="0.3">
      <c r="A83" s="23" t="s">
        <v>100</v>
      </c>
      <c r="B83" s="4" t="s">
        <v>101</v>
      </c>
      <c r="C83" s="3" t="s">
        <v>31</v>
      </c>
      <c r="D83" s="24">
        <v>36</v>
      </c>
      <c r="E83" s="25"/>
      <c r="F83" s="25"/>
    </row>
    <row r="84" spans="1:6" ht="22.8" x14ac:dyDescent="0.3">
      <c r="A84" s="23" t="s">
        <v>102</v>
      </c>
      <c r="B84" s="4" t="s">
        <v>103</v>
      </c>
      <c r="C84" s="3" t="s">
        <v>31</v>
      </c>
      <c r="D84" s="24">
        <v>36</v>
      </c>
      <c r="E84" s="25"/>
      <c r="F84" s="25"/>
    </row>
    <row r="85" spans="1:6" x14ac:dyDescent="0.3">
      <c r="A85" s="23" t="s">
        <v>104</v>
      </c>
      <c r="B85" s="26" t="s">
        <v>105</v>
      </c>
      <c r="C85" s="3"/>
      <c r="D85" s="24" t="s">
        <v>4</v>
      </c>
      <c r="E85" s="25"/>
      <c r="F85" s="25"/>
    </row>
    <row r="86" spans="1:6" ht="22.8" x14ac:dyDescent="0.3">
      <c r="A86" s="23" t="s">
        <v>106</v>
      </c>
      <c r="B86" s="4" t="s">
        <v>107</v>
      </c>
      <c r="C86" s="3" t="s">
        <v>8</v>
      </c>
      <c r="D86" s="24">
        <v>186</v>
      </c>
      <c r="E86" s="25"/>
      <c r="F86" s="25"/>
    </row>
    <row r="87" spans="1:6" ht="22.8" x14ac:dyDescent="0.3">
      <c r="A87" s="23" t="s">
        <v>108</v>
      </c>
      <c r="B87" s="4" t="s">
        <v>109</v>
      </c>
      <c r="C87" s="3" t="s">
        <v>8</v>
      </c>
      <c r="D87" s="24">
        <v>126</v>
      </c>
      <c r="E87" s="25"/>
      <c r="F87" s="25"/>
    </row>
    <row r="88" spans="1:6" ht="22.8" x14ac:dyDescent="0.3">
      <c r="A88" s="23" t="s">
        <v>224</v>
      </c>
      <c r="B88" s="4" t="s">
        <v>225</v>
      </c>
      <c r="C88" s="3" t="s">
        <v>8</v>
      </c>
      <c r="D88" s="24">
        <v>1.5</v>
      </c>
      <c r="E88" s="25"/>
      <c r="F88" s="25"/>
    </row>
    <row r="89" spans="1:6" x14ac:dyDescent="0.3">
      <c r="A89" s="23" t="s">
        <v>118</v>
      </c>
      <c r="B89" s="26" t="s">
        <v>119</v>
      </c>
      <c r="C89" s="3"/>
      <c r="D89" s="24" t="s">
        <v>4</v>
      </c>
      <c r="E89" s="25"/>
      <c r="F89" s="25"/>
    </row>
    <row r="90" spans="1:6" ht="22.8" x14ac:dyDescent="0.3">
      <c r="A90" s="23" t="s">
        <v>120</v>
      </c>
      <c r="B90" s="4" t="s">
        <v>121</v>
      </c>
      <c r="C90" s="3" t="s">
        <v>31</v>
      </c>
      <c r="D90" s="24">
        <v>116</v>
      </c>
      <c r="E90" s="25"/>
      <c r="F90" s="25"/>
    </row>
    <row r="91" spans="1:6" x14ac:dyDescent="0.3">
      <c r="A91" s="23" t="s">
        <v>122</v>
      </c>
      <c r="B91" s="26" t="s">
        <v>123</v>
      </c>
      <c r="C91" s="3"/>
      <c r="D91" s="24" t="s">
        <v>4</v>
      </c>
      <c r="E91" s="25"/>
      <c r="F91" s="25"/>
    </row>
    <row r="92" spans="1:6" x14ac:dyDescent="0.3">
      <c r="A92" s="23" t="s">
        <v>124</v>
      </c>
      <c r="B92" s="4" t="s">
        <v>125</v>
      </c>
      <c r="C92" s="3" t="s">
        <v>31</v>
      </c>
      <c r="D92" s="24">
        <v>188</v>
      </c>
      <c r="E92" s="25"/>
      <c r="F92" s="25"/>
    </row>
    <row r="93" spans="1:6" ht="22.8" x14ac:dyDescent="0.3">
      <c r="A93" s="23" t="s">
        <v>126</v>
      </c>
      <c r="B93" s="26" t="s">
        <v>127</v>
      </c>
      <c r="C93" s="3"/>
      <c r="D93" s="24" t="s">
        <v>4</v>
      </c>
      <c r="E93" s="25"/>
      <c r="F93" s="25"/>
    </row>
    <row r="94" spans="1:6" ht="22.8" x14ac:dyDescent="0.3">
      <c r="A94" s="23" t="s">
        <v>128</v>
      </c>
      <c r="B94" s="4" t="s">
        <v>129</v>
      </c>
      <c r="C94" s="3" t="s">
        <v>31</v>
      </c>
      <c r="D94" s="24">
        <v>579</v>
      </c>
      <c r="E94" s="25"/>
      <c r="F94" s="25"/>
    </row>
    <row r="95" spans="1:6" ht="22.8" x14ac:dyDescent="0.3">
      <c r="A95" s="23" t="s">
        <v>133</v>
      </c>
      <c r="B95" s="26" t="s">
        <v>134</v>
      </c>
      <c r="C95" s="3"/>
      <c r="D95" s="24" t="s">
        <v>4</v>
      </c>
      <c r="E95" s="25"/>
      <c r="F95" s="25"/>
    </row>
    <row r="96" spans="1:6" x14ac:dyDescent="0.3">
      <c r="A96" s="23" t="s">
        <v>135</v>
      </c>
      <c r="B96" s="4" t="s">
        <v>136</v>
      </c>
      <c r="C96" s="3" t="s">
        <v>5</v>
      </c>
      <c r="D96" s="24">
        <v>9.6</v>
      </c>
      <c r="E96" s="25"/>
      <c r="F96" s="25"/>
    </row>
    <row r="97" spans="1:6" x14ac:dyDescent="0.3">
      <c r="A97" s="23" t="s">
        <v>137</v>
      </c>
      <c r="B97" s="4" t="s">
        <v>138</v>
      </c>
      <c r="C97" s="3" t="s">
        <v>5</v>
      </c>
      <c r="D97" s="24">
        <v>64</v>
      </c>
      <c r="E97" s="25"/>
      <c r="F97" s="25"/>
    </row>
    <row r="98" spans="1:6" x14ac:dyDescent="0.3">
      <c r="A98" s="23" t="s">
        <v>139</v>
      </c>
      <c r="B98" s="4" t="s">
        <v>140</v>
      </c>
      <c r="C98" s="3" t="s">
        <v>5</v>
      </c>
      <c r="D98" s="24">
        <v>9.6</v>
      </c>
      <c r="E98" s="25"/>
      <c r="F98" s="25"/>
    </row>
    <row r="99" spans="1:6" x14ac:dyDescent="0.3">
      <c r="A99" s="23" t="s">
        <v>141</v>
      </c>
      <c r="B99" s="4" t="s">
        <v>142</v>
      </c>
      <c r="C99" s="3" t="s">
        <v>5</v>
      </c>
      <c r="D99" s="24">
        <v>64</v>
      </c>
      <c r="E99" s="25"/>
      <c r="F99" s="25"/>
    </row>
    <row r="100" spans="1:6" x14ac:dyDescent="0.3">
      <c r="A100" s="23" t="s">
        <v>165</v>
      </c>
      <c r="B100" s="26" t="s">
        <v>166</v>
      </c>
      <c r="C100" s="3"/>
      <c r="D100" s="24" t="s">
        <v>4</v>
      </c>
      <c r="E100" s="25"/>
      <c r="F100" s="25"/>
    </row>
    <row r="101" spans="1:6" ht="22.8" x14ac:dyDescent="0.3">
      <c r="A101" s="23" t="s">
        <v>167</v>
      </c>
      <c r="B101" s="4" t="s">
        <v>168</v>
      </c>
      <c r="C101" s="3" t="s">
        <v>6</v>
      </c>
      <c r="D101" s="24">
        <v>896</v>
      </c>
      <c r="E101" s="25"/>
      <c r="F101" s="25"/>
    </row>
    <row r="102" spans="1:6" s="31" customFormat="1" x14ac:dyDescent="0.3">
      <c r="A102" s="32"/>
      <c r="B102" s="26" t="s">
        <v>226</v>
      </c>
      <c r="C102" s="2"/>
      <c r="D102" s="33"/>
      <c r="E102" s="34"/>
      <c r="F102" s="34"/>
    </row>
    <row r="103" spans="1:6" x14ac:dyDescent="0.3">
      <c r="A103" s="23"/>
      <c r="B103" s="4"/>
      <c r="C103" s="3"/>
      <c r="D103" s="24"/>
      <c r="E103" s="25"/>
      <c r="F103" s="25"/>
    </row>
    <row r="104" spans="1:6" x14ac:dyDescent="0.3">
      <c r="A104" s="18" t="s">
        <v>227</v>
      </c>
      <c r="B104" s="19"/>
      <c r="C104" s="20"/>
      <c r="D104" s="21"/>
      <c r="E104" s="22"/>
      <c r="F104" s="22"/>
    </row>
    <row r="105" spans="1:6" s="31" customFormat="1" x14ac:dyDescent="0.3">
      <c r="A105" s="32" t="s">
        <v>37</v>
      </c>
      <c r="B105" s="26" t="s">
        <v>38</v>
      </c>
      <c r="C105" s="2"/>
      <c r="D105" s="33"/>
      <c r="E105" s="34"/>
      <c r="F105" s="34"/>
    </row>
    <row r="106" spans="1:6" x14ac:dyDescent="0.3">
      <c r="A106" s="23" t="s">
        <v>39</v>
      </c>
      <c r="B106" s="4" t="s">
        <v>40</v>
      </c>
      <c r="C106" s="3" t="s">
        <v>8</v>
      </c>
      <c r="D106" s="24">
        <v>686</v>
      </c>
      <c r="E106" s="25"/>
      <c r="F106" s="25"/>
    </row>
    <row r="107" spans="1:6" s="31" customFormat="1" ht="22.8" x14ac:dyDescent="0.3">
      <c r="A107" s="32" t="s">
        <v>43</v>
      </c>
      <c r="B107" s="26" t="s">
        <v>44</v>
      </c>
      <c r="C107" s="2"/>
      <c r="D107" s="33" t="s">
        <v>4</v>
      </c>
      <c r="E107" s="34"/>
      <c r="F107" s="34"/>
    </row>
    <row r="108" spans="1:6" x14ac:dyDescent="0.3">
      <c r="A108" s="23" t="s">
        <v>45</v>
      </c>
      <c r="B108" s="4" t="s">
        <v>46</v>
      </c>
      <c r="C108" s="3" t="s">
        <v>5</v>
      </c>
      <c r="D108" s="24">
        <v>900</v>
      </c>
      <c r="E108" s="25"/>
      <c r="F108" s="25"/>
    </row>
    <row r="109" spans="1:6" ht="22.8" x14ac:dyDescent="0.3">
      <c r="A109" s="23" t="s">
        <v>51</v>
      </c>
      <c r="B109" s="26" t="s">
        <v>52</v>
      </c>
      <c r="C109" s="3"/>
      <c r="D109" s="24" t="s">
        <v>4</v>
      </c>
      <c r="E109" s="25"/>
      <c r="F109" s="25"/>
    </row>
    <row r="110" spans="1:6" x14ac:dyDescent="0.3">
      <c r="A110" s="23" t="s">
        <v>53</v>
      </c>
      <c r="B110" s="4" t="s">
        <v>54</v>
      </c>
      <c r="C110" s="3" t="s">
        <v>6</v>
      </c>
      <c r="D110" s="24">
        <v>2637.6</v>
      </c>
      <c r="E110" s="25"/>
      <c r="F110" s="25"/>
    </row>
    <row r="111" spans="1:6" x14ac:dyDescent="0.3">
      <c r="A111" s="23" t="s">
        <v>59</v>
      </c>
      <c r="B111" s="26" t="s">
        <v>60</v>
      </c>
      <c r="C111" s="3"/>
      <c r="D111" s="24" t="s">
        <v>4</v>
      </c>
      <c r="E111" s="25"/>
      <c r="F111" s="25"/>
    </row>
    <row r="112" spans="1:6" x14ac:dyDescent="0.3">
      <c r="A112" s="23" t="s">
        <v>61</v>
      </c>
      <c r="B112" s="4" t="s">
        <v>62</v>
      </c>
      <c r="C112" s="3" t="s">
        <v>5</v>
      </c>
      <c r="D112" s="24">
        <v>553.19000000000005</v>
      </c>
      <c r="E112" s="25"/>
      <c r="F112" s="25"/>
    </row>
    <row r="113" spans="1:6" x14ac:dyDescent="0.3">
      <c r="A113" s="23" t="s">
        <v>63</v>
      </c>
      <c r="B113" s="4" t="s">
        <v>64</v>
      </c>
      <c r="C113" s="3" t="s">
        <v>5</v>
      </c>
      <c r="D113" s="24">
        <v>810.38</v>
      </c>
      <c r="E113" s="25"/>
      <c r="F113" s="25"/>
    </row>
    <row r="114" spans="1:6" x14ac:dyDescent="0.3">
      <c r="A114" s="23" t="s">
        <v>65</v>
      </c>
      <c r="B114" s="4" t="s">
        <v>66</v>
      </c>
      <c r="C114" s="3" t="s">
        <v>5</v>
      </c>
      <c r="D114" s="24">
        <v>80.75</v>
      </c>
      <c r="E114" s="25"/>
      <c r="F114" s="25"/>
    </row>
    <row r="115" spans="1:6" x14ac:dyDescent="0.3">
      <c r="A115" s="23" t="s">
        <v>67</v>
      </c>
      <c r="B115" s="4" t="s">
        <v>68</v>
      </c>
      <c r="C115" s="3" t="s">
        <v>5</v>
      </c>
      <c r="D115" s="24">
        <v>13.02</v>
      </c>
      <c r="E115" s="25"/>
      <c r="F115" s="25"/>
    </row>
    <row r="116" spans="1:6" x14ac:dyDescent="0.3">
      <c r="A116" s="23" t="s">
        <v>69</v>
      </c>
      <c r="B116" s="26" t="s">
        <v>70</v>
      </c>
      <c r="C116" s="3"/>
      <c r="D116" s="24" t="s">
        <v>4</v>
      </c>
      <c r="E116" s="25"/>
      <c r="F116" s="25"/>
    </row>
    <row r="117" spans="1:6" ht="22.8" x14ac:dyDescent="0.3">
      <c r="A117" s="23" t="s">
        <v>71</v>
      </c>
      <c r="B117" s="4" t="s">
        <v>72</v>
      </c>
      <c r="C117" s="3" t="s">
        <v>5</v>
      </c>
      <c r="D117" s="24">
        <v>89.62</v>
      </c>
      <c r="E117" s="25"/>
      <c r="F117" s="25"/>
    </row>
    <row r="118" spans="1:6" x14ac:dyDescent="0.3">
      <c r="A118" s="23" t="s">
        <v>73</v>
      </c>
      <c r="B118" s="26" t="s">
        <v>74</v>
      </c>
      <c r="C118" s="3"/>
      <c r="D118" s="24" t="s">
        <v>4</v>
      </c>
      <c r="E118" s="25"/>
      <c r="F118" s="25"/>
    </row>
    <row r="119" spans="1:6" x14ac:dyDescent="0.3">
      <c r="A119" s="23" t="s">
        <v>75</v>
      </c>
      <c r="B119" s="4" t="s">
        <v>76</v>
      </c>
      <c r="C119" s="3" t="s">
        <v>8</v>
      </c>
      <c r="D119" s="24">
        <v>686</v>
      </c>
      <c r="E119" s="25"/>
      <c r="F119" s="25"/>
    </row>
    <row r="120" spans="1:6" ht="22.8" x14ac:dyDescent="0.3">
      <c r="A120" s="23" t="s">
        <v>85</v>
      </c>
      <c r="B120" s="4" t="s">
        <v>86</v>
      </c>
      <c r="C120" s="3" t="s">
        <v>31</v>
      </c>
      <c r="D120" s="24">
        <v>98</v>
      </c>
      <c r="E120" s="25"/>
      <c r="F120" s="25"/>
    </row>
    <row r="121" spans="1:6" ht="22.8" x14ac:dyDescent="0.3">
      <c r="A121" s="23" t="s">
        <v>87</v>
      </c>
      <c r="B121" s="4" t="s">
        <v>223</v>
      </c>
      <c r="C121" s="3" t="s">
        <v>31</v>
      </c>
      <c r="D121" s="24">
        <v>160</v>
      </c>
      <c r="E121" s="25"/>
      <c r="F121" s="25"/>
    </row>
    <row r="122" spans="1:6" x14ac:dyDescent="0.3">
      <c r="A122" s="23" t="s">
        <v>89</v>
      </c>
      <c r="B122" s="4" t="s">
        <v>90</v>
      </c>
      <c r="C122" s="3" t="s">
        <v>31</v>
      </c>
      <c r="D122" s="24">
        <v>36</v>
      </c>
      <c r="E122" s="25"/>
      <c r="F122" s="25"/>
    </row>
    <row r="123" spans="1:6" ht="22.8" x14ac:dyDescent="0.3">
      <c r="A123" s="23" t="s">
        <v>133</v>
      </c>
      <c r="B123" s="26" t="s">
        <v>134</v>
      </c>
      <c r="C123" s="3"/>
      <c r="D123" s="24" t="s">
        <v>4</v>
      </c>
      <c r="E123" s="25"/>
      <c r="F123" s="25"/>
    </row>
    <row r="124" spans="1:6" x14ac:dyDescent="0.3">
      <c r="A124" s="23" t="s">
        <v>135</v>
      </c>
      <c r="B124" s="4" t="s">
        <v>136</v>
      </c>
      <c r="C124" s="3" t="s">
        <v>5</v>
      </c>
      <c r="D124" s="24">
        <v>4.34</v>
      </c>
      <c r="E124" s="25"/>
      <c r="F124" s="25"/>
    </row>
    <row r="125" spans="1:6" x14ac:dyDescent="0.3">
      <c r="A125" s="23" t="s">
        <v>137</v>
      </c>
      <c r="B125" s="4" t="s">
        <v>138</v>
      </c>
      <c r="C125" s="3" t="s">
        <v>5</v>
      </c>
      <c r="D125" s="24">
        <v>68.88</v>
      </c>
      <c r="E125" s="25"/>
      <c r="F125" s="25"/>
    </row>
    <row r="126" spans="1:6" x14ac:dyDescent="0.3">
      <c r="A126" s="23" t="s">
        <v>139</v>
      </c>
      <c r="B126" s="4" t="s">
        <v>140</v>
      </c>
      <c r="C126" s="3" t="s">
        <v>5</v>
      </c>
      <c r="D126" s="24">
        <v>4.34</v>
      </c>
      <c r="E126" s="25"/>
      <c r="F126" s="25"/>
    </row>
    <row r="127" spans="1:6" x14ac:dyDescent="0.3">
      <c r="A127" s="23" t="s">
        <v>141</v>
      </c>
      <c r="B127" s="4" t="s">
        <v>142</v>
      </c>
      <c r="C127" s="3" t="s">
        <v>5</v>
      </c>
      <c r="D127" s="24">
        <v>68.88</v>
      </c>
      <c r="E127" s="25"/>
      <c r="F127" s="25"/>
    </row>
    <row r="128" spans="1:6" x14ac:dyDescent="0.3">
      <c r="A128" s="23" t="s">
        <v>165</v>
      </c>
      <c r="B128" s="26" t="s">
        <v>166</v>
      </c>
      <c r="C128" s="3"/>
      <c r="D128" s="24" t="s">
        <v>4</v>
      </c>
      <c r="E128" s="25"/>
      <c r="F128" s="25"/>
    </row>
    <row r="129" spans="1:6" ht="22.8" x14ac:dyDescent="0.3">
      <c r="A129" s="23" t="s">
        <v>167</v>
      </c>
      <c r="B129" s="4" t="s">
        <v>168</v>
      </c>
      <c r="C129" s="3" t="s">
        <v>6</v>
      </c>
      <c r="D129" s="24">
        <v>205.1</v>
      </c>
      <c r="E129" s="25"/>
      <c r="F129" s="25"/>
    </row>
    <row r="130" spans="1:6" x14ac:dyDescent="0.3">
      <c r="A130" s="23" t="s">
        <v>174</v>
      </c>
      <c r="B130" s="26" t="s">
        <v>175</v>
      </c>
      <c r="C130" s="3"/>
      <c r="D130" s="24" t="s">
        <v>4</v>
      </c>
      <c r="E130" s="25"/>
      <c r="F130" s="25"/>
    </row>
    <row r="131" spans="1:6" x14ac:dyDescent="0.3">
      <c r="A131" s="23" t="s">
        <v>176</v>
      </c>
      <c r="B131" s="4" t="s">
        <v>177</v>
      </c>
      <c r="C131" s="3" t="s">
        <v>8</v>
      </c>
      <c r="D131" s="24">
        <v>686</v>
      </c>
      <c r="E131" s="25"/>
      <c r="F131" s="25"/>
    </row>
    <row r="132" spans="1:6" x14ac:dyDescent="0.3">
      <c r="A132" s="23">
        <v>5655</v>
      </c>
      <c r="B132" s="4" t="s">
        <v>291</v>
      </c>
      <c r="C132" s="3" t="s">
        <v>31</v>
      </c>
      <c r="D132" s="24">
        <v>98</v>
      </c>
      <c r="E132" s="25"/>
      <c r="F132" s="25"/>
    </row>
    <row r="133" spans="1:6" x14ac:dyDescent="0.3">
      <c r="A133" s="23" t="s">
        <v>204</v>
      </c>
      <c r="B133" s="4" t="s">
        <v>205</v>
      </c>
      <c r="C133" s="3" t="s">
        <v>31</v>
      </c>
      <c r="D133" s="24">
        <v>62</v>
      </c>
      <c r="E133" s="25"/>
      <c r="F133" s="25"/>
    </row>
    <row r="134" spans="1:6" x14ac:dyDescent="0.3">
      <c r="A134" s="23" t="s">
        <v>206</v>
      </c>
      <c r="B134" s="4" t="s">
        <v>207</v>
      </c>
      <c r="C134" s="3" t="s">
        <v>31</v>
      </c>
      <c r="D134" s="24">
        <v>28</v>
      </c>
      <c r="E134" s="25"/>
      <c r="F134" s="25"/>
    </row>
    <row r="135" spans="1:6" x14ac:dyDescent="0.3">
      <c r="A135" s="23" t="s">
        <v>208</v>
      </c>
      <c r="B135" s="4" t="s">
        <v>209</v>
      </c>
      <c r="C135" s="3" t="s">
        <v>31</v>
      </c>
      <c r="D135" s="24">
        <v>8</v>
      </c>
      <c r="E135" s="25"/>
      <c r="F135" s="25"/>
    </row>
    <row r="136" spans="1:6" s="31" customFormat="1" ht="22.8" x14ac:dyDescent="0.3">
      <c r="A136" s="32"/>
      <c r="B136" s="26" t="s">
        <v>228</v>
      </c>
      <c r="C136" s="2"/>
      <c r="D136" s="33"/>
      <c r="E136" s="34"/>
      <c r="F136" s="34"/>
    </row>
    <row r="137" spans="1:6" s="31" customFormat="1" x14ac:dyDescent="0.3">
      <c r="A137" s="32"/>
      <c r="B137" s="26" t="s">
        <v>229</v>
      </c>
      <c r="C137" s="2"/>
      <c r="D137" s="33"/>
      <c r="E137" s="34"/>
      <c r="F137" s="34"/>
    </row>
    <row r="138" spans="1:6" s="31" customFormat="1" x14ac:dyDescent="0.3">
      <c r="A138" s="32"/>
      <c r="B138" s="26"/>
      <c r="C138" s="2"/>
      <c r="D138" s="33"/>
      <c r="E138" s="34"/>
      <c r="F138" s="34"/>
    </row>
    <row r="139" spans="1:6" x14ac:dyDescent="0.3">
      <c r="A139" s="18" t="s">
        <v>230</v>
      </c>
      <c r="B139" s="19"/>
      <c r="C139" s="20"/>
      <c r="D139" s="21"/>
      <c r="E139" s="22"/>
      <c r="F139" s="22"/>
    </row>
    <row r="140" spans="1:6" ht="22.8" x14ac:dyDescent="0.3">
      <c r="A140" s="23" t="s">
        <v>43</v>
      </c>
      <c r="B140" s="26" t="s">
        <v>44</v>
      </c>
      <c r="C140" s="3"/>
      <c r="D140" s="24"/>
      <c r="E140" s="25"/>
      <c r="F140" s="25"/>
    </row>
    <row r="141" spans="1:6" x14ac:dyDescent="0.3">
      <c r="A141" s="23" t="s">
        <v>234</v>
      </c>
      <c r="B141" s="26" t="s">
        <v>235</v>
      </c>
      <c r="C141" s="3"/>
      <c r="D141" s="24"/>
      <c r="E141" s="25"/>
      <c r="F141" s="25"/>
    </row>
    <row r="142" spans="1:6" x14ac:dyDescent="0.3">
      <c r="A142" s="23" t="s">
        <v>45</v>
      </c>
      <c r="B142" s="4" t="s">
        <v>46</v>
      </c>
      <c r="C142" s="3" t="s">
        <v>5</v>
      </c>
      <c r="D142" s="24">
        <v>50</v>
      </c>
      <c r="E142" s="25"/>
      <c r="F142" s="25"/>
    </row>
    <row r="143" spans="1:6" x14ac:dyDescent="0.3">
      <c r="A143" s="23" t="s">
        <v>59</v>
      </c>
      <c r="B143" s="26" t="s">
        <v>60</v>
      </c>
      <c r="C143" s="3"/>
      <c r="D143" s="24"/>
      <c r="E143" s="25"/>
      <c r="F143" s="25"/>
    </row>
    <row r="144" spans="1:6" x14ac:dyDescent="0.3">
      <c r="A144" s="23" t="s">
        <v>61</v>
      </c>
      <c r="B144" s="4" t="s">
        <v>62</v>
      </c>
      <c r="C144" s="3" t="s">
        <v>5</v>
      </c>
      <c r="D144" s="24">
        <v>29.06</v>
      </c>
      <c r="E144" s="25"/>
      <c r="F144" s="25"/>
    </row>
    <row r="145" spans="1:6" x14ac:dyDescent="0.3">
      <c r="A145" s="23" t="s">
        <v>65</v>
      </c>
      <c r="B145" s="4" t="s">
        <v>66</v>
      </c>
      <c r="C145" s="3" t="s">
        <v>5</v>
      </c>
      <c r="D145" s="24">
        <v>0.6</v>
      </c>
      <c r="E145" s="25"/>
      <c r="F145" s="25"/>
    </row>
    <row r="146" spans="1:6" x14ac:dyDescent="0.3">
      <c r="A146" s="23" t="s">
        <v>241</v>
      </c>
      <c r="B146" s="4" t="s">
        <v>242</v>
      </c>
      <c r="C146" s="3" t="s">
        <v>5</v>
      </c>
      <c r="D146" s="24">
        <v>58.13</v>
      </c>
      <c r="E146" s="25"/>
      <c r="F146" s="25"/>
    </row>
    <row r="147" spans="1:6" ht="22.8" x14ac:dyDescent="0.3">
      <c r="A147" s="23" t="s">
        <v>71</v>
      </c>
      <c r="B147" s="4" t="s">
        <v>72</v>
      </c>
      <c r="C147" s="3" t="s">
        <v>5</v>
      </c>
      <c r="D147" s="24">
        <v>87.19</v>
      </c>
      <c r="E147" s="25"/>
      <c r="F147" s="25"/>
    </row>
    <row r="148" spans="1:6" x14ac:dyDescent="0.3">
      <c r="A148" s="23" t="s">
        <v>243</v>
      </c>
      <c r="B148" s="26" t="s">
        <v>244</v>
      </c>
      <c r="C148" s="3"/>
      <c r="D148" s="24"/>
      <c r="E148" s="25"/>
      <c r="F148" s="25"/>
    </row>
    <row r="149" spans="1:6" x14ac:dyDescent="0.3">
      <c r="A149" s="45">
        <v>108002</v>
      </c>
      <c r="B149" s="26" t="s">
        <v>246</v>
      </c>
      <c r="C149" s="3"/>
      <c r="D149" s="24"/>
      <c r="E149" s="25"/>
      <c r="F149" s="25"/>
    </row>
    <row r="150" spans="1:6" x14ac:dyDescent="0.3">
      <c r="A150" s="23" t="s">
        <v>247</v>
      </c>
      <c r="B150" s="4" t="s">
        <v>248</v>
      </c>
      <c r="C150" s="3" t="s">
        <v>5</v>
      </c>
      <c r="D150" s="24">
        <v>0.2</v>
      </c>
      <c r="E150" s="25"/>
      <c r="F150" s="25"/>
    </row>
    <row r="151" spans="1:6" x14ac:dyDescent="0.3">
      <c r="A151" s="23" t="s">
        <v>255</v>
      </c>
      <c r="B151" s="26" t="s">
        <v>256</v>
      </c>
      <c r="C151" s="3"/>
      <c r="D151" s="24"/>
      <c r="E151" s="25"/>
      <c r="F151" s="25"/>
    </row>
    <row r="152" spans="1:6" x14ac:dyDescent="0.3">
      <c r="A152" s="23" t="s">
        <v>259</v>
      </c>
      <c r="B152" s="4" t="s">
        <v>260</v>
      </c>
      <c r="C152" s="3" t="s">
        <v>5</v>
      </c>
      <c r="D152" s="24">
        <v>5.81</v>
      </c>
      <c r="E152" s="25"/>
      <c r="F152" s="25"/>
    </row>
    <row r="153" spans="1:6" x14ac:dyDescent="0.3">
      <c r="A153" s="23" t="s">
        <v>265</v>
      </c>
      <c r="B153" s="26" t="s">
        <v>266</v>
      </c>
      <c r="C153" s="3"/>
      <c r="D153" s="24"/>
      <c r="E153" s="25"/>
      <c r="F153" s="25"/>
    </row>
    <row r="154" spans="1:6" x14ac:dyDescent="0.3">
      <c r="A154" s="23" t="s">
        <v>267</v>
      </c>
      <c r="B154" s="4" t="s">
        <v>268</v>
      </c>
      <c r="C154" s="3" t="s">
        <v>30</v>
      </c>
      <c r="D154" s="24">
        <v>129.79</v>
      </c>
      <c r="E154" s="25"/>
      <c r="F154" s="25"/>
    </row>
    <row r="155" spans="1:6" ht="22.8" x14ac:dyDescent="0.3">
      <c r="A155" s="23" t="s">
        <v>275</v>
      </c>
      <c r="B155" s="26" t="s">
        <v>276</v>
      </c>
      <c r="C155" s="3"/>
      <c r="D155" s="24"/>
      <c r="E155" s="25"/>
      <c r="F155" s="25"/>
    </row>
    <row r="156" spans="1:6" ht="22.8" x14ac:dyDescent="0.3">
      <c r="A156" s="23" t="s">
        <v>279</v>
      </c>
      <c r="B156" s="4" t="s">
        <v>280</v>
      </c>
      <c r="C156" s="3" t="s">
        <v>5</v>
      </c>
      <c r="D156" s="24">
        <v>1.55</v>
      </c>
      <c r="E156" s="25"/>
      <c r="F156" s="25"/>
    </row>
    <row r="157" spans="1:6" s="31" customFormat="1" x14ac:dyDescent="0.3">
      <c r="A157" s="32"/>
      <c r="B157" s="26" t="s">
        <v>285</v>
      </c>
      <c r="C157" s="2"/>
      <c r="D157" s="33"/>
      <c r="E157" s="34"/>
      <c r="F157" s="34"/>
    </row>
    <row r="158" spans="1:6" s="31" customFormat="1" x14ac:dyDescent="0.3">
      <c r="A158" s="32"/>
      <c r="B158" s="26"/>
      <c r="C158" s="2"/>
      <c r="D158" s="33"/>
      <c r="E158" s="34"/>
      <c r="F158" s="34"/>
    </row>
    <row r="159" spans="1:6" s="31" customFormat="1" ht="22.8" x14ac:dyDescent="0.3">
      <c r="A159" s="32"/>
      <c r="B159" s="26" t="s">
        <v>286</v>
      </c>
      <c r="C159" s="2"/>
      <c r="D159" s="33"/>
      <c r="E159" s="34"/>
      <c r="F159" s="34"/>
    </row>
    <row r="160" spans="1:6" s="31" customFormat="1" ht="22.8" x14ac:dyDescent="0.3">
      <c r="A160" s="32"/>
      <c r="B160" s="26" t="s">
        <v>287</v>
      </c>
      <c r="C160" s="2"/>
      <c r="D160" s="33"/>
      <c r="E160" s="34"/>
      <c r="F160" s="34"/>
    </row>
    <row r="161" spans="1:6" s="31" customFormat="1" ht="22.8" x14ac:dyDescent="0.3">
      <c r="A161" s="32"/>
      <c r="B161" s="26" t="s">
        <v>288</v>
      </c>
      <c r="C161" s="2"/>
      <c r="D161" s="33"/>
      <c r="E161" s="34"/>
      <c r="F161" s="34"/>
    </row>
    <row r="162" spans="1:6" s="31" customFormat="1" x14ac:dyDescent="0.3">
      <c r="A162" s="32"/>
      <c r="B162" s="26"/>
      <c r="C162" s="2"/>
      <c r="D162" s="33"/>
      <c r="E162" s="34"/>
      <c r="F162" s="34"/>
    </row>
    <row r="163" spans="1:6" x14ac:dyDescent="0.3">
      <c r="A163" s="55" t="s">
        <v>20</v>
      </c>
      <c r="B163" s="55"/>
      <c r="C163" s="55"/>
      <c r="D163" s="55"/>
      <c r="E163" s="55"/>
      <c r="F163" s="55"/>
    </row>
    <row r="164" spans="1:6" x14ac:dyDescent="0.3">
      <c r="A164" s="18" t="s">
        <v>289</v>
      </c>
      <c r="B164" s="19"/>
      <c r="C164" s="20"/>
      <c r="D164" s="21"/>
      <c r="E164" s="22"/>
      <c r="F164" s="22"/>
    </row>
    <row r="165" spans="1:6" x14ac:dyDescent="0.3">
      <c r="A165" s="23" t="s">
        <v>37</v>
      </c>
      <c r="B165" s="26" t="s">
        <v>38</v>
      </c>
      <c r="C165" s="3"/>
      <c r="D165" s="24" t="s">
        <v>4</v>
      </c>
      <c r="E165" s="25" t="s">
        <v>4</v>
      </c>
      <c r="F165" s="25"/>
    </row>
    <row r="166" spans="1:6" x14ac:dyDescent="0.3">
      <c r="A166" s="23" t="s">
        <v>39</v>
      </c>
      <c r="B166" s="4" t="s">
        <v>40</v>
      </c>
      <c r="C166" s="3" t="s">
        <v>8</v>
      </c>
      <c r="D166" s="24">
        <v>3021.81</v>
      </c>
      <c r="E166" s="25"/>
      <c r="F166" s="25"/>
    </row>
    <row r="167" spans="1:6" x14ac:dyDescent="0.3">
      <c r="A167" s="23" t="s">
        <v>41</v>
      </c>
      <c r="B167" s="4" t="s">
        <v>42</v>
      </c>
      <c r="C167" s="3" t="s">
        <v>6</v>
      </c>
      <c r="D167" s="24">
        <v>4491.49</v>
      </c>
      <c r="E167" s="25"/>
      <c r="F167" s="25"/>
    </row>
    <row r="168" spans="1:6" ht="22.8" x14ac:dyDescent="0.3">
      <c r="A168" s="23" t="s">
        <v>43</v>
      </c>
      <c r="B168" s="26" t="s">
        <v>44</v>
      </c>
      <c r="C168" s="3"/>
      <c r="D168" s="24" t="s">
        <v>4</v>
      </c>
      <c r="E168" s="25"/>
      <c r="F168" s="25"/>
    </row>
    <row r="169" spans="1:6" x14ac:dyDescent="0.3">
      <c r="A169" s="23" t="s">
        <v>45</v>
      </c>
      <c r="B169" s="4" t="s">
        <v>46</v>
      </c>
      <c r="C169" s="3" t="s">
        <v>5</v>
      </c>
      <c r="D169" s="24">
        <v>1000</v>
      </c>
      <c r="E169" s="25"/>
      <c r="F169" s="25"/>
    </row>
    <row r="170" spans="1:6" x14ac:dyDescent="0.3">
      <c r="A170" s="23" t="s">
        <v>47</v>
      </c>
      <c r="B170" s="4" t="s">
        <v>48</v>
      </c>
      <c r="C170" s="3" t="s">
        <v>5</v>
      </c>
      <c r="D170" s="24">
        <v>1000</v>
      </c>
      <c r="E170" s="25"/>
      <c r="F170" s="25"/>
    </row>
    <row r="171" spans="1:6" x14ac:dyDescent="0.3">
      <c r="A171" s="23" t="s">
        <v>49</v>
      </c>
      <c r="B171" s="4" t="s">
        <v>50</v>
      </c>
      <c r="C171" s="3" t="s">
        <v>5</v>
      </c>
      <c r="D171" s="24">
        <v>1000</v>
      </c>
      <c r="E171" s="25"/>
      <c r="F171" s="25"/>
    </row>
    <row r="172" spans="1:6" ht="22.8" x14ac:dyDescent="0.3">
      <c r="A172" s="23" t="s">
        <v>51</v>
      </c>
      <c r="B172" s="26" t="s">
        <v>52</v>
      </c>
      <c r="C172" s="3"/>
      <c r="D172" s="24" t="s">
        <v>4</v>
      </c>
      <c r="E172" s="25"/>
      <c r="F172" s="25"/>
    </row>
    <row r="173" spans="1:6" x14ac:dyDescent="0.3">
      <c r="A173" s="23" t="s">
        <v>53</v>
      </c>
      <c r="B173" s="4" t="s">
        <v>54</v>
      </c>
      <c r="C173" s="3" t="s">
        <v>6</v>
      </c>
      <c r="D173" s="24">
        <v>500</v>
      </c>
      <c r="E173" s="25"/>
      <c r="F173" s="25"/>
    </row>
    <row r="174" spans="1:6" x14ac:dyDescent="0.3">
      <c r="A174" s="23" t="s">
        <v>55</v>
      </c>
      <c r="B174" s="4" t="s">
        <v>56</v>
      </c>
      <c r="C174" s="3" t="s">
        <v>6</v>
      </c>
      <c r="D174" s="24">
        <v>1500</v>
      </c>
      <c r="E174" s="25"/>
      <c r="F174" s="25"/>
    </row>
    <row r="175" spans="1:6" x14ac:dyDescent="0.3">
      <c r="A175" s="23" t="s">
        <v>57</v>
      </c>
      <c r="B175" s="4" t="s">
        <v>58</v>
      </c>
      <c r="C175" s="3" t="s">
        <v>6</v>
      </c>
      <c r="D175" s="24">
        <v>1000</v>
      </c>
      <c r="E175" s="25"/>
      <c r="F175" s="25"/>
    </row>
    <row r="176" spans="1:6" x14ac:dyDescent="0.3">
      <c r="A176" s="23" t="s">
        <v>59</v>
      </c>
      <c r="B176" s="26" t="s">
        <v>60</v>
      </c>
      <c r="C176" s="3"/>
      <c r="D176" s="24" t="s">
        <v>4</v>
      </c>
      <c r="E176" s="25"/>
      <c r="F176" s="25"/>
    </row>
    <row r="177" spans="1:6" x14ac:dyDescent="0.3">
      <c r="A177" s="23" t="s">
        <v>61</v>
      </c>
      <c r="B177" s="4" t="s">
        <v>62</v>
      </c>
      <c r="C177" s="3" t="s">
        <v>5</v>
      </c>
      <c r="D177" s="24">
        <v>1000</v>
      </c>
      <c r="E177" s="25"/>
      <c r="F177" s="25"/>
    </row>
    <row r="178" spans="1:6" x14ac:dyDescent="0.3">
      <c r="A178" s="23" t="s">
        <v>63</v>
      </c>
      <c r="B178" s="4" t="s">
        <v>64</v>
      </c>
      <c r="C178" s="3" t="s">
        <v>5</v>
      </c>
      <c r="D178" s="24">
        <v>2500</v>
      </c>
      <c r="E178" s="25"/>
      <c r="F178" s="25"/>
    </row>
    <row r="179" spans="1:6" x14ac:dyDescent="0.3">
      <c r="A179" s="23" t="s">
        <v>65</v>
      </c>
      <c r="B179" s="4" t="s">
        <v>66</v>
      </c>
      <c r="C179" s="3" t="s">
        <v>5</v>
      </c>
      <c r="D179" s="24">
        <v>322.69</v>
      </c>
      <c r="E179" s="25"/>
      <c r="F179" s="25"/>
    </row>
    <row r="180" spans="1:6" x14ac:dyDescent="0.3">
      <c r="A180" s="23" t="s">
        <v>67</v>
      </c>
      <c r="B180" s="4" t="s">
        <v>68</v>
      </c>
      <c r="C180" s="3" t="s">
        <v>5</v>
      </c>
      <c r="D180" s="24">
        <v>68.59</v>
      </c>
      <c r="E180" s="25"/>
      <c r="F180" s="25"/>
    </row>
    <row r="181" spans="1:6" x14ac:dyDescent="0.3">
      <c r="A181" s="23" t="s">
        <v>69</v>
      </c>
      <c r="B181" s="26" t="s">
        <v>70</v>
      </c>
      <c r="C181" s="3"/>
      <c r="D181" s="24" t="s">
        <v>4</v>
      </c>
      <c r="E181" s="25"/>
      <c r="F181" s="25"/>
    </row>
    <row r="182" spans="1:6" ht="22.8" x14ac:dyDescent="0.3">
      <c r="A182" s="23" t="s">
        <v>71</v>
      </c>
      <c r="B182" s="4" t="s">
        <v>72</v>
      </c>
      <c r="C182" s="3" t="s">
        <v>5</v>
      </c>
      <c r="D182" s="24">
        <v>500</v>
      </c>
      <c r="E182" s="25"/>
      <c r="F182" s="25"/>
    </row>
    <row r="183" spans="1:6" x14ac:dyDescent="0.3">
      <c r="A183" s="23" t="s">
        <v>73</v>
      </c>
      <c r="B183" s="26" t="s">
        <v>74</v>
      </c>
      <c r="C183" s="3"/>
      <c r="D183" s="24" t="s">
        <v>4</v>
      </c>
      <c r="E183" s="25"/>
      <c r="F183" s="25"/>
    </row>
    <row r="184" spans="1:6" x14ac:dyDescent="0.3">
      <c r="A184" s="23" t="s">
        <v>75</v>
      </c>
      <c r="B184" s="4" t="s">
        <v>290</v>
      </c>
      <c r="C184" s="3" t="s">
        <v>8</v>
      </c>
      <c r="D184" s="24">
        <v>921.93</v>
      </c>
      <c r="E184" s="25"/>
      <c r="F184" s="25"/>
    </row>
    <row r="185" spans="1:6" x14ac:dyDescent="0.3">
      <c r="A185" s="23" t="s">
        <v>77</v>
      </c>
      <c r="B185" s="4" t="s">
        <v>78</v>
      </c>
      <c r="C185" s="3" t="s">
        <v>8</v>
      </c>
      <c r="D185" s="24">
        <v>370.71</v>
      </c>
      <c r="E185" s="25"/>
      <c r="F185" s="25"/>
    </row>
    <row r="186" spans="1:6" x14ac:dyDescent="0.3">
      <c r="A186" s="23" t="s">
        <v>79</v>
      </c>
      <c r="B186" s="4" t="s">
        <v>80</v>
      </c>
      <c r="C186" s="3" t="s">
        <v>8</v>
      </c>
      <c r="D186" s="24">
        <v>165.41</v>
      </c>
      <c r="E186" s="25"/>
      <c r="F186" s="25"/>
    </row>
    <row r="187" spans="1:6" x14ac:dyDescent="0.3">
      <c r="A187" s="23" t="s">
        <v>81</v>
      </c>
      <c r="B187" s="4" t="s">
        <v>82</v>
      </c>
      <c r="C187" s="3" t="s">
        <v>8</v>
      </c>
      <c r="D187" s="24">
        <v>409.31</v>
      </c>
      <c r="E187" s="25"/>
      <c r="F187" s="25"/>
    </row>
    <row r="188" spans="1:6" x14ac:dyDescent="0.3">
      <c r="A188" s="23" t="s">
        <v>83</v>
      </c>
      <c r="B188" s="4" t="s">
        <v>84</v>
      </c>
      <c r="C188" s="3" t="s">
        <v>8</v>
      </c>
      <c r="D188" s="24">
        <v>1154.45</v>
      </c>
      <c r="E188" s="25"/>
      <c r="F188" s="25"/>
    </row>
    <row r="189" spans="1:6" x14ac:dyDescent="0.3">
      <c r="A189" s="23" t="s">
        <v>89</v>
      </c>
      <c r="B189" s="4" t="s">
        <v>90</v>
      </c>
      <c r="C189" s="3" t="s">
        <v>31</v>
      </c>
      <c r="D189" s="24">
        <v>28</v>
      </c>
      <c r="E189" s="25"/>
      <c r="F189" s="25"/>
    </row>
    <row r="190" spans="1:6" x14ac:dyDescent="0.3">
      <c r="A190" s="23" t="s">
        <v>91</v>
      </c>
      <c r="B190" s="4" t="s">
        <v>793</v>
      </c>
      <c r="C190" s="3" t="s">
        <v>31</v>
      </c>
      <c r="D190" s="24">
        <v>20</v>
      </c>
      <c r="E190" s="25"/>
      <c r="F190" s="25"/>
    </row>
    <row r="191" spans="1:6" x14ac:dyDescent="0.3">
      <c r="A191" s="23" t="s">
        <v>110</v>
      </c>
      <c r="B191" s="26" t="s">
        <v>111</v>
      </c>
      <c r="C191" s="3"/>
      <c r="D191" s="24" t="s">
        <v>4</v>
      </c>
      <c r="E191" s="25"/>
      <c r="F191" s="25"/>
    </row>
    <row r="192" spans="1:6" ht="22.8" x14ac:dyDescent="0.3">
      <c r="A192" s="23" t="s">
        <v>114</v>
      </c>
      <c r="B192" s="4" t="s">
        <v>115</v>
      </c>
      <c r="C192" s="3" t="s">
        <v>8</v>
      </c>
      <c r="D192" s="24">
        <v>3.87</v>
      </c>
      <c r="E192" s="25"/>
      <c r="F192" s="25"/>
    </row>
    <row r="193" spans="1:6" x14ac:dyDescent="0.3">
      <c r="A193" s="23" t="s">
        <v>116</v>
      </c>
      <c r="B193" s="4" t="s">
        <v>117</v>
      </c>
      <c r="C193" s="3" t="s">
        <v>8</v>
      </c>
      <c r="D193" s="24">
        <v>15.64</v>
      </c>
      <c r="E193" s="25"/>
      <c r="F193" s="25"/>
    </row>
    <row r="194" spans="1:6" ht="22.8" x14ac:dyDescent="0.3">
      <c r="A194" s="23" t="s">
        <v>133</v>
      </c>
      <c r="B194" s="26" t="s">
        <v>134</v>
      </c>
      <c r="C194" s="3"/>
      <c r="D194" s="24" t="s">
        <v>4</v>
      </c>
      <c r="E194" s="25"/>
      <c r="F194" s="25"/>
    </row>
    <row r="195" spans="1:6" x14ac:dyDescent="0.3">
      <c r="A195" s="23" t="s">
        <v>135</v>
      </c>
      <c r="B195" s="4" t="s">
        <v>136</v>
      </c>
      <c r="C195" s="3" t="s">
        <v>5</v>
      </c>
      <c r="D195" s="24">
        <v>22.86</v>
      </c>
      <c r="E195" s="25"/>
      <c r="F195" s="25"/>
    </row>
    <row r="196" spans="1:6" x14ac:dyDescent="0.3">
      <c r="A196" s="23" t="s">
        <v>137</v>
      </c>
      <c r="B196" s="4" t="s">
        <v>138</v>
      </c>
      <c r="C196" s="3" t="s">
        <v>5</v>
      </c>
      <c r="D196" s="24">
        <v>168.64</v>
      </c>
      <c r="E196" s="25"/>
      <c r="F196" s="25"/>
    </row>
    <row r="197" spans="1:6" x14ac:dyDescent="0.3">
      <c r="A197" s="23" t="s">
        <v>139</v>
      </c>
      <c r="B197" s="4" t="s">
        <v>140</v>
      </c>
      <c r="C197" s="3" t="s">
        <v>5</v>
      </c>
      <c r="D197" s="24">
        <v>22.86</v>
      </c>
      <c r="E197" s="25"/>
      <c r="F197" s="25"/>
    </row>
    <row r="198" spans="1:6" x14ac:dyDescent="0.3">
      <c r="A198" s="23" t="s">
        <v>141</v>
      </c>
      <c r="B198" s="4" t="s">
        <v>142</v>
      </c>
      <c r="C198" s="3" t="s">
        <v>5</v>
      </c>
      <c r="D198" s="24">
        <v>168.64</v>
      </c>
      <c r="E198" s="25"/>
      <c r="F198" s="25"/>
    </row>
    <row r="199" spans="1:6" ht="22.8" x14ac:dyDescent="0.3">
      <c r="A199" s="23" t="s">
        <v>143</v>
      </c>
      <c r="B199" s="4" t="s">
        <v>144</v>
      </c>
      <c r="C199" s="3" t="s">
        <v>8</v>
      </c>
      <c r="D199" s="24">
        <v>30.43</v>
      </c>
      <c r="E199" s="25"/>
      <c r="F199" s="25"/>
    </row>
    <row r="200" spans="1:6" x14ac:dyDescent="0.3">
      <c r="A200" s="23" t="s">
        <v>145</v>
      </c>
      <c r="B200" s="26" t="s">
        <v>146</v>
      </c>
      <c r="C200" s="3"/>
      <c r="D200" s="24" t="s">
        <v>4</v>
      </c>
      <c r="E200" s="25"/>
      <c r="F200" s="25"/>
    </row>
    <row r="201" spans="1:6" ht="22.8" x14ac:dyDescent="0.3">
      <c r="A201" s="23" t="s">
        <v>147</v>
      </c>
      <c r="B201" s="4" t="s">
        <v>148</v>
      </c>
      <c r="C201" s="3" t="s">
        <v>8</v>
      </c>
      <c r="D201" s="24">
        <v>91</v>
      </c>
      <c r="E201" s="25"/>
      <c r="F201" s="25"/>
    </row>
    <row r="202" spans="1:6" x14ac:dyDescent="0.3">
      <c r="A202" s="23" t="s">
        <v>149</v>
      </c>
      <c r="B202" s="26" t="s">
        <v>150</v>
      </c>
      <c r="C202" s="3"/>
      <c r="D202" s="24" t="s">
        <v>4</v>
      </c>
      <c r="E202" s="25"/>
      <c r="F202" s="25"/>
    </row>
    <row r="203" spans="1:6" x14ac:dyDescent="0.3">
      <c r="A203" s="23" t="s">
        <v>151</v>
      </c>
      <c r="B203" s="26" t="s">
        <v>152</v>
      </c>
      <c r="C203" s="3"/>
      <c r="D203" s="24" t="s">
        <v>4</v>
      </c>
      <c r="E203" s="25"/>
      <c r="F203" s="25"/>
    </row>
    <row r="204" spans="1:6" x14ac:dyDescent="0.3">
      <c r="A204" s="23" t="s">
        <v>153</v>
      </c>
      <c r="B204" s="4" t="s">
        <v>154</v>
      </c>
      <c r="C204" s="3" t="s">
        <v>8</v>
      </c>
      <c r="D204" s="24">
        <v>30</v>
      </c>
      <c r="E204" s="25"/>
      <c r="F204" s="25"/>
    </row>
    <row r="205" spans="1:6" x14ac:dyDescent="0.3">
      <c r="A205" s="23" t="s">
        <v>155</v>
      </c>
      <c r="B205" s="4" t="s">
        <v>156</v>
      </c>
      <c r="C205" s="3" t="s">
        <v>8</v>
      </c>
      <c r="D205" s="24">
        <v>15</v>
      </c>
      <c r="E205" s="25"/>
      <c r="F205" s="25"/>
    </row>
    <row r="206" spans="1:6" x14ac:dyDescent="0.3">
      <c r="A206" s="23" t="s">
        <v>157</v>
      </c>
      <c r="B206" s="26" t="s">
        <v>158</v>
      </c>
      <c r="C206" s="3"/>
      <c r="D206" s="24" t="s">
        <v>4</v>
      </c>
      <c r="E206" s="25"/>
      <c r="F206" s="25"/>
    </row>
    <row r="207" spans="1:6" ht="22.8" x14ac:dyDescent="0.3">
      <c r="A207" s="23" t="s">
        <v>159</v>
      </c>
      <c r="B207" s="4" t="s">
        <v>160</v>
      </c>
      <c r="C207" s="3" t="s">
        <v>31</v>
      </c>
      <c r="D207" s="24">
        <v>3</v>
      </c>
      <c r="E207" s="25"/>
      <c r="F207" s="25"/>
    </row>
    <row r="208" spans="1:6" x14ac:dyDescent="0.3">
      <c r="A208" s="23" t="s">
        <v>161</v>
      </c>
      <c r="B208" s="4" t="s">
        <v>162</v>
      </c>
      <c r="C208" s="3" t="s">
        <v>31</v>
      </c>
      <c r="D208" s="24">
        <v>8</v>
      </c>
      <c r="E208" s="25"/>
      <c r="F208" s="25"/>
    </row>
    <row r="209" spans="1:6" x14ac:dyDescent="0.3">
      <c r="A209" s="23" t="s">
        <v>163</v>
      </c>
      <c r="B209" s="4" t="s">
        <v>164</v>
      </c>
      <c r="C209" s="3" t="s">
        <v>31</v>
      </c>
      <c r="D209" s="24">
        <v>5</v>
      </c>
      <c r="E209" s="25"/>
      <c r="F209" s="25"/>
    </row>
    <row r="210" spans="1:6" x14ac:dyDescent="0.3">
      <c r="A210" s="23" t="s">
        <v>165</v>
      </c>
      <c r="B210" s="26" t="s">
        <v>166</v>
      </c>
      <c r="C210" s="3"/>
      <c r="D210" s="24" t="s">
        <v>4</v>
      </c>
      <c r="E210" s="25"/>
      <c r="F210" s="25"/>
    </row>
    <row r="211" spans="1:6" ht="22.8" x14ac:dyDescent="0.3">
      <c r="A211" s="23" t="s">
        <v>167</v>
      </c>
      <c r="B211" s="4" t="s">
        <v>168</v>
      </c>
      <c r="C211" s="3" t="s">
        <v>6</v>
      </c>
      <c r="D211" s="24">
        <v>2340.23</v>
      </c>
      <c r="E211" s="25"/>
      <c r="F211" s="25"/>
    </row>
    <row r="212" spans="1:6" ht="22.8" x14ac:dyDescent="0.3">
      <c r="A212" s="23" t="s">
        <v>169</v>
      </c>
      <c r="B212" s="26" t="s">
        <v>170</v>
      </c>
      <c r="C212" s="3"/>
      <c r="D212" s="24" t="s">
        <v>4</v>
      </c>
      <c r="E212" s="25"/>
      <c r="F212" s="25"/>
    </row>
    <row r="213" spans="1:6" x14ac:dyDescent="0.3">
      <c r="A213" s="23" t="s">
        <v>171</v>
      </c>
      <c r="B213" s="4" t="s">
        <v>172</v>
      </c>
      <c r="C213" s="3" t="s">
        <v>173</v>
      </c>
      <c r="D213" s="24">
        <v>151</v>
      </c>
      <c r="E213" s="25"/>
      <c r="F213" s="25"/>
    </row>
    <row r="214" spans="1:6" x14ac:dyDescent="0.3">
      <c r="A214" s="23" t="s">
        <v>174</v>
      </c>
      <c r="B214" s="26" t="s">
        <v>175</v>
      </c>
      <c r="C214" s="3"/>
      <c r="D214" s="24" t="s">
        <v>4</v>
      </c>
      <c r="E214" s="25"/>
      <c r="F214" s="25"/>
    </row>
    <row r="215" spans="1:6" x14ac:dyDescent="0.3">
      <c r="A215" s="23" t="s">
        <v>178</v>
      </c>
      <c r="B215" s="4" t="s">
        <v>179</v>
      </c>
      <c r="C215" s="3" t="s">
        <v>8</v>
      </c>
      <c r="D215" s="24">
        <v>61.34</v>
      </c>
      <c r="E215" s="25"/>
      <c r="F215" s="25"/>
    </row>
    <row r="216" spans="1:6" x14ac:dyDescent="0.3">
      <c r="A216" s="23" t="s">
        <v>180</v>
      </c>
      <c r="B216" s="4" t="s">
        <v>181</v>
      </c>
      <c r="C216" s="3" t="s">
        <v>8</v>
      </c>
      <c r="D216" s="24">
        <v>380.51</v>
      </c>
      <c r="E216" s="25"/>
      <c r="F216" s="25"/>
    </row>
    <row r="217" spans="1:6" x14ac:dyDescent="0.3">
      <c r="A217" s="23" t="s">
        <v>182</v>
      </c>
      <c r="B217" s="4" t="s">
        <v>183</v>
      </c>
      <c r="C217" s="3" t="s">
        <v>8</v>
      </c>
      <c r="D217" s="24">
        <v>480.08</v>
      </c>
      <c r="E217" s="25"/>
      <c r="F217" s="25"/>
    </row>
    <row r="218" spans="1:6" x14ac:dyDescent="0.3">
      <c r="A218" s="23" t="s">
        <v>184</v>
      </c>
      <c r="B218" s="4" t="s">
        <v>185</v>
      </c>
      <c r="C218" s="3" t="s">
        <v>8</v>
      </c>
      <c r="D218" s="24">
        <v>320.95</v>
      </c>
      <c r="E218" s="25"/>
      <c r="F218" s="25"/>
    </row>
    <row r="219" spans="1:6" x14ac:dyDescent="0.3">
      <c r="A219" s="23" t="s">
        <v>186</v>
      </c>
      <c r="B219" s="4" t="s">
        <v>187</v>
      </c>
      <c r="C219" s="3" t="s">
        <v>8</v>
      </c>
      <c r="D219" s="24">
        <v>49.76</v>
      </c>
      <c r="E219" s="25"/>
      <c r="F219" s="25"/>
    </row>
    <row r="220" spans="1:6" x14ac:dyDescent="0.3">
      <c r="A220" s="23" t="s">
        <v>188</v>
      </c>
      <c r="B220" s="4" t="s">
        <v>189</v>
      </c>
      <c r="C220" s="3" t="s">
        <v>8</v>
      </c>
      <c r="D220" s="24">
        <v>165.41</v>
      </c>
      <c r="E220" s="25"/>
      <c r="F220" s="25"/>
    </row>
    <row r="221" spans="1:6" x14ac:dyDescent="0.3">
      <c r="A221" s="23" t="s">
        <v>190</v>
      </c>
      <c r="B221" s="4" t="s">
        <v>191</v>
      </c>
      <c r="C221" s="3" t="s">
        <v>8</v>
      </c>
      <c r="D221" s="24">
        <v>83.33</v>
      </c>
      <c r="E221" s="25"/>
      <c r="F221" s="25"/>
    </row>
    <row r="222" spans="1:6" x14ac:dyDescent="0.3">
      <c r="A222" s="23" t="s">
        <v>192</v>
      </c>
      <c r="B222" s="4" t="s">
        <v>193</v>
      </c>
      <c r="C222" s="3" t="s">
        <v>8</v>
      </c>
      <c r="D222" s="24">
        <v>325.98</v>
      </c>
      <c r="E222" s="25"/>
      <c r="F222" s="25"/>
    </row>
    <row r="223" spans="1:6" x14ac:dyDescent="0.3">
      <c r="A223" s="23" t="s">
        <v>194</v>
      </c>
      <c r="B223" s="4" t="s">
        <v>195</v>
      </c>
      <c r="C223" s="3" t="s">
        <v>8</v>
      </c>
      <c r="D223" s="24">
        <v>98.32</v>
      </c>
      <c r="E223" s="25"/>
      <c r="F223" s="25"/>
    </row>
    <row r="224" spans="1:6" x14ac:dyDescent="0.3">
      <c r="A224" s="23" t="s">
        <v>196</v>
      </c>
      <c r="B224" s="4" t="s">
        <v>197</v>
      </c>
      <c r="C224" s="3" t="s">
        <v>8</v>
      </c>
      <c r="D224" s="24">
        <v>1056.1199999999999</v>
      </c>
      <c r="E224" s="25"/>
      <c r="F224" s="25"/>
    </row>
    <row r="225" spans="1:6" x14ac:dyDescent="0.3">
      <c r="A225" s="23" t="s">
        <v>200</v>
      </c>
      <c r="B225" s="4" t="s">
        <v>201</v>
      </c>
      <c r="C225" s="3" t="s">
        <v>31</v>
      </c>
      <c r="D225" s="24">
        <v>4</v>
      </c>
      <c r="E225" s="25"/>
      <c r="F225" s="25"/>
    </row>
    <row r="226" spans="1:6" x14ac:dyDescent="0.3">
      <c r="A226" s="23" t="s">
        <v>202</v>
      </c>
      <c r="B226" s="4" t="s">
        <v>203</v>
      </c>
      <c r="C226" s="3" t="s">
        <v>31</v>
      </c>
      <c r="D226" s="24">
        <v>10</v>
      </c>
      <c r="E226" s="25"/>
      <c r="F226" s="25"/>
    </row>
    <row r="227" spans="1:6" x14ac:dyDescent="0.3">
      <c r="A227" s="23" t="s">
        <v>216</v>
      </c>
      <c r="B227" s="4" t="s">
        <v>217</v>
      </c>
      <c r="C227" s="3" t="s">
        <v>31</v>
      </c>
      <c r="D227" s="24">
        <v>4</v>
      </c>
      <c r="E227" s="25"/>
      <c r="F227" s="25"/>
    </row>
    <row r="228" spans="1:6" x14ac:dyDescent="0.3">
      <c r="A228" s="23" t="s">
        <v>218</v>
      </c>
      <c r="B228" s="4" t="s">
        <v>219</v>
      </c>
      <c r="C228" s="3" t="s">
        <v>31</v>
      </c>
      <c r="D228" s="24">
        <v>10</v>
      </c>
      <c r="E228" s="25"/>
      <c r="F228" s="25"/>
    </row>
    <row r="229" spans="1:6" s="31" customFormat="1" x14ac:dyDescent="0.3">
      <c r="A229" s="32"/>
      <c r="B229" s="26" t="s">
        <v>292</v>
      </c>
      <c r="C229" s="2"/>
      <c r="D229" s="33"/>
      <c r="E229" s="34"/>
      <c r="F229" s="34"/>
    </row>
    <row r="230" spans="1:6" s="31" customFormat="1" x14ac:dyDescent="0.3">
      <c r="A230" s="32"/>
      <c r="B230" s="26" t="s">
        <v>293</v>
      </c>
      <c r="C230" s="2"/>
      <c r="D230" s="33"/>
      <c r="E230" s="34"/>
      <c r="F230" s="34"/>
    </row>
    <row r="231" spans="1:6" s="31" customFormat="1" x14ac:dyDescent="0.3">
      <c r="A231" s="32"/>
      <c r="B231" s="26"/>
      <c r="C231" s="2"/>
      <c r="D231" s="33"/>
      <c r="E231" s="34"/>
      <c r="F231" s="34"/>
    </row>
    <row r="232" spans="1:6" x14ac:dyDescent="0.3">
      <c r="A232" s="18" t="s">
        <v>294</v>
      </c>
      <c r="B232" s="19"/>
      <c r="C232" s="20"/>
      <c r="D232" s="21"/>
      <c r="E232" s="22"/>
      <c r="F232" s="22"/>
    </row>
    <row r="233" spans="1:6" ht="22.8" x14ac:dyDescent="0.3">
      <c r="A233" s="23" t="s">
        <v>43</v>
      </c>
      <c r="B233" s="26" t="s">
        <v>44</v>
      </c>
      <c r="C233" s="3"/>
      <c r="D233" s="24" t="s">
        <v>4</v>
      </c>
      <c r="E233" s="25"/>
      <c r="F233" s="25"/>
    </row>
    <row r="234" spans="1:6" x14ac:dyDescent="0.3">
      <c r="A234" s="23" t="s">
        <v>45</v>
      </c>
      <c r="B234" s="4" t="s">
        <v>46</v>
      </c>
      <c r="C234" s="3" t="s">
        <v>5</v>
      </c>
      <c r="D234" s="24">
        <v>631.80999999999995</v>
      </c>
      <c r="E234" s="25"/>
      <c r="F234" s="25"/>
    </row>
    <row r="235" spans="1:6" x14ac:dyDescent="0.3">
      <c r="A235" s="23" t="s">
        <v>47</v>
      </c>
      <c r="B235" s="4" t="s">
        <v>48</v>
      </c>
      <c r="C235" s="3" t="s">
        <v>5</v>
      </c>
      <c r="D235" s="24">
        <v>500</v>
      </c>
      <c r="E235" s="25"/>
      <c r="F235" s="25"/>
    </row>
    <row r="236" spans="1:6" x14ac:dyDescent="0.3">
      <c r="A236" s="23" t="s">
        <v>49</v>
      </c>
      <c r="B236" s="4" t="s">
        <v>50</v>
      </c>
      <c r="C236" s="3" t="s">
        <v>5</v>
      </c>
      <c r="D236" s="24">
        <v>181.16</v>
      </c>
      <c r="E236" s="25"/>
      <c r="F236" s="25"/>
    </row>
    <row r="237" spans="1:6" ht="22.8" x14ac:dyDescent="0.3">
      <c r="A237" s="23" t="s">
        <v>51</v>
      </c>
      <c r="B237" s="26" t="s">
        <v>52</v>
      </c>
      <c r="C237" s="3"/>
      <c r="D237" s="24" t="s">
        <v>4</v>
      </c>
      <c r="E237" s="25"/>
      <c r="F237" s="25"/>
    </row>
    <row r="238" spans="1:6" x14ac:dyDescent="0.3">
      <c r="A238" s="23" t="s">
        <v>53</v>
      </c>
      <c r="B238" s="4" t="s">
        <v>54</v>
      </c>
      <c r="C238" s="3" t="s">
        <v>6</v>
      </c>
      <c r="D238" s="24">
        <v>335.96</v>
      </c>
      <c r="E238" s="25"/>
      <c r="F238" s="25"/>
    </row>
    <row r="239" spans="1:6" x14ac:dyDescent="0.3">
      <c r="A239" s="23" t="s">
        <v>55</v>
      </c>
      <c r="B239" s="4" t="s">
        <v>56</v>
      </c>
      <c r="C239" s="3" t="s">
        <v>6</v>
      </c>
      <c r="D239" s="24">
        <v>839.72</v>
      </c>
      <c r="E239" s="25"/>
      <c r="F239" s="25"/>
    </row>
    <row r="240" spans="1:6" x14ac:dyDescent="0.3">
      <c r="A240" s="23" t="s">
        <v>57</v>
      </c>
      <c r="B240" s="4" t="s">
        <v>58</v>
      </c>
      <c r="C240" s="3" t="s">
        <v>6</v>
      </c>
      <c r="D240" s="24">
        <v>248.8</v>
      </c>
      <c r="E240" s="25"/>
      <c r="F240" s="25"/>
    </row>
    <row r="241" spans="1:6" x14ac:dyDescent="0.3">
      <c r="A241" s="23" t="s">
        <v>59</v>
      </c>
      <c r="B241" s="26" t="s">
        <v>60</v>
      </c>
      <c r="C241" s="3"/>
      <c r="D241" s="24" t="s">
        <v>4</v>
      </c>
      <c r="E241" s="25"/>
      <c r="F241" s="25"/>
    </row>
    <row r="242" spans="1:6" x14ac:dyDescent="0.3">
      <c r="A242" s="23" t="s">
        <v>61</v>
      </c>
      <c r="B242" s="4" t="s">
        <v>62</v>
      </c>
      <c r="C242" s="3" t="s">
        <v>5</v>
      </c>
      <c r="D242" s="24">
        <v>2515.06</v>
      </c>
      <c r="E242" s="25"/>
      <c r="F242" s="25"/>
    </row>
    <row r="243" spans="1:6" x14ac:dyDescent="0.3">
      <c r="A243" s="23" t="s">
        <v>65</v>
      </c>
      <c r="B243" s="4" t="s">
        <v>66</v>
      </c>
      <c r="C243" s="3" t="s">
        <v>5</v>
      </c>
      <c r="D243" s="24">
        <v>105.6</v>
      </c>
      <c r="E243" s="25"/>
      <c r="F243" s="25"/>
    </row>
    <row r="244" spans="1:6" x14ac:dyDescent="0.3">
      <c r="A244" s="23" t="s">
        <v>67</v>
      </c>
      <c r="B244" s="4" t="s">
        <v>68</v>
      </c>
      <c r="C244" s="3" t="s">
        <v>5</v>
      </c>
      <c r="D244" s="24">
        <v>21.6</v>
      </c>
      <c r="E244" s="25"/>
      <c r="F244" s="25"/>
    </row>
    <row r="245" spans="1:6" x14ac:dyDescent="0.3">
      <c r="A245" s="23" t="s">
        <v>69</v>
      </c>
      <c r="B245" s="26" t="s">
        <v>70</v>
      </c>
      <c r="C245" s="3"/>
      <c r="D245" s="24" t="s">
        <v>4</v>
      </c>
      <c r="E245" s="25"/>
      <c r="F245" s="25"/>
    </row>
    <row r="246" spans="1:6" ht="22.8" x14ac:dyDescent="0.3">
      <c r="A246" s="23" t="s">
        <v>71</v>
      </c>
      <c r="B246" s="4" t="s">
        <v>72</v>
      </c>
      <c r="C246" s="3" t="s">
        <v>5</v>
      </c>
      <c r="D246" s="24">
        <v>1312.97</v>
      </c>
      <c r="E246" s="25"/>
      <c r="F246" s="25"/>
    </row>
    <row r="247" spans="1:6" x14ac:dyDescent="0.3">
      <c r="A247" s="23" t="s">
        <v>92</v>
      </c>
      <c r="B247" s="26" t="s">
        <v>93</v>
      </c>
      <c r="C247" s="3"/>
      <c r="D247" s="24" t="s">
        <v>4</v>
      </c>
      <c r="E247" s="25"/>
      <c r="F247" s="25"/>
    </row>
    <row r="248" spans="1:6" x14ac:dyDescent="0.3">
      <c r="A248" s="23" t="s">
        <v>94</v>
      </c>
      <c r="B248" s="26" t="s">
        <v>95</v>
      </c>
      <c r="C248" s="3"/>
      <c r="D248" s="24" t="s">
        <v>4</v>
      </c>
      <c r="E248" s="25"/>
      <c r="F248" s="25"/>
    </row>
    <row r="249" spans="1:6" ht="22.8" x14ac:dyDescent="0.3">
      <c r="A249" s="23" t="s">
        <v>96</v>
      </c>
      <c r="B249" s="4" t="s">
        <v>97</v>
      </c>
      <c r="C249" s="3" t="s">
        <v>31</v>
      </c>
      <c r="D249" s="24">
        <v>89</v>
      </c>
      <c r="E249" s="25"/>
      <c r="F249" s="25"/>
    </row>
    <row r="250" spans="1:6" ht="22.8" x14ac:dyDescent="0.3">
      <c r="A250" s="23" t="s">
        <v>98</v>
      </c>
      <c r="B250" s="4" t="s">
        <v>99</v>
      </c>
      <c r="C250" s="3" t="s">
        <v>31</v>
      </c>
      <c r="D250" s="24">
        <v>89</v>
      </c>
      <c r="E250" s="25"/>
      <c r="F250" s="25"/>
    </row>
    <row r="251" spans="1:6" ht="22.8" x14ac:dyDescent="0.3">
      <c r="A251" s="23" t="s">
        <v>100</v>
      </c>
      <c r="B251" s="4" t="s">
        <v>101</v>
      </c>
      <c r="C251" s="3" t="s">
        <v>31</v>
      </c>
      <c r="D251" s="24">
        <v>77</v>
      </c>
      <c r="E251" s="25"/>
      <c r="F251" s="25"/>
    </row>
    <row r="252" spans="1:6" ht="22.8" x14ac:dyDescent="0.3">
      <c r="A252" s="23" t="s">
        <v>102</v>
      </c>
      <c r="B252" s="4" t="s">
        <v>103</v>
      </c>
      <c r="C252" s="3" t="s">
        <v>31</v>
      </c>
      <c r="D252" s="24">
        <v>77</v>
      </c>
      <c r="E252" s="25"/>
      <c r="F252" s="25"/>
    </row>
    <row r="253" spans="1:6" x14ac:dyDescent="0.3">
      <c r="A253" s="23" t="s">
        <v>104</v>
      </c>
      <c r="B253" s="26" t="s">
        <v>105</v>
      </c>
      <c r="C253" s="3"/>
      <c r="D253" s="24" t="s">
        <v>4</v>
      </c>
      <c r="E253" s="25"/>
      <c r="F253" s="25"/>
    </row>
    <row r="254" spans="1:6" ht="22.8" x14ac:dyDescent="0.3">
      <c r="A254" s="23" t="s">
        <v>106</v>
      </c>
      <c r="B254" s="4" t="s">
        <v>107</v>
      </c>
      <c r="C254" s="3" t="s">
        <v>8</v>
      </c>
      <c r="D254" s="24">
        <v>133.5</v>
      </c>
      <c r="E254" s="25"/>
      <c r="F254" s="25"/>
    </row>
    <row r="255" spans="1:6" ht="22.8" x14ac:dyDescent="0.3">
      <c r="A255" s="23" t="s">
        <v>224</v>
      </c>
      <c r="B255" s="4" t="s">
        <v>295</v>
      </c>
      <c r="C255" s="3" t="s">
        <v>8</v>
      </c>
      <c r="D255" s="24">
        <v>115.5</v>
      </c>
      <c r="E255" s="25"/>
      <c r="F255" s="25"/>
    </row>
    <row r="256" spans="1:6" x14ac:dyDescent="0.3">
      <c r="A256" s="23" t="s">
        <v>118</v>
      </c>
      <c r="B256" s="26" t="s">
        <v>119</v>
      </c>
      <c r="C256" s="3"/>
      <c r="D256" s="24" t="s">
        <v>4</v>
      </c>
      <c r="E256" s="25"/>
      <c r="F256" s="25"/>
    </row>
    <row r="257" spans="1:6" ht="22.8" x14ac:dyDescent="0.3">
      <c r="A257" s="23" t="s">
        <v>120</v>
      </c>
      <c r="B257" s="4" t="s">
        <v>121</v>
      </c>
      <c r="C257" s="3" t="s">
        <v>31</v>
      </c>
      <c r="D257" s="24">
        <v>69</v>
      </c>
      <c r="E257" s="25"/>
      <c r="F257" s="25"/>
    </row>
    <row r="258" spans="1:6" x14ac:dyDescent="0.3">
      <c r="A258" s="23" t="s">
        <v>122</v>
      </c>
      <c r="B258" s="26" t="s">
        <v>123</v>
      </c>
      <c r="C258" s="3"/>
      <c r="D258" s="24" t="s">
        <v>4</v>
      </c>
      <c r="E258" s="25"/>
      <c r="F258" s="25"/>
    </row>
    <row r="259" spans="1:6" x14ac:dyDescent="0.3">
      <c r="A259" s="23" t="s">
        <v>124</v>
      </c>
      <c r="B259" s="4" t="s">
        <v>125</v>
      </c>
      <c r="C259" s="3" t="s">
        <v>31</v>
      </c>
      <c r="D259" s="24">
        <v>160</v>
      </c>
      <c r="E259" s="25"/>
      <c r="F259" s="25"/>
    </row>
    <row r="260" spans="1:6" ht="22.8" x14ac:dyDescent="0.3">
      <c r="A260" s="23" t="s">
        <v>126</v>
      </c>
      <c r="B260" s="26" t="s">
        <v>127</v>
      </c>
      <c r="C260" s="3"/>
      <c r="D260" s="24" t="s">
        <v>4</v>
      </c>
      <c r="E260" s="25"/>
      <c r="F260" s="25"/>
    </row>
    <row r="261" spans="1:6" ht="22.8" x14ac:dyDescent="0.3">
      <c r="A261" s="23" t="s">
        <v>128</v>
      </c>
      <c r="B261" s="4" t="s">
        <v>129</v>
      </c>
      <c r="C261" s="3" t="s">
        <v>31</v>
      </c>
      <c r="D261" s="24">
        <v>407</v>
      </c>
      <c r="E261" s="25"/>
      <c r="F261" s="25"/>
    </row>
    <row r="262" spans="1:6" ht="22.8" x14ac:dyDescent="0.3">
      <c r="A262" s="23" t="s">
        <v>133</v>
      </c>
      <c r="B262" s="26" t="s">
        <v>134</v>
      </c>
      <c r="C262" s="3"/>
      <c r="D262" s="24" t="s">
        <v>4</v>
      </c>
      <c r="E262" s="25"/>
      <c r="F262" s="25"/>
    </row>
    <row r="263" spans="1:6" x14ac:dyDescent="0.3">
      <c r="A263" s="23" t="s">
        <v>135</v>
      </c>
      <c r="B263" s="4" t="s">
        <v>136</v>
      </c>
      <c r="C263" s="3" t="s">
        <v>5</v>
      </c>
      <c r="D263" s="24">
        <v>7.2</v>
      </c>
      <c r="E263" s="25"/>
      <c r="F263" s="25"/>
    </row>
    <row r="264" spans="1:6" x14ac:dyDescent="0.3">
      <c r="A264" s="23" t="s">
        <v>137</v>
      </c>
      <c r="B264" s="4" t="s">
        <v>138</v>
      </c>
      <c r="C264" s="3" t="s">
        <v>5</v>
      </c>
      <c r="D264" s="24">
        <v>64</v>
      </c>
      <c r="E264" s="25"/>
      <c r="F264" s="25"/>
    </row>
    <row r="265" spans="1:6" x14ac:dyDescent="0.3">
      <c r="A265" s="23" t="s">
        <v>139</v>
      </c>
      <c r="B265" s="4" t="s">
        <v>140</v>
      </c>
      <c r="C265" s="3" t="s">
        <v>5</v>
      </c>
      <c r="D265" s="24">
        <v>7.2</v>
      </c>
      <c r="E265" s="25"/>
      <c r="F265" s="25"/>
    </row>
    <row r="266" spans="1:6" x14ac:dyDescent="0.3">
      <c r="A266" s="23" t="s">
        <v>141</v>
      </c>
      <c r="B266" s="4" t="s">
        <v>142</v>
      </c>
      <c r="C266" s="3" t="s">
        <v>5</v>
      </c>
      <c r="D266" s="24">
        <v>64</v>
      </c>
      <c r="E266" s="25"/>
      <c r="F266" s="25"/>
    </row>
    <row r="267" spans="1:6" x14ac:dyDescent="0.3">
      <c r="A267" s="23" t="s">
        <v>165</v>
      </c>
      <c r="B267" s="26" t="s">
        <v>166</v>
      </c>
      <c r="C267" s="3"/>
      <c r="D267" s="24" t="s">
        <v>4</v>
      </c>
      <c r="E267" s="25"/>
      <c r="F267" s="25"/>
    </row>
    <row r="268" spans="1:6" ht="22.8" x14ac:dyDescent="0.3">
      <c r="A268" s="23" t="s">
        <v>167</v>
      </c>
      <c r="B268" s="4" t="s">
        <v>168</v>
      </c>
      <c r="C268" s="3" t="s">
        <v>6</v>
      </c>
      <c r="D268" s="24">
        <v>576</v>
      </c>
      <c r="E268" s="25"/>
      <c r="F268" s="25"/>
    </row>
    <row r="269" spans="1:6" s="31" customFormat="1" x14ac:dyDescent="0.3">
      <c r="A269" s="32"/>
      <c r="B269" s="26" t="s">
        <v>296</v>
      </c>
      <c r="C269" s="2"/>
      <c r="D269" s="33"/>
      <c r="E269" s="34"/>
      <c r="F269" s="34"/>
    </row>
    <row r="270" spans="1:6" s="31" customFormat="1" x14ac:dyDescent="0.3">
      <c r="A270" s="32"/>
      <c r="B270" s="26"/>
      <c r="C270" s="2"/>
      <c r="D270" s="33"/>
      <c r="E270" s="34"/>
      <c r="F270" s="34"/>
    </row>
    <row r="271" spans="1:6" x14ac:dyDescent="0.3">
      <c r="A271" s="18" t="s">
        <v>794</v>
      </c>
      <c r="B271" s="19"/>
      <c r="C271" s="20"/>
      <c r="D271" s="21"/>
      <c r="E271" s="22"/>
      <c r="F271" s="22"/>
    </row>
    <row r="272" spans="1:6" x14ac:dyDescent="0.3">
      <c r="A272" s="23" t="s">
        <v>37</v>
      </c>
      <c r="B272" s="26" t="s">
        <v>38</v>
      </c>
      <c r="C272" s="3"/>
      <c r="D272" s="24"/>
      <c r="E272" s="25"/>
      <c r="F272" s="25"/>
    </row>
    <row r="273" spans="1:6" x14ac:dyDescent="0.3">
      <c r="A273" s="23" t="s">
        <v>39</v>
      </c>
      <c r="B273" s="4" t="s">
        <v>40</v>
      </c>
      <c r="C273" s="3" t="s">
        <v>8</v>
      </c>
      <c r="D273" s="24">
        <v>602</v>
      </c>
      <c r="E273" s="25"/>
      <c r="F273" s="25"/>
    </row>
    <row r="274" spans="1:6" ht="22.8" x14ac:dyDescent="0.3">
      <c r="A274" s="23" t="s">
        <v>43</v>
      </c>
      <c r="B274" s="26" t="s">
        <v>44</v>
      </c>
      <c r="C274" s="3"/>
      <c r="D274" s="24" t="s">
        <v>4</v>
      </c>
      <c r="E274" s="25"/>
      <c r="F274" s="25"/>
    </row>
    <row r="275" spans="1:6" x14ac:dyDescent="0.3">
      <c r="A275" s="23" t="s">
        <v>45</v>
      </c>
      <c r="B275" s="4" t="s">
        <v>46</v>
      </c>
      <c r="C275" s="3" t="s">
        <v>5</v>
      </c>
      <c r="D275" s="24">
        <v>1000</v>
      </c>
      <c r="E275" s="25"/>
      <c r="F275" s="25"/>
    </row>
    <row r="276" spans="1:6" ht="22.8" x14ac:dyDescent="0.3">
      <c r="A276" s="23" t="s">
        <v>51</v>
      </c>
      <c r="B276" s="26" t="s">
        <v>52</v>
      </c>
      <c r="C276" s="3"/>
      <c r="D276" s="24" t="s">
        <v>4</v>
      </c>
      <c r="E276" s="25"/>
      <c r="F276" s="25"/>
    </row>
    <row r="277" spans="1:6" x14ac:dyDescent="0.3">
      <c r="A277" s="23" t="s">
        <v>53</v>
      </c>
      <c r="B277" s="4" t="s">
        <v>54</v>
      </c>
      <c r="C277" s="3" t="s">
        <v>6</v>
      </c>
      <c r="D277" s="24">
        <v>2881.36</v>
      </c>
      <c r="E277" s="25"/>
      <c r="F277" s="25"/>
    </row>
    <row r="278" spans="1:6" x14ac:dyDescent="0.3">
      <c r="A278" s="23" t="s">
        <v>59</v>
      </c>
      <c r="B278" s="26" t="s">
        <v>60</v>
      </c>
      <c r="C278" s="3"/>
      <c r="D278" s="24" t="s">
        <v>4</v>
      </c>
      <c r="E278" s="25"/>
      <c r="F278" s="25"/>
    </row>
    <row r="279" spans="1:6" x14ac:dyDescent="0.3">
      <c r="A279" s="23" t="s">
        <v>61</v>
      </c>
      <c r="B279" s="4" t="s">
        <v>62</v>
      </c>
      <c r="C279" s="3" t="s">
        <v>5</v>
      </c>
      <c r="D279" s="24">
        <v>617.04</v>
      </c>
      <c r="E279" s="25"/>
      <c r="F279" s="25"/>
    </row>
    <row r="280" spans="1:6" x14ac:dyDescent="0.3">
      <c r="A280" s="23" t="s">
        <v>63</v>
      </c>
      <c r="B280" s="4" t="s">
        <v>64</v>
      </c>
      <c r="C280" s="3" t="s">
        <v>5</v>
      </c>
      <c r="D280" s="24">
        <v>339.71</v>
      </c>
      <c r="E280" s="25"/>
      <c r="F280" s="25"/>
    </row>
    <row r="281" spans="1:6" x14ac:dyDescent="0.3">
      <c r="A281" s="23" t="s">
        <v>65</v>
      </c>
      <c r="B281" s="4" t="s">
        <v>66</v>
      </c>
      <c r="C281" s="3" t="s">
        <v>5</v>
      </c>
      <c r="D281" s="24">
        <v>100.91</v>
      </c>
      <c r="E281" s="25"/>
      <c r="F281" s="25"/>
    </row>
    <row r="282" spans="1:6" x14ac:dyDescent="0.3">
      <c r="A282" s="23" t="s">
        <v>67</v>
      </c>
      <c r="B282" s="4" t="s">
        <v>68</v>
      </c>
      <c r="C282" s="3" t="s">
        <v>5</v>
      </c>
      <c r="D282" s="24">
        <v>15.75</v>
      </c>
      <c r="E282" s="25"/>
      <c r="F282" s="25"/>
    </row>
    <row r="283" spans="1:6" x14ac:dyDescent="0.3">
      <c r="A283" s="23" t="s">
        <v>69</v>
      </c>
      <c r="B283" s="26" t="s">
        <v>70</v>
      </c>
      <c r="C283" s="3"/>
      <c r="D283" s="24" t="s">
        <v>4</v>
      </c>
      <c r="E283" s="25"/>
      <c r="F283" s="25"/>
    </row>
    <row r="284" spans="1:6" ht="22.8" x14ac:dyDescent="0.3">
      <c r="A284" s="23" t="s">
        <v>71</v>
      </c>
      <c r="B284" s="4" t="s">
        <v>72</v>
      </c>
      <c r="C284" s="3" t="s">
        <v>5</v>
      </c>
      <c r="D284" s="24">
        <v>660.29</v>
      </c>
      <c r="E284" s="25"/>
      <c r="F284" s="25"/>
    </row>
    <row r="285" spans="1:6" x14ac:dyDescent="0.3">
      <c r="A285" s="23" t="s">
        <v>73</v>
      </c>
      <c r="B285" s="26" t="s">
        <v>74</v>
      </c>
      <c r="C285" s="3"/>
      <c r="D285" s="24" t="s">
        <v>4</v>
      </c>
      <c r="E285" s="25"/>
      <c r="F285" s="25"/>
    </row>
    <row r="286" spans="1:6" x14ac:dyDescent="0.3">
      <c r="A286" s="23" t="s">
        <v>75</v>
      </c>
      <c r="B286" s="4" t="s">
        <v>290</v>
      </c>
      <c r="C286" s="3" t="s">
        <v>8</v>
      </c>
      <c r="D286" s="24">
        <v>602</v>
      </c>
      <c r="E286" s="25"/>
      <c r="F286" s="25"/>
    </row>
    <row r="287" spans="1:6" ht="22.8" x14ac:dyDescent="0.3">
      <c r="A287" s="23" t="s">
        <v>85</v>
      </c>
      <c r="B287" s="4" t="s">
        <v>86</v>
      </c>
      <c r="C287" s="3" t="s">
        <v>31</v>
      </c>
      <c r="D287" s="24">
        <v>86</v>
      </c>
      <c r="E287" s="25"/>
      <c r="F287" s="25"/>
    </row>
    <row r="288" spans="1:6" ht="22.8" x14ac:dyDescent="0.3">
      <c r="A288" s="23" t="s">
        <v>87</v>
      </c>
      <c r="B288" s="4" t="s">
        <v>223</v>
      </c>
      <c r="C288" s="3" t="s">
        <v>31</v>
      </c>
      <c r="D288" s="24">
        <v>86</v>
      </c>
      <c r="E288" s="25"/>
      <c r="F288" s="25"/>
    </row>
    <row r="289" spans="1:6" x14ac:dyDescent="0.3">
      <c r="A289" s="23" t="s">
        <v>89</v>
      </c>
      <c r="B289" s="4" t="s">
        <v>90</v>
      </c>
      <c r="C289" s="3" t="s">
        <v>31</v>
      </c>
      <c r="D289" s="24">
        <v>86</v>
      </c>
      <c r="E289" s="25"/>
      <c r="F289" s="25"/>
    </row>
    <row r="290" spans="1:6" x14ac:dyDescent="0.3">
      <c r="A290" s="23" t="s">
        <v>91</v>
      </c>
      <c r="B290" s="4" t="s">
        <v>793</v>
      </c>
      <c r="C290" s="3" t="s">
        <v>31</v>
      </c>
      <c r="D290" s="24">
        <v>54</v>
      </c>
      <c r="E290" s="25"/>
      <c r="F290" s="25"/>
    </row>
    <row r="291" spans="1:6" ht="22.8" x14ac:dyDescent="0.3">
      <c r="A291" s="23" t="s">
        <v>133</v>
      </c>
      <c r="B291" s="26" t="s">
        <v>134</v>
      </c>
      <c r="C291" s="3"/>
      <c r="D291" s="24" t="s">
        <v>4</v>
      </c>
      <c r="E291" s="25"/>
      <c r="F291" s="25"/>
    </row>
    <row r="292" spans="1:6" x14ac:dyDescent="0.3">
      <c r="A292" s="23" t="s">
        <v>135</v>
      </c>
      <c r="B292" s="4" t="s">
        <v>136</v>
      </c>
      <c r="C292" s="3" t="s">
        <v>5</v>
      </c>
      <c r="D292" s="24">
        <v>5.25</v>
      </c>
      <c r="E292" s="25"/>
      <c r="F292" s="25"/>
    </row>
    <row r="293" spans="1:6" x14ac:dyDescent="0.3">
      <c r="A293" s="23" t="s">
        <v>137</v>
      </c>
      <c r="B293" s="4" t="s">
        <v>138</v>
      </c>
      <c r="C293" s="3" t="s">
        <v>5</v>
      </c>
      <c r="D293" s="24">
        <v>64.260000000000005</v>
      </c>
      <c r="E293" s="25"/>
      <c r="F293" s="25"/>
    </row>
    <row r="294" spans="1:6" x14ac:dyDescent="0.3">
      <c r="A294" s="23" t="s">
        <v>139</v>
      </c>
      <c r="B294" s="4" t="s">
        <v>140</v>
      </c>
      <c r="C294" s="3" t="s">
        <v>5</v>
      </c>
      <c r="D294" s="24">
        <v>5.25</v>
      </c>
      <c r="E294" s="25"/>
      <c r="F294" s="25"/>
    </row>
    <row r="295" spans="1:6" x14ac:dyDescent="0.3">
      <c r="A295" s="23" t="s">
        <v>141</v>
      </c>
      <c r="B295" s="4" t="s">
        <v>142</v>
      </c>
      <c r="C295" s="3" t="s">
        <v>5</v>
      </c>
      <c r="D295" s="24">
        <v>64.260000000000005</v>
      </c>
      <c r="E295" s="25"/>
      <c r="F295" s="25"/>
    </row>
    <row r="296" spans="1:6" x14ac:dyDescent="0.3">
      <c r="A296" s="23" t="s">
        <v>165</v>
      </c>
      <c r="B296" s="26" t="s">
        <v>166</v>
      </c>
      <c r="C296" s="3"/>
      <c r="D296" s="24" t="s">
        <v>4</v>
      </c>
      <c r="E296" s="25"/>
      <c r="F296" s="25"/>
    </row>
    <row r="297" spans="1:6" ht="22.8" x14ac:dyDescent="0.3">
      <c r="A297" s="23" t="s">
        <v>167</v>
      </c>
      <c r="B297" s="4" t="s">
        <v>168</v>
      </c>
      <c r="C297" s="3" t="s">
        <v>6</v>
      </c>
      <c r="D297" s="24">
        <v>137.19999999999999</v>
      </c>
      <c r="E297" s="25"/>
      <c r="F297" s="25"/>
    </row>
    <row r="298" spans="1:6" x14ac:dyDescent="0.3">
      <c r="A298" s="23" t="s">
        <v>174</v>
      </c>
      <c r="B298" s="26" t="s">
        <v>175</v>
      </c>
      <c r="C298" s="3"/>
      <c r="D298" s="24" t="s">
        <v>4</v>
      </c>
      <c r="E298" s="25"/>
      <c r="F298" s="25"/>
    </row>
    <row r="299" spans="1:6" x14ac:dyDescent="0.3">
      <c r="A299" s="23" t="s">
        <v>176</v>
      </c>
      <c r="B299" s="4" t="s">
        <v>177</v>
      </c>
      <c r="C299" s="3" t="s">
        <v>8</v>
      </c>
      <c r="D299" s="24">
        <v>602</v>
      </c>
      <c r="E299" s="25"/>
      <c r="F299" s="25"/>
    </row>
    <row r="300" spans="1:6" x14ac:dyDescent="0.3">
      <c r="A300" s="23">
        <v>5655</v>
      </c>
      <c r="B300" s="4" t="s">
        <v>291</v>
      </c>
      <c r="C300" s="3" t="s">
        <v>31</v>
      </c>
      <c r="D300" s="24">
        <v>86</v>
      </c>
      <c r="E300" s="25"/>
      <c r="F300" s="25"/>
    </row>
    <row r="301" spans="1:6" x14ac:dyDescent="0.3">
      <c r="A301" s="23" t="s">
        <v>206</v>
      </c>
      <c r="B301" s="4" t="s">
        <v>207</v>
      </c>
      <c r="C301" s="3" t="s">
        <v>31</v>
      </c>
      <c r="D301" s="24">
        <v>22</v>
      </c>
      <c r="E301" s="25"/>
      <c r="F301" s="25"/>
    </row>
    <row r="302" spans="1:6" x14ac:dyDescent="0.3">
      <c r="A302" s="23" t="s">
        <v>208</v>
      </c>
      <c r="B302" s="4" t="s">
        <v>209</v>
      </c>
      <c r="C302" s="3" t="s">
        <v>31</v>
      </c>
      <c r="D302" s="24">
        <v>10</v>
      </c>
      <c r="E302" s="25"/>
      <c r="F302" s="25"/>
    </row>
    <row r="303" spans="1:6" x14ac:dyDescent="0.3">
      <c r="A303" s="23" t="s">
        <v>210</v>
      </c>
      <c r="B303" s="4" t="s">
        <v>211</v>
      </c>
      <c r="C303" s="3" t="s">
        <v>31</v>
      </c>
      <c r="D303" s="24">
        <v>16</v>
      </c>
      <c r="E303" s="25"/>
      <c r="F303" s="25"/>
    </row>
    <row r="304" spans="1:6" x14ac:dyDescent="0.3">
      <c r="A304" s="23" t="s">
        <v>212</v>
      </c>
      <c r="B304" s="4" t="s">
        <v>213</v>
      </c>
      <c r="C304" s="3" t="s">
        <v>31</v>
      </c>
      <c r="D304" s="24">
        <v>38</v>
      </c>
      <c r="E304" s="25"/>
      <c r="F304" s="25"/>
    </row>
    <row r="305" spans="1:6" s="31" customFormat="1" ht="22.8" x14ac:dyDescent="0.3">
      <c r="A305" s="32"/>
      <c r="B305" s="26" t="s">
        <v>795</v>
      </c>
      <c r="C305" s="2"/>
      <c r="D305" s="33"/>
      <c r="E305" s="34"/>
      <c r="F305" s="34"/>
    </row>
    <row r="306" spans="1:6" s="31" customFormat="1" x14ac:dyDescent="0.3">
      <c r="A306" s="32"/>
      <c r="B306" s="26" t="s">
        <v>796</v>
      </c>
      <c r="C306" s="2"/>
      <c r="D306" s="33"/>
      <c r="E306" s="34"/>
      <c r="F306" s="34"/>
    </row>
    <row r="307" spans="1:6" s="31" customFormat="1" x14ac:dyDescent="0.3">
      <c r="A307" s="32"/>
      <c r="B307" s="26"/>
      <c r="C307" s="2"/>
      <c r="D307" s="33"/>
      <c r="E307" s="34"/>
      <c r="F307" s="34"/>
    </row>
    <row r="308" spans="1:6" x14ac:dyDescent="0.3">
      <c r="A308" s="18" t="s">
        <v>797</v>
      </c>
      <c r="B308" s="19"/>
      <c r="C308" s="20"/>
      <c r="D308" s="21"/>
      <c r="E308" s="22"/>
      <c r="F308" s="22"/>
    </row>
    <row r="309" spans="1:6" s="31" customFormat="1" x14ac:dyDescent="0.3">
      <c r="A309" s="32" t="s">
        <v>37</v>
      </c>
      <c r="B309" s="26" t="s">
        <v>38</v>
      </c>
      <c r="C309" s="2"/>
      <c r="D309" s="33"/>
      <c r="E309" s="34"/>
      <c r="F309" s="34"/>
    </row>
    <row r="310" spans="1:6" x14ac:dyDescent="0.3">
      <c r="A310" s="23" t="s">
        <v>39</v>
      </c>
      <c r="B310" s="4" t="s">
        <v>40</v>
      </c>
      <c r="C310" s="3" t="s">
        <v>8</v>
      </c>
      <c r="D310" s="24">
        <v>649.11</v>
      </c>
      <c r="E310" s="25"/>
      <c r="F310" s="25"/>
    </row>
    <row r="311" spans="1:6" s="31" customFormat="1" ht="22.8" x14ac:dyDescent="0.3">
      <c r="A311" s="32" t="s">
        <v>43</v>
      </c>
      <c r="B311" s="26" t="s">
        <v>44</v>
      </c>
      <c r="C311" s="2"/>
      <c r="D311" s="33" t="s">
        <v>4</v>
      </c>
      <c r="E311" s="34"/>
      <c r="F311" s="34"/>
    </row>
    <row r="312" spans="1:6" x14ac:dyDescent="0.3">
      <c r="A312" s="23" t="s">
        <v>45</v>
      </c>
      <c r="B312" s="4" t="s">
        <v>46</v>
      </c>
      <c r="C312" s="3" t="s">
        <v>5</v>
      </c>
      <c r="D312" s="24">
        <v>809.96</v>
      </c>
      <c r="E312" s="25"/>
      <c r="F312" s="25"/>
    </row>
    <row r="313" spans="1:6" x14ac:dyDescent="0.3">
      <c r="A313" s="23" t="s">
        <v>47</v>
      </c>
      <c r="B313" s="4" t="s">
        <v>48</v>
      </c>
      <c r="C313" s="3" t="s">
        <v>5</v>
      </c>
      <c r="D313" s="24">
        <v>32.799999999999997</v>
      </c>
      <c r="E313" s="25"/>
      <c r="F313" s="25"/>
    </row>
    <row r="314" spans="1:6" s="31" customFormat="1" ht="22.8" x14ac:dyDescent="0.3">
      <c r="A314" s="32" t="s">
        <v>51</v>
      </c>
      <c r="B314" s="26" t="s">
        <v>52</v>
      </c>
      <c r="C314" s="2"/>
      <c r="D314" s="33" t="s">
        <v>4</v>
      </c>
      <c r="E314" s="34"/>
      <c r="F314" s="34"/>
    </row>
    <row r="315" spans="1:6" x14ac:dyDescent="0.3">
      <c r="A315" s="23" t="s">
        <v>53</v>
      </c>
      <c r="B315" s="4" t="s">
        <v>54</v>
      </c>
      <c r="C315" s="3" t="s">
        <v>6</v>
      </c>
      <c r="D315" s="24">
        <v>2051.4499999999998</v>
      </c>
      <c r="E315" s="25"/>
      <c r="F315" s="25"/>
    </row>
    <row r="316" spans="1:6" x14ac:dyDescent="0.3">
      <c r="A316" s="23" t="s">
        <v>55</v>
      </c>
      <c r="B316" s="4" t="s">
        <v>56</v>
      </c>
      <c r="C316" s="3" t="s">
        <v>6</v>
      </c>
      <c r="D316" s="24">
        <v>282.49</v>
      </c>
      <c r="E316" s="25"/>
      <c r="F316" s="25"/>
    </row>
    <row r="317" spans="1:6" s="31" customFormat="1" x14ac:dyDescent="0.3">
      <c r="A317" s="32" t="s">
        <v>59</v>
      </c>
      <c r="B317" s="26" t="s">
        <v>60</v>
      </c>
      <c r="C317" s="2"/>
      <c r="D317" s="33" t="s">
        <v>4</v>
      </c>
      <c r="E317" s="34"/>
      <c r="F317" s="34"/>
    </row>
    <row r="318" spans="1:6" x14ac:dyDescent="0.3">
      <c r="A318" s="23" t="s">
        <v>61</v>
      </c>
      <c r="B318" s="4" t="s">
        <v>62</v>
      </c>
      <c r="C318" s="3" t="s">
        <v>5</v>
      </c>
      <c r="D318" s="24">
        <v>330</v>
      </c>
      <c r="E318" s="25"/>
      <c r="F318" s="25"/>
    </row>
    <row r="319" spans="1:6" x14ac:dyDescent="0.3">
      <c r="A319" s="23" t="s">
        <v>63</v>
      </c>
      <c r="B319" s="4" t="s">
        <v>64</v>
      </c>
      <c r="C319" s="3" t="s">
        <v>5</v>
      </c>
      <c r="D319" s="24">
        <v>315</v>
      </c>
      <c r="E319" s="25"/>
      <c r="F319" s="25"/>
    </row>
    <row r="320" spans="1:6" x14ac:dyDescent="0.3">
      <c r="A320" s="23" t="s">
        <v>65</v>
      </c>
      <c r="B320" s="4" t="s">
        <v>66</v>
      </c>
      <c r="C320" s="3" t="s">
        <v>5</v>
      </c>
      <c r="D320" s="24">
        <v>78.02</v>
      </c>
      <c r="E320" s="25"/>
      <c r="F320" s="25"/>
    </row>
    <row r="321" spans="1:6" x14ac:dyDescent="0.3">
      <c r="A321" s="23" t="s">
        <v>67</v>
      </c>
      <c r="B321" s="4" t="s">
        <v>68</v>
      </c>
      <c r="C321" s="3" t="s">
        <v>5</v>
      </c>
      <c r="D321" s="24">
        <v>6.64</v>
      </c>
      <c r="E321" s="25"/>
      <c r="F321" s="25"/>
    </row>
    <row r="322" spans="1:6" x14ac:dyDescent="0.3">
      <c r="A322" s="23" t="s">
        <v>69</v>
      </c>
      <c r="B322" s="26" t="s">
        <v>70</v>
      </c>
      <c r="C322" s="3"/>
      <c r="D322" s="24" t="s">
        <v>4</v>
      </c>
      <c r="E322" s="25"/>
      <c r="F322" s="25"/>
    </row>
    <row r="323" spans="1:6" ht="22.8" x14ac:dyDescent="0.3">
      <c r="A323" s="23" t="s">
        <v>71</v>
      </c>
      <c r="B323" s="4" t="s">
        <v>72</v>
      </c>
      <c r="C323" s="3" t="s">
        <v>5</v>
      </c>
      <c r="D323" s="24">
        <v>527.76</v>
      </c>
      <c r="E323" s="25"/>
      <c r="F323" s="25"/>
    </row>
    <row r="324" spans="1:6" x14ac:dyDescent="0.3">
      <c r="A324" s="23" t="s">
        <v>73</v>
      </c>
      <c r="B324" s="26" t="s">
        <v>74</v>
      </c>
      <c r="C324" s="3"/>
      <c r="D324" s="24" t="s">
        <v>4</v>
      </c>
      <c r="E324" s="25"/>
      <c r="F324" s="25"/>
    </row>
    <row r="325" spans="1:6" x14ac:dyDescent="0.3">
      <c r="A325" s="23" t="s">
        <v>75</v>
      </c>
      <c r="B325" s="4" t="s">
        <v>290</v>
      </c>
      <c r="C325" s="3" t="s">
        <v>8</v>
      </c>
      <c r="D325" s="24">
        <v>649.11</v>
      </c>
      <c r="E325" s="25"/>
      <c r="F325" s="25"/>
    </row>
    <row r="326" spans="1:6" x14ac:dyDescent="0.3">
      <c r="A326" s="23" t="s">
        <v>130</v>
      </c>
      <c r="B326" s="26" t="s">
        <v>9</v>
      </c>
      <c r="C326" s="3"/>
      <c r="D326" s="24" t="s">
        <v>4</v>
      </c>
      <c r="E326" s="25"/>
      <c r="F326" s="25"/>
    </row>
    <row r="327" spans="1:6" x14ac:dyDescent="0.3">
      <c r="A327" s="23" t="s">
        <v>131</v>
      </c>
      <c r="B327" s="4" t="s">
        <v>132</v>
      </c>
      <c r="C327" s="3" t="s">
        <v>31</v>
      </c>
      <c r="D327" s="24">
        <v>46</v>
      </c>
      <c r="E327" s="25"/>
      <c r="F327" s="25"/>
    </row>
    <row r="328" spans="1:6" ht="22.8" x14ac:dyDescent="0.3">
      <c r="A328" s="23" t="s">
        <v>133</v>
      </c>
      <c r="B328" s="26" t="s">
        <v>134</v>
      </c>
      <c r="C328" s="3"/>
      <c r="D328" s="24" t="s">
        <v>4</v>
      </c>
      <c r="E328" s="25"/>
      <c r="F328" s="25"/>
    </row>
    <row r="329" spans="1:6" x14ac:dyDescent="0.3">
      <c r="A329" s="23" t="s">
        <v>135</v>
      </c>
      <c r="B329" s="4" t="s">
        <v>136</v>
      </c>
      <c r="C329" s="3" t="s">
        <v>5</v>
      </c>
      <c r="D329" s="24">
        <v>2.21</v>
      </c>
      <c r="E329" s="25"/>
      <c r="F329" s="25"/>
    </row>
    <row r="330" spans="1:6" x14ac:dyDescent="0.3">
      <c r="A330" s="23" t="s">
        <v>137</v>
      </c>
      <c r="B330" s="4" t="s">
        <v>138</v>
      </c>
      <c r="C330" s="3" t="s">
        <v>5</v>
      </c>
      <c r="D330" s="24">
        <v>69.31</v>
      </c>
      <c r="E330" s="25"/>
      <c r="F330" s="25"/>
    </row>
    <row r="331" spans="1:6" x14ac:dyDescent="0.3">
      <c r="A331" s="23" t="s">
        <v>139</v>
      </c>
      <c r="B331" s="4" t="s">
        <v>140</v>
      </c>
      <c r="C331" s="3" t="s">
        <v>5</v>
      </c>
      <c r="D331" s="24">
        <v>2.21</v>
      </c>
      <c r="E331" s="25"/>
      <c r="F331" s="25"/>
    </row>
    <row r="332" spans="1:6" x14ac:dyDescent="0.3">
      <c r="A332" s="23" t="s">
        <v>141</v>
      </c>
      <c r="B332" s="4" t="s">
        <v>142</v>
      </c>
      <c r="C332" s="3" t="s">
        <v>5</v>
      </c>
      <c r="D332" s="24">
        <v>69.31</v>
      </c>
      <c r="E332" s="25"/>
      <c r="F332" s="25"/>
    </row>
    <row r="333" spans="1:6" x14ac:dyDescent="0.3">
      <c r="A333" s="23" t="s">
        <v>165</v>
      </c>
      <c r="B333" s="26" t="s">
        <v>166</v>
      </c>
      <c r="C333" s="3"/>
      <c r="D333" s="24" t="s">
        <v>4</v>
      </c>
      <c r="E333" s="25"/>
      <c r="F333" s="25"/>
    </row>
    <row r="334" spans="1:6" ht="22.8" x14ac:dyDescent="0.3">
      <c r="A334" s="23" t="s">
        <v>167</v>
      </c>
      <c r="B334" s="4" t="s">
        <v>168</v>
      </c>
      <c r="C334" s="3" t="s">
        <v>6</v>
      </c>
      <c r="D334" s="24">
        <v>42.95</v>
      </c>
      <c r="E334" s="25"/>
      <c r="F334" s="25"/>
    </row>
    <row r="335" spans="1:6" x14ac:dyDescent="0.3">
      <c r="A335" s="23" t="s">
        <v>174</v>
      </c>
      <c r="B335" s="26" t="s">
        <v>175</v>
      </c>
      <c r="C335" s="3"/>
      <c r="D335" s="24" t="s">
        <v>4</v>
      </c>
      <c r="E335" s="25"/>
      <c r="F335" s="25"/>
    </row>
    <row r="336" spans="1:6" x14ac:dyDescent="0.3">
      <c r="A336" s="23" t="s">
        <v>180</v>
      </c>
      <c r="B336" s="4" t="s">
        <v>181</v>
      </c>
      <c r="C336" s="3" t="s">
        <v>8</v>
      </c>
      <c r="D336" s="24">
        <v>649.11</v>
      </c>
      <c r="E336" s="25"/>
      <c r="F336" s="25"/>
    </row>
    <row r="337" spans="1:6" s="31" customFormat="1" x14ac:dyDescent="0.3">
      <c r="A337" s="32"/>
      <c r="B337" s="26" t="s">
        <v>798</v>
      </c>
      <c r="C337" s="2"/>
      <c r="D337" s="33"/>
      <c r="E337" s="34"/>
      <c r="F337" s="34"/>
    </row>
    <row r="338" spans="1:6" s="31" customFormat="1" x14ac:dyDescent="0.3">
      <c r="A338" s="32"/>
      <c r="B338" s="26" t="s">
        <v>799</v>
      </c>
      <c r="C338" s="2"/>
      <c r="D338" s="33"/>
      <c r="E338" s="34"/>
      <c r="F338" s="34"/>
    </row>
    <row r="339" spans="1:6" s="31" customFormat="1" x14ac:dyDescent="0.3">
      <c r="A339" s="32"/>
      <c r="B339" s="26"/>
      <c r="C339" s="2"/>
      <c r="D339" s="33"/>
      <c r="E339" s="34"/>
      <c r="F339" s="34"/>
    </row>
    <row r="340" spans="1:6" x14ac:dyDescent="0.3">
      <c r="A340" s="18" t="s">
        <v>297</v>
      </c>
      <c r="B340" s="19"/>
      <c r="C340" s="20"/>
      <c r="D340" s="21"/>
      <c r="E340" s="22"/>
      <c r="F340" s="22"/>
    </row>
    <row r="341" spans="1:6" ht="22.8" x14ac:dyDescent="0.3">
      <c r="A341" s="23" t="s">
        <v>43</v>
      </c>
      <c r="B341" s="26" t="s">
        <v>44</v>
      </c>
      <c r="C341" s="3"/>
      <c r="D341" s="24"/>
      <c r="E341" s="25"/>
      <c r="F341" s="25"/>
    </row>
    <row r="342" spans="1:6" x14ac:dyDescent="0.3">
      <c r="A342" s="23" t="s">
        <v>234</v>
      </c>
      <c r="B342" s="26" t="s">
        <v>235</v>
      </c>
      <c r="C342" s="3"/>
      <c r="D342" s="24"/>
      <c r="E342" s="25"/>
      <c r="F342" s="25"/>
    </row>
    <row r="343" spans="1:6" x14ac:dyDescent="0.3">
      <c r="A343" s="23" t="s">
        <v>45</v>
      </c>
      <c r="B343" s="4" t="s">
        <v>46</v>
      </c>
      <c r="C343" s="3" t="s">
        <v>5</v>
      </c>
      <c r="D343" s="24">
        <v>50</v>
      </c>
      <c r="E343" s="25"/>
      <c r="F343" s="25"/>
    </row>
    <row r="344" spans="1:6" x14ac:dyDescent="0.3">
      <c r="A344" s="23" t="s">
        <v>59</v>
      </c>
      <c r="B344" s="26" t="s">
        <v>60</v>
      </c>
      <c r="C344" s="3"/>
      <c r="D344" s="24"/>
      <c r="E344" s="25"/>
      <c r="F344" s="25"/>
    </row>
    <row r="345" spans="1:6" x14ac:dyDescent="0.3">
      <c r="A345" s="23" t="s">
        <v>61</v>
      </c>
      <c r="B345" s="4" t="s">
        <v>62</v>
      </c>
      <c r="C345" s="3" t="s">
        <v>5</v>
      </c>
      <c r="D345" s="24">
        <v>29.06</v>
      </c>
      <c r="E345" s="25"/>
      <c r="F345" s="25"/>
    </row>
    <row r="346" spans="1:6" x14ac:dyDescent="0.3">
      <c r="A346" s="23" t="s">
        <v>65</v>
      </c>
      <c r="B346" s="4" t="s">
        <v>66</v>
      </c>
      <c r="C346" s="3" t="s">
        <v>5</v>
      </c>
      <c r="D346" s="24">
        <v>0.6</v>
      </c>
      <c r="E346" s="25"/>
      <c r="F346" s="25"/>
    </row>
    <row r="347" spans="1:6" x14ac:dyDescent="0.3">
      <c r="A347" s="23" t="s">
        <v>241</v>
      </c>
      <c r="B347" s="4" t="s">
        <v>242</v>
      </c>
      <c r="C347" s="3" t="s">
        <v>5</v>
      </c>
      <c r="D347" s="24">
        <v>58.13</v>
      </c>
      <c r="E347" s="25"/>
      <c r="F347" s="25"/>
    </row>
    <row r="348" spans="1:6" x14ac:dyDescent="0.3">
      <c r="A348" s="23" t="s">
        <v>69</v>
      </c>
      <c r="B348" s="26" t="s">
        <v>70</v>
      </c>
      <c r="C348" s="3"/>
      <c r="D348" s="24"/>
      <c r="E348" s="25"/>
      <c r="F348" s="25"/>
    </row>
    <row r="349" spans="1:6" ht="22.8" x14ac:dyDescent="0.3">
      <c r="A349" s="23" t="s">
        <v>71</v>
      </c>
      <c r="B349" s="4" t="s">
        <v>72</v>
      </c>
      <c r="C349" s="3" t="s">
        <v>5</v>
      </c>
      <c r="D349" s="24">
        <v>87.19</v>
      </c>
      <c r="E349" s="25"/>
      <c r="F349" s="25"/>
    </row>
    <row r="350" spans="1:6" x14ac:dyDescent="0.3">
      <c r="A350" s="23" t="s">
        <v>243</v>
      </c>
      <c r="B350" s="26" t="s">
        <v>244</v>
      </c>
      <c r="C350" s="3"/>
      <c r="D350" s="24"/>
      <c r="E350" s="25"/>
      <c r="F350" s="25"/>
    </row>
    <row r="351" spans="1:6" x14ac:dyDescent="0.3">
      <c r="A351" s="23" t="s">
        <v>245</v>
      </c>
      <c r="B351" s="26" t="s">
        <v>246</v>
      </c>
      <c r="C351" s="3"/>
      <c r="D351" s="24"/>
      <c r="E351" s="25"/>
      <c r="F351" s="25"/>
    </row>
    <row r="352" spans="1:6" x14ac:dyDescent="0.3">
      <c r="A352" s="23" t="s">
        <v>247</v>
      </c>
      <c r="B352" s="4" t="s">
        <v>248</v>
      </c>
      <c r="C352" s="3" t="s">
        <v>5</v>
      </c>
      <c r="D352" s="24">
        <v>0.2</v>
      </c>
      <c r="E352" s="25"/>
      <c r="F352" s="25"/>
    </row>
    <row r="353" spans="1:6" x14ac:dyDescent="0.3">
      <c r="A353" s="23" t="s">
        <v>255</v>
      </c>
      <c r="B353" s="26" t="s">
        <v>256</v>
      </c>
      <c r="C353" s="3"/>
      <c r="D353" s="24"/>
      <c r="E353" s="25"/>
      <c r="F353" s="25"/>
    </row>
    <row r="354" spans="1:6" x14ac:dyDescent="0.3">
      <c r="A354" s="23" t="s">
        <v>259</v>
      </c>
      <c r="B354" s="4" t="s">
        <v>260</v>
      </c>
      <c r="C354" s="3" t="s">
        <v>5</v>
      </c>
      <c r="D354" s="24">
        <v>5.81</v>
      </c>
      <c r="E354" s="25"/>
      <c r="F354" s="25"/>
    </row>
    <row r="355" spans="1:6" x14ac:dyDescent="0.3">
      <c r="A355" s="23" t="s">
        <v>263</v>
      </c>
      <c r="B355" s="26" t="s">
        <v>264</v>
      </c>
      <c r="C355" s="3"/>
      <c r="D355" s="24"/>
      <c r="E355" s="25"/>
      <c r="F355" s="25"/>
    </row>
    <row r="356" spans="1:6" x14ac:dyDescent="0.3">
      <c r="A356" s="23" t="s">
        <v>265</v>
      </c>
      <c r="B356" s="26" t="s">
        <v>266</v>
      </c>
      <c r="C356" s="3"/>
      <c r="D356" s="24"/>
      <c r="E356" s="25"/>
      <c r="F356" s="25"/>
    </row>
    <row r="357" spans="1:6" x14ac:dyDescent="0.3">
      <c r="A357" s="23" t="s">
        <v>267</v>
      </c>
      <c r="B357" s="4" t="s">
        <v>268</v>
      </c>
      <c r="C357" s="3" t="s">
        <v>30</v>
      </c>
      <c r="D357" s="24">
        <v>129.79</v>
      </c>
      <c r="E357" s="25"/>
      <c r="F357" s="25"/>
    </row>
    <row r="358" spans="1:6" ht="22.8" x14ac:dyDescent="0.3">
      <c r="A358" s="23" t="s">
        <v>275</v>
      </c>
      <c r="B358" s="26" t="s">
        <v>276</v>
      </c>
      <c r="C358" s="3"/>
      <c r="D358" s="24"/>
      <c r="E358" s="25"/>
      <c r="F358" s="25"/>
    </row>
    <row r="359" spans="1:6" ht="22.8" x14ac:dyDescent="0.3">
      <c r="A359" s="23" t="s">
        <v>279</v>
      </c>
      <c r="B359" s="4" t="s">
        <v>280</v>
      </c>
      <c r="C359" s="3" t="s">
        <v>5</v>
      </c>
      <c r="D359" s="24">
        <v>1.55</v>
      </c>
      <c r="E359" s="25"/>
      <c r="F359" s="25"/>
    </row>
    <row r="360" spans="1:6" s="31" customFormat="1" x14ac:dyDescent="0.3">
      <c r="A360" s="32"/>
      <c r="B360" s="26" t="s">
        <v>226</v>
      </c>
      <c r="C360" s="2"/>
      <c r="D360" s="33"/>
      <c r="E360" s="34"/>
      <c r="F360" s="34"/>
    </row>
    <row r="361" spans="1:6" s="31" customFormat="1" x14ac:dyDescent="0.3">
      <c r="A361" s="32"/>
      <c r="B361" s="26"/>
      <c r="C361" s="2"/>
      <c r="D361" s="33"/>
      <c r="E361" s="34"/>
      <c r="F361" s="34"/>
    </row>
    <row r="362" spans="1:6" x14ac:dyDescent="0.3">
      <c r="A362" s="18" t="s">
        <v>299</v>
      </c>
      <c r="B362" s="19"/>
      <c r="C362" s="20"/>
      <c r="D362" s="21"/>
      <c r="E362" s="22"/>
      <c r="F362" s="22"/>
    </row>
    <row r="363" spans="1:6" ht="22.8" x14ac:dyDescent="0.3">
      <c r="A363" s="23" t="s">
        <v>43</v>
      </c>
      <c r="B363" s="26" t="s">
        <v>44</v>
      </c>
      <c r="C363" s="3"/>
      <c r="D363" s="24"/>
      <c r="E363" s="25"/>
      <c r="F363" s="25"/>
    </row>
    <row r="364" spans="1:6" x14ac:dyDescent="0.3">
      <c r="A364" s="23" t="s">
        <v>234</v>
      </c>
      <c r="B364" s="26" t="s">
        <v>235</v>
      </c>
      <c r="C364" s="3"/>
      <c r="D364" s="24"/>
      <c r="E364" s="25"/>
      <c r="F364" s="25"/>
    </row>
    <row r="365" spans="1:6" x14ac:dyDescent="0.3">
      <c r="A365" s="23" t="s">
        <v>45</v>
      </c>
      <c r="B365" s="4" t="s">
        <v>46</v>
      </c>
      <c r="C365" s="3" t="s">
        <v>5</v>
      </c>
      <c r="D365" s="24">
        <v>47.61</v>
      </c>
      <c r="E365" s="25"/>
      <c r="F365" s="25"/>
    </row>
    <row r="366" spans="1:6" x14ac:dyDescent="0.3">
      <c r="A366" s="23" t="s">
        <v>59</v>
      </c>
      <c r="B366" s="26" t="s">
        <v>60</v>
      </c>
      <c r="C366" s="3"/>
      <c r="D366" s="24"/>
      <c r="E366" s="25"/>
      <c r="F366" s="25"/>
    </row>
    <row r="367" spans="1:6" x14ac:dyDescent="0.3">
      <c r="A367" s="23" t="s">
        <v>61</v>
      </c>
      <c r="B367" s="4" t="s">
        <v>62</v>
      </c>
      <c r="C367" s="3" t="s">
        <v>5</v>
      </c>
      <c r="D367" s="24">
        <v>15.87</v>
      </c>
      <c r="E367" s="25"/>
      <c r="F367" s="25"/>
    </row>
    <row r="368" spans="1:6" x14ac:dyDescent="0.3">
      <c r="A368" s="23" t="s">
        <v>65</v>
      </c>
      <c r="B368" s="4" t="s">
        <v>66</v>
      </c>
      <c r="C368" s="3" t="s">
        <v>5</v>
      </c>
      <c r="D368" s="24">
        <v>1.05</v>
      </c>
      <c r="E368" s="25"/>
      <c r="F368" s="25"/>
    </row>
    <row r="369" spans="1:6" x14ac:dyDescent="0.3">
      <c r="A369" s="23" t="s">
        <v>241</v>
      </c>
      <c r="B369" s="4" t="s">
        <v>242</v>
      </c>
      <c r="C369" s="3" t="s">
        <v>5</v>
      </c>
      <c r="D369" s="24">
        <v>31.74</v>
      </c>
      <c r="E369" s="25"/>
      <c r="F369" s="25"/>
    </row>
    <row r="370" spans="1:6" x14ac:dyDescent="0.3">
      <c r="A370" s="23" t="s">
        <v>69</v>
      </c>
      <c r="B370" s="26" t="s">
        <v>70</v>
      </c>
      <c r="C370" s="3"/>
      <c r="D370" s="24"/>
      <c r="E370" s="25"/>
      <c r="F370" s="25"/>
    </row>
    <row r="371" spans="1:6" ht="22.8" x14ac:dyDescent="0.3">
      <c r="A371" s="23" t="s">
        <v>71</v>
      </c>
      <c r="B371" s="4" t="s">
        <v>72</v>
      </c>
      <c r="C371" s="3" t="s">
        <v>5</v>
      </c>
      <c r="D371" s="24">
        <v>47.61</v>
      </c>
      <c r="E371" s="25"/>
      <c r="F371" s="25"/>
    </row>
    <row r="372" spans="1:6" x14ac:dyDescent="0.3">
      <c r="A372" s="23" t="s">
        <v>243</v>
      </c>
      <c r="B372" s="26" t="s">
        <v>244</v>
      </c>
      <c r="C372" s="3"/>
      <c r="D372" s="24"/>
      <c r="E372" s="25"/>
      <c r="F372" s="25"/>
    </row>
    <row r="373" spans="1:6" x14ac:dyDescent="0.3">
      <c r="A373" s="23" t="s">
        <v>245</v>
      </c>
      <c r="B373" s="26" t="s">
        <v>246</v>
      </c>
      <c r="C373" s="3"/>
      <c r="D373" s="24"/>
      <c r="E373" s="25"/>
      <c r="F373" s="25"/>
    </row>
    <row r="374" spans="1:6" x14ac:dyDescent="0.3">
      <c r="A374" s="23" t="s">
        <v>247</v>
      </c>
      <c r="B374" s="4" t="s">
        <v>248</v>
      </c>
      <c r="C374" s="3" t="s">
        <v>5</v>
      </c>
      <c r="D374" s="24">
        <v>0.35</v>
      </c>
      <c r="E374" s="25"/>
      <c r="F374" s="25"/>
    </row>
    <row r="375" spans="1:6" x14ac:dyDescent="0.3">
      <c r="A375" s="23" t="s">
        <v>255</v>
      </c>
      <c r="B375" s="26" t="s">
        <v>256</v>
      </c>
      <c r="C375" s="3"/>
      <c r="D375" s="24"/>
      <c r="E375" s="25"/>
      <c r="F375" s="25"/>
    </row>
    <row r="376" spans="1:6" x14ac:dyDescent="0.3">
      <c r="A376" s="23" t="s">
        <v>259</v>
      </c>
      <c r="B376" s="4" t="s">
        <v>260</v>
      </c>
      <c r="C376" s="3" t="s">
        <v>5</v>
      </c>
      <c r="D376" s="24">
        <v>3.17</v>
      </c>
      <c r="E376" s="25"/>
      <c r="F376" s="25"/>
    </row>
    <row r="377" spans="1:6" x14ac:dyDescent="0.3">
      <c r="A377" s="23" t="s">
        <v>263</v>
      </c>
      <c r="B377" s="26" t="s">
        <v>264</v>
      </c>
      <c r="C377" s="3"/>
      <c r="D377" s="24"/>
      <c r="E377" s="25"/>
      <c r="F377" s="25"/>
    </row>
    <row r="378" spans="1:6" x14ac:dyDescent="0.3">
      <c r="A378" s="23" t="s">
        <v>265</v>
      </c>
      <c r="B378" s="26" t="s">
        <v>266</v>
      </c>
      <c r="C378" s="3"/>
      <c r="D378" s="24"/>
      <c r="E378" s="25"/>
      <c r="F378" s="25"/>
    </row>
    <row r="379" spans="1:6" x14ac:dyDescent="0.3">
      <c r="A379" s="23" t="s">
        <v>267</v>
      </c>
      <c r="B379" s="4" t="s">
        <v>268</v>
      </c>
      <c r="C379" s="3" t="s">
        <v>30</v>
      </c>
      <c r="D379" s="24">
        <v>446.8</v>
      </c>
      <c r="E379" s="25"/>
      <c r="F379" s="25"/>
    </row>
    <row r="380" spans="1:6" ht="22.8" x14ac:dyDescent="0.3">
      <c r="A380" s="23" t="s">
        <v>275</v>
      </c>
      <c r="B380" s="26" t="s">
        <v>276</v>
      </c>
      <c r="C380" s="3"/>
      <c r="D380" s="24"/>
      <c r="E380" s="25"/>
      <c r="F380" s="25"/>
    </row>
    <row r="381" spans="1:6" ht="22.8" x14ac:dyDescent="0.3">
      <c r="A381" s="23" t="s">
        <v>279</v>
      </c>
      <c r="B381" s="4" t="s">
        <v>280</v>
      </c>
      <c r="C381" s="3" t="s">
        <v>5</v>
      </c>
      <c r="D381" s="24">
        <v>5.7</v>
      </c>
      <c r="E381" s="25"/>
      <c r="F381" s="25"/>
    </row>
    <row r="382" spans="1:6" s="31" customFormat="1" x14ac:dyDescent="0.3">
      <c r="A382" s="32"/>
      <c r="B382" s="26" t="s">
        <v>226</v>
      </c>
      <c r="C382" s="2"/>
      <c r="D382" s="33"/>
      <c r="E382" s="34"/>
      <c r="F382" s="34"/>
    </row>
    <row r="383" spans="1:6" s="31" customFormat="1" x14ac:dyDescent="0.3">
      <c r="A383" s="32"/>
      <c r="B383" s="26"/>
      <c r="C383" s="2"/>
      <c r="D383" s="33"/>
      <c r="E383" s="34"/>
      <c r="F383" s="34"/>
    </row>
    <row r="384" spans="1:6" s="31" customFormat="1" ht="22.8" x14ac:dyDescent="0.3">
      <c r="A384" s="32"/>
      <c r="B384" s="26" t="s">
        <v>300</v>
      </c>
      <c r="C384" s="2"/>
      <c r="D384" s="33"/>
      <c r="E384" s="34"/>
      <c r="F384" s="34"/>
    </row>
    <row r="385" spans="1:6" s="31" customFormat="1" ht="22.8" x14ac:dyDescent="0.3">
      <c r="A385" s="32"/>
      <c r="B385" s="26" t="s">
        <v>301</v>
      </c>
      <c r="C385" s="2"/>
      <c r="D385" s="33"/>
      <c r="E385" s="34"/>
      <c r="F385" s="34"/>
    </row>
    <row r="386" spans="1:6" s="31" customFormat="1" ht="22.8" x14ac:dyDescent="0.3">
      <c r="A386" s="32"/>
      <c r="B386" s="26" t="s">
        <v>302</v>
      </c>
      <c r="C386" s="2"/>
      <c r="D386" s="33"/>
      <c r="E386" s="34"/>
      <c r="F386" s="34"/>
    </row>
    <row r="387" spans="1:6" s="31" customFormat="1" x14ac:dyDescent="0.3">
      <c r="A387" s="32"/>
      <c r="B387" s="26"/>
      <c r="C387" s="2"/>
      <c r="D387" s="33"/>
      <c r="E387" s="34"/>
      <c r="F387" s="34"/>
    </row>
    <row r="388" spans="1:6" x14ac:dyDescent="0.3">
      <c r="A388" s="55" t="s">
        <v>303</v>
      </c>
      <c r="B388" s="55"/>
      <c r="C388" s="55"/>
      <c r="D388" s="55"/>
      <c r="E388" s="55"/>
      <c r="F388" s="55"/>
    </row>
    <row r="389" spans="1:6" x14ac:dyDescent="0.3">
      <c r="A389" s="18" t="s">
        <v>304</v>
      </c>
      <c r="B389" s="19"/>
      <c r="C389" s="20"/>
      <c r="D389" s="21"/>
      <c r="E389" s="22"/>
      <c r="F389" s="22"/>
    </row>
    <row r="390" spans="1:6" x14ac:dyDescent="0.3">
      <c r="A390" s="35" t="s">
        <v>305</v>
      </c>
      <c r="B390" s="36"/>
      <c r="C390" s="37"/>
      <c r="D390" s="38"/>
      <c r="E390" s="39"/>
      <c r="F390" s="39"/>
    </row>
    <row r="391" spans="1:6" x14ac:dyDescent="0.3">
      <c r="A391" s="23" t="s">
        <v>73</v>
      </c>
      <c r="B391" s="26" t="s">
        <v>74</v>
      </c>
      <c r="C391" s="3"/>
      <c r="D391" s="24"/>
      <c r="E391" s="25"/>
      <c r="F391" s="25"/>
    </row>
    <row r="392" spans="1:6" x14ac:dyDescent="0.3">
      <c r="A392" s="23" t="s">
        <v>316</v>
      </c>
      <c r="B392" s="26" t="s">
        <v>317</v>
      </c>
      <c r="C392" s="3"/>
      <c r="D392" s="24"/>
      <c r="E392" s="25"/>
      <c r="F392" s="25"/>
    </row>
    <row r="393" spans="1:6" x14ac:dyDescent="0.3">
      <c r="A393" s="23" t="s">
        <v>318</v>
      </c>
      <c r="B393" s="26" t="s">
        <v>319</v>
      </c>
      <c r="C393" s="3"/>
      <c r="D393" s="24"/>
      <c r="E393" s="25"/>
      <c r="F393" s="25"/>
    </row>
    <row r="394" spans="1:6" x14ac:dyDescent="0.3">
      <c r="A394" s="23" t="s">
        <v>75</v>
      </c>
      <c r="B394" s="4" t="s">
        <v>76</v>
      </c>
      <c r="C394" s="3" t="s">
        <v>8</v>
      </c>
      <c r="D394" s="24">
        <v>49.45</v>
      </c>
      <c r="E394" s="25"/>
      <c r="F394" s="25"/>
    </row>
    <row r="395" spans="1:6" x14ac:dyDescent="0.3">
      <c r="A395" s="23" t="s">
        <v>330</v>
      </c>
      <c r="B395" s="26" t="s">
        <v>331</v>
      </c>
      <c r="C395" s="3"/>
      <c r="D395" s="24"/>
      <c r="E395" s="25"/>
      <c r="F395" s="25"/>
    </row>
    <row r="396" spans="1:6" x14ac:dyDescent="0.3">
      <c r="A396" s="23" t="s">
        <v>332</v>
      </c>
      <c r="B396" s="4" t="s">
        <v>333</v>
      </c>
      <c r="C396" s="3" t="s">
        <v>31</v>
      </c>
      <c r="D396" s="24">
        <v>12</v>
      </c>
      <c r="E396" s="25"/>
      <c r="F396" s="25"/>
    </row>
    <row r="397" spans="1:6" x14ac:dyDescent="0.3">
      <c r="A397" s="23" t="s">
        <v>334</v>
      </c>
      <c r="B397" s="26" t="s">
        <v>335</v>
      </c>
      <c r="C397" s="3"/>
      <c r="D397" s="24"/>
      <c r="E397" s="25"/>
      <c r="F397" s="25"/>
    </row>
    <row r="398" spans="1:6" ht="22.8" x14ac:dyDescent="0.3">
      <c r="A398" s="23" t="s">
        <v>87</v>
      </c>
      <c r="B398" s="4" t="s">
        <v>88</v>
      </c>
      <c r="C398" s="3" t="s">
        <v>31</v>
      </c>
      <c r="D398" s="24">
        <v>27</v>
      </c>
      <c r="E398" s="25"/>
      <c r="F398" s="25"/>
    </row>
    <row r="399" spans="1:6" x14ac:dyDescent="0.3">
      <c r="A399" s="23"/>
      <c r="B399" s="26" t="s">
        <v>175</v>
      </c>
      <c r="C399" s="3"/>
      <c r="D399" s="24"/>
      <c r="E399" s="25"/>
      <c r="F399" s="25"/>
    </row>
    <row r="400" spans="1:6" x14ac:dyDescent="0.3">
      <c r="A400" s="23">
        <v>5561</v>
      </c>
      <c r="B400" s="4" t="s">
        <v>567</v>
      </c>
      <c r="C400" s="3" t="s">
        <v>8</v>
      </c>
      <c r="D400" s="24">
        <v>49.45</v>
      </c>
      <c r="E400" s="25"/>
      <c r="F400" s="25"/>
    </row>
    <row r="401" spans="1:6" x14ac:dyDescent="0.3">
      <c r="A401" s="23">
        <v>5563</v>
      </c>
      <c r="B401" s="4" t="s">
        <v>569</v>
      </c>
      <c r="C401" s="3" t="s">
        <v>31</v>
      </c>
      <c r="D401" s="24">
        <v>14</v>
      </c>
      <c r="E401" s="25"/>
      <c r="F401" s="25"/>
    </row>
    <row r="402" spans="1:6" x14ac:dyDescent="0.3">
      <c r="A402" s="23">
        <v>5564</v>
      </c>
      <c r="B402" s="4" t="s">
        <v>570</v>
      </c>
      <c r="C402" s="3" t="s">
        <v>31</v>
      </c>
      <c r="D402" s="24">
        <v>1</v>
      </c>
      <c r="E402" s="25"/>
      <c r="F402" s="25"/>
    </row>
    <row r="403" spans="1:6" x14ac:dyDescent="0.3">
      <c r="A403" s="23">
        <v>5567</v>
      </c>
      <c r="B403" s="4" t="s">
        <v>575</v>
      </c>
      <c r="C403" s="3" t="s">
        <v>31</v>
      </c>
      <c r="D403" s="24">
        <v>4</v>
      </c>
      <c r="E403" s="25"/>
      <c r="F403" s="25"/>
    </row>
    <row r="404" spans="1:6" x14ac:dyDescent="0.3">
      <c r="A404" s="23">
        <v>5568</v>
      </c>
      <c r="B404" s="4" t="s">
        <v>576</v>
      </c>
      <c r="C404" s="3" t="s">
        <v>31</v>
      </c>
      <c r="D404" s="24">
        <v>2</v>
      </c>
      <c r="E404" s="25"/>
      <c r="F404" s="25"/>
    </row>
    <row r="405" spans="1:6" x14ac:dyDescent="0.3">
      <c r="A405" s="23">
        <v>5570</v>
      </c>
      <c r="B405" s="4" t="s">
        <v>580</v>
      </c>
      <c r="C405" s="3" t="s">
        <v>31</v>
      </c>
      <c r="D405" s="24">
        <v>4</v>
      </c>
      <c r="E405" s="25"/>
      <c r="F405" s="25"/>
    </row>
    <row r="406" spans="1:6" x14ac:dyDescent="0.3">
      <c r="A406" s="23" t="s">
        <v>449</v>
      </c>
      <c r="B406" s="4" t="s">
        <v>602</v>
      </c>
      <c r="C406" s="3" t="s">
        <v>31</v>
      </c>
      <c r="D406" s="24">
        <v>1</v>
      </c>
      <c r="E406" s="25"/>
      <c r="F406" s="25"/>
    </row>
    <row r="407" spans="1:6" x14ac:dyDescent="0.3">
      <c r="A407" s="23" t="s">
        <v>452</v>
      </c>
      <c r="B407" s="4" t="s">
        <v>605</v>
      </c>
      <c r="C407" s="3" t="s">
        <v>31</v>
      </c>
      <c r="D407" s="24">
        <v>2</v>
      </c>
      <c r="E407" s="25"/>
      <c r="F407" s="25"/>
    </row>
    <row r="408" spans="1:6" x14ac:dyDescent="0.3">
      <c r="A408" s="23" t="s">
        <v>453</v>
      </c>
      <c r="B408" s="4" t="s">
        <v>606</v>
      </c>
      <c r="C408" s="3" t="s">
        <v>31</v>
      </c>
      <c r="D408" s="24">
        <v>2</v>
      </c>
      <c r="E408" s="25"/>
      <c r="F408" s="25"/>
    </row>
    <row r="409" spans="1:6" ht="22.8" x14ac:dyDescent="0.3">
      <c r="A409" s="23" t="s">
        <v>466</v>
      </c>
      <c r="B409" s="4" t="s">
        <v>619</v>
      </c>
      <c r="C409" s="3" t="s">
        <v>31</v>
      </c>
      <c r="D409" s="24">
        <v>2</v>
      </c>
      <c r="E409" s="25"/>
      <c r="F409" s="25"/>
    </row>
    <row r="410" spans="1:6" ht="22.8" x14ac:dyDescent="0.3">
      <c r="A410" s="23" t="s">
        <v>472</v>
      </c>
      <c r="B410" s="4" t="s">
        <v>625</v>
      </c>
      <c r="C410" s="3" t="s">
        <v>31</v>
      </c>
      <c r="D410" s="24">
        <v>1</v>
      </c>
      <c r="E410" s="25"/>
      <c r="F410" s="25"/>
    </row>
    <row r="411" spans="1:6" ht="22.8" x14ac:dyDescent="0.3">
      <c r="A411" s="23" t="s">
        <v>473</v>
      </c>
      <c r="B411" s="4" t="s">
        <v>626</v>
      </c>
      <c r="C411" s="3" t="s">
        <v>31</v>
      </c>
      <c r="D411" s="24">
        <v>1</v>
      </c>
      <c r="E411" s="25"/>
      <c r="F411" s="25"/>
    </row>
    <row r="412" spans="1:6" ht="22.8" x14ac:dyDescent="0.3">
      <c r="A412" s="23" t="s">
        <v>475</v>
      </c>
      <c r="B412" s="4" t="s">
        <v>628</v>
      </c>
      <c r="C412" s="3" t="s">
        <v>31</v>
      </c>
      <c r="D412" s="24">
        <v>1</v>
      </c>
      <c r="E412" s="25"/>
      <c r="F412" s="25"/>
    </row>
    <row r="413" spans="1:6" ht="22.8" x14ac:dyDescent="0.3">
      <c r="A413" s="23" t="s">
        <v>476</v>
      </c>
      <c r="B413" s="4" t="s">
        <v>629</v>
      </c>
      <c r="C413" s="3" t="s">
        <v>31</v>
      </c>
      <c r="D413" s="24">
        <v>2</v>
      </c>
      <c r="E413" s="25"/>
      <c r="F413" s="25"/>
    </row>
    <row r="414" spans="1:6" x14ac:dyDescent="0.3">
      <c r="A414" s="23" t="s">
        <v>484</v>
      </c>
      <c r="B414" s="4" t="s">
        <v>637</v>
      </c>
      <c r="C414" s="3" t="s">
        <v>31</v>
      </c>
      <c r="D414" s="24">
        <v>4</v>
      </c>
      <c r="E414" s="25"/>
      <c r="F414" s="25"/>
    </row>
    <row r="415" spans="1:6" x14ac:dyDescent="0.3">
      <c r="A415" s="23" t="s">
        <v>485</v>
      </c>
      <c r="B415" s="4" t="s">
        <v>638</v>
      </c>
      <c r="C415" s="3" t="s">
        <v>31</v>
      </c>
      <c r="D415" s="24">
        <v>4</v>
      </c>
      <c r="E415" s="25"/>
      <c r="F415" s="25"/>
    </row>
    <row r="416" spans="1:6" x14ac:dyDescent="0.3">
      <c r="A416" s="23" t="s">
        <v>486</v>
      </c>
      <c r="B416" s="4" t="s">
        <v>639</v>
      </c>
      <c r="C416" s="3" t="s">
        <v>31</v>
      </c>
      <c r="D416" s="24">
        <v>4</v>
      </c>
      <c r="E416" s="25"/>
      <c r="F416" s="25"/>
    </row>
    <row r="417" spans="1:6" s="31" customFormat="1" x14ac:dyDescent="0.3">
      <c r="A417" s="32"/>
      <c r="B417" s="26" t="s">
        <v>226</v>
      </c>
      <c r="C417" s="2"/>
      <c r="D417" s="33"/>
      <c r="E417" s="34"/>
      <c r="F417" s="34"/>
    </row>
    <row r="418" spans="1:6" s="31" customFormat="1" x14ac:dyDescent="0.3">
      <c r="A418" s="32"/>
      <c r="B418" s="26" t="s">
        <v>489</v>
      </c>
      <c r="C418" s="2"/>
      <c r="D418" s="33"/>
      <c r="E418" s="34"/>
      <c r="F418" s="34"/>
    </row>
    <row r="419" spans="1:6" s="31" customFormat="1" x14ac:dyDescent="0.3">
      <c r="A419" s="32"/>
      <c r="B419" s="26"/>
      <c r="C419" s="2"/>
      <c r="D419" s="33"/>
      <c r="E419" s="34"/>
      <c r="F419" s="34"/>
    </row>
    <row r="420" spans="1:6" x14ac:dyDescent="0.3">
      <c r="A420" s="35" t="s">
        <v>490</v>
      </c>
      <c r="B420" s="36"/>
      <c r="C420" s="37"/>
      <c r="D420" s="38"/>
      <c r="E420" s="39"/>
      <c r="F420" s="39"/>
    </row>
    <row r="421" spans="1:6" s="31" customFormat="1" ht="22.8" x14ac:dyDescent="0.3">
      <c r="A421" s="32"/>
      <c r="B421" s="26" t="s">
        <v>231</v>
      </c>
      <c r="C421" s="2"/>
      <c r="D421" s="33"/>
      <c r="E421" s="34"/>
      <c r="F421" s="34"/>
    </row>
    <row r="422" spans="1:6" s="31" customFormat="1" x14ac:dyDescent="0.3">
      <c r="A422" s="32" t="s">
        <v>37</v>
      </c>
      <c r="B422" s="26" t="s">
        <v>38</v>
      </c>
      <c r="C422" s="2"/>
      <c r="D422" s="33"/>
      <c r="E422" s="34"/>
      <c r="F422" s="34"/>
    </row>
    <row r="423" spans="1:6" x14ac:dyDescent="0.3">
      <c r="A423" s="23" t="s">
        <v>232</v>
      </c>
      <c r="B423" s="4" t="s">
        <v>233</v>
      </c>
      <c r="C423" s="3" t="s">
        <v>6</v>
      </c>
      <c r="D423" s="24">
        <v>44.98</v>
      </c>
      <c r="E423" s="25"/>
      <c r="F423" s="25"/>
    </row>
    <row r="424" spans="1:6" x14ac:dyDescent="0.3">
      <c r="A424" s="23" t="s">
        <v>41</v>
      </c>
      <c r="B424" s="4" t="s">
        <v>42</v>
      </c>
      <c r="C424" s="3" t="s">
        <v>6</v>
      </c>
      <c r="D424" s="24">
        <v>44.98</v>
      </c>
      <c r="E424" s="25"/>
      <c r="F424" s="25"/>
    </row>
    <row r="425" spans="1:6" ht="22.8" x14ac:dyDescent="0.3">
      <c r="A425" s="23" t="s">
        <v>43</v>
      </c>
      <c r="B425" s="26" t="s">
        <v>44</v>
      </c>
      <c r="C425" s="3"/>
      <c r="D425" s="24"/>
      <c r="E425" s="25"/>
      <c r="F425" s="25"/>
    </row>
    <row r="426" spans="1:6" x14ac:dyDescent="0.3">
      <c r="A426" s="23" t="s">
        <v>234</v>
      </c>
      <c r="B426" s="26" t="s">
        <v>235</v>
      </c>
      <c r="C426" s="3"/>
      <c r="D426" s="24"/>
      <c r="E426" s="25"/>
      <c r="F426" s="25"/>
    </row>
    <row r="427" spans="1:6" ht="22.8" x14ac:dyDescent="0.3">
      <c r="A427" s="23" t="s">
        <v>236</v>
      </c>
      <c r="B427" s="26" t="s">
        <v>237</v>
      </c>
      <c r="C427" s="3"/>
      <c r="D427" s="24"/>
      <c r="E427" s="25"/>
      <c r="F427" s="25"/>
    </row>
    <row r="428" spans="1:6" x14ac:dyDescent="0.3">
      <c r="A428" s="23" t="s">
        <v>49</v>
      </c>
      <c r="B428" s="4" t="s">
        <v>50</v>
      </c>
      <c r="C428" s="3" t="s">
        <v>5</v>
      </c>
      <c r="D428" s="24">
        <v>3299.22</v>
      </c>
      <c r="E428" s="25"/>
      <c r="F428" s="25"/>
    </row>
    <row r="429" spans="1:6" ht="22.8" x14ac:dyDescent="0.3">
      <c r="A429" s="23" t="s">
        <v>805</v>
      </c>
      <c r="B429" s="26" t="s">
        <v>806</v>
      </c>
      <c r="C429" s="3"/>
      <c r="D429" s="24"/>
      <c r="E429" s="25"/>
      <c r="F429" s="25"/>
    </row>
    <row r="430" spans="1:6" x14ac:dyDescent="0.3">
      <c r="A430" s="23" t="s">
        <v>238</v>
      </c>
      <c r="B430" s="4" t="s">
        <v>298</v>
      </c>
      <c r="C430" s="3" t="s">
        <v>5</v>
      </c>
      <c r="D430" s="24">
        <v>16.09</v>
      </c>
      <c r="E430" s="25"/>
      <c r="F430" s="25"/>
    </row>
    <row r="431" spans="1:6" x14ac:dyDescent="0.3">
      <c r="A431" s="23" t="s">
        <v>59</v>
      </c>
      <c r="B431" s="26" t="s">
        <v>60</v>
      </c>
      <c r="C431" s="3"/>
      <c r="D431" s="24"/>
      <c r="E431" s="25"/>
      <c r="F431" s="25"/>
    </row>
    <row r="432" spans="1:6" x14ac:dyDescent="0.3">
      <c r="A432" s="23" t="s">
        <v>63</v>
      </c>
      <c r="B432" s="4" t="s">
        <v>64</v>
      </c>
      <c r="C432" s="3" t="s">
        <v>5</v>
      </c>
      <c r="D432" s="24">
        <v>330</v>
      </c>
      <c r="E432" s="25"/>
      <c r="F432" s="25"/>
    </row>
    <row r="433" spans="1:6" x14ac:dyDescent="0.3">
      <c r="A433" s="23" t="s">
        <v>65</v>
      </c>
      <c r="B433" s="4" t="s">
        <v>66</v>
      </c>
      <c r="C433" s="3" t="s">
        <v>5</v>
      </c>
      <c r="D433" s="24">
        <v>7.99</v>
      </c>
      <c r="E433" s="25"/>
      <c r="F433" s="25"/>
    </row>
    <row r="434" spans="1:6" x14ac:dyDescent="0.3">
      <c r="A434" s="23" t="s">
        <v>69</v>
      </c>
      <c r="B434" s="26" t="s">
        <v>70</v>
      </c>
      <c r="C434" s="3"/>
      <c r="D434" s="24"/>
      <c r="E434" s="25"/>
      <c r="F434" s="25"/>
    </row>
    <row r="435" spans="1:6" ht="22.8" x14ac:dyDescent="0.3">
      <c r="A435" s="23" t="s">
        <v>71</v>
      </c>
      <c r="B435" s="4" t="s">
        <v>72</v>
      </c>
      <c r="C435" s="3" t="s">
        <v>5</v>
      </c>
      <c r="D435" s="24">
        <v>2985.31</v>
      </c>
      <c r="E435" s="25"/>
      <c r="F435" s="25"/>
    </row>
    <row r="436" spans="1:6" x14ac:dyDescent="0.3">
      <c r="A436" s="23" t="s">
        <v>243</v>
      </c>
      <c r="B436" s="26" t="s">
        <v>244</v>
      </c>
      <c r="C436" s="3"/>
      <c r="D436" s="24"/>
      <c r="E436" s="25"/>
      <c r="F436" s="25"/>
    </row>
    <row r="437" spans="1:6" x14ac:dyDescent="0.3">
      <c r="A437" s="23" t="s">
        <v>245</v>
      </c>
      <c r="B437" s="26" t="s">
        <v>246</v>
      </c>
      <c r="C437" s="3"/>
      <c r="D437" s="24"/>
      <c r="E437" s="25"/>
      <c r="F437" s="25"/>
    </row>
    <row r="438" spans="1:6" x14ac:dyDescent="0.3">
      <c r="A438" s="23" t="s">
        <v>247</v>
      </c>
      <c r="B438" s="4" t="s">
        <v>248</v>
      </c>
      <c r="C438" s="3" t="s">
        <v>5</v>
      </c>
      <c r="D438" s="24">
        <v>1.03</v>
      </c>
      <c r="E438" s="25"/>
      <c r="F438" s="25"/>
    </row>
    <row r="439" spans="1:6" x14ac:dyDescent="0.3">
      <c r="A439" s="23" t="s">
        <v>249</v>
      </c>
      <c r="B439" s="26" t="s">
        <v>250</v>
      </c>
      <c r="C439" s="3"/>
      <c r="D439" s="24"/>
      <c r="E439" s="25"/>
      <c r="F439" s="25"/>
    </row>
    <row r="440" spans="1:6" x14ac:dyDescent="0.3">
      <c r="A440" s="23" t="s">
        <v>251</v>
      </c>
      <c r="B440" s="4" t="s">
        <v>252</v>
      </c>
      <c r="C440" s="3" t="s">
        <v>8</v>
      </c>
      <c r="D440" s="24">
        <v>30.35</v>
      </c>
      <c r="E440" s="25"/>
      <c r="F440" s="25"/>
    </row>
    <row r="441" spans="1:6" x14ac:dyDescent="0.3">
      <c r="A441" s="23" t="s">
        <v>263</v>
      </c>
      <c r="B441" s="26" t="s">
        <v>264</v>
      </c>
      <c r="C441" s="3"/>
      <c r="D441" s="24"/>
      <c r="E441" s="25"/>
      <c r="F441" s="25"/>
    </row>
    <row r="442" spans="1:6" x14ac:dyDescent="0.3">
      <c r="A442" s="23" t="s">
        <v>265</v>
      </c>
      <c r="B442" s="26" t="s">
        <v>266</v>
      </c>
      <c r="C442" s="3"/>
      <c r="D442" s="24"/>
      <c r="E442" s="25"/>
      <c r="F442" s="25"/>
    </row>
    <row r="443" spans="1:6" x14ac:dyDescent="0.3">
      <c r="A443" s="23" t="s">
        <v>267</v>
      </c>
      <c r="B443" s="4" t="s">
        <v>268</v>
      </c>
      <c r="C443" s="3" t="s">
        <v>30</v>
      </c>
      <c r="D443" s="24">
        <v>1194.7</v>
      </c>
      <c r="E443" s="25"/>
      <c r="F443" s="25"/>
    </row>
    <row r="444" spans="1:6" ht="22.8" x14ac:dyDescent="0.3">
      <c r="A444" s="23" t="s">
        <v>275</v>
      </c>
      <c r="B444" s="26" t="s">
        <v>276</v>
      </c>
      <c r="C444" s="3"/>
      <c r="D444" s="24"/>
      <c r="E444" s="25"/>
      <c r="F444" s="25"/>
    </row>
    <row r="445" spans="1:6" ht="22.8" x14ac:dyDescent="0.3">
      <c r="A445" s="23" t="s">
        <v>279</v>
      </c>
      <c r="B445" s="4" t="s">
        <v>280</v>
      </c>
      <c r="C445" s="3" t="s">
        <v>5</v>
      </c>
      <c r="D445" s="24">
        <v>10</v>
      </c>
      <c r="E445" s="25"/>
      <c r="F445" s="25"/>
    </row>
    <row r="446" spans="1:6" ht="22.8" x14ac:dyDescent="0.3">
      <c r="A446" s="23" t="s">
        <v>169</v>
      </c>
      <c r="B446" s="26" t="s">
        <v>170</v>
      </c>
      <c r="C446" s="3"/>
      <c r="D446" s="24"/>
      <c r="E446" s="25"/>
      <c r="F446" s="25"/>
    </row>
    <row r="447" spans="1:6" ht="22.8" x14ac:dyDescent="0.3">
      <c r="A447" s="23" t="s">
        <v>373</v>
      </c>
      <c r="B447" s="26" t="s">
        <v>374</v>
      </c>
      <c r="C447" s="3"/>
      <c r="D447" s="24"/>
      <c r="E447" s="25"/>
      <c r="F447" s="25"/>
    </row>
    <row r="448" spans="1:6" x14ac:dyDescent="0.3">
      <c r="A448" s="23" t="s">
        <v>375</v>
      </c>
      <c r="B448" s="26" t="s">
        <v>376</v>
      </c>
      <c r="C448" s="3"/>
      <c r="D448" s="24"/>
      <c r="E448" s="25"/>
      <c r="F448" s="25"/>
    </row>
    <row r="449" spans="1:6" x14ac:dyDescent="0.3">
      <c r="A449" s="23" t="s">
        <v>171</v>
      </c>
      <c r="B449" s="4" t="s">
        <v>172</v>
      </c>
      <c r="C449" s="3" t="s">
        <v>173</v>
      </c>
      <c r="D449" s="24">
        <v>138</v>
      </c>
      <c r="E449" s="25"/>
      <c r="F449" s="25"/>
    </row>
    <row r="450" spans="1:6" x14ac:dyDescent="0.3">
      <c r="A450" s="23"/>
      <c r="B450" s="26" t="s">
        <v>383</v>
      </c>
      <c r="C450" s="3"/>
      <c r="D450" s="24"/>
      <c r="E450" s="25"/>
      <c r="F450" s="25"/>
    </row>
    <row r="451" spans="1:6" ht="34.200000000000003" x14ac:dyDescent="0.3">
      <c r="A451" s="23" t="s">
        <v>387</v>
      </c>
      <c r="B451" s="4" t="s">
        <v>388</v>
      </c>
      <c r="C451" s="3" t="s">
        <v>31</v>
      </c>
      <c r="D451" s="24">
        <v>7</v>
      </c>
      <c r="E451" s="25"/>
      <c r="F451" s="25"/>
    </row>
    <row r="452" spans="1:6" ht="45.6" x14ac:dyDescent="0.3">
      <c r="A452" s="23" t="s">
        <v>389</v>
      </c>
      <c r="B452" s="4" t="s">
        <v>390</v>
      </c>
      <c r="C452" s="3" t="s">
        <v>31</v>
      </c>
      <c r="D452" s="24">
        <v>2</v>
      </c>
      <c r="E452" s="25"/>
      <c r="F452" s="25"/>
    </row>
    <row r="453" spans="1:6" ht="45.6" x14ac:dyDescent="0.3">
      <c r="A453" s="23" t="s">
        <v>391</v>
      </c>
      <c r="B453" s="4" t="s">
        <v>392</v>
      </c>
      <c r="C453" s="3" t="s">
        <v>31</v>
      </c>
      <c r="D453" s="24">
        <v>2</v>
      </c>
      <c r="E453" s="25"/>
      <c r="F453" s="25"/>
    </row>
    <row r="454" spans="1:6" ht="22.8" x14ac:dyDescent="0.3">
      <c r="A454" s="23" t="s">
        <v>393</v>
      </c>
      <c r="B454" s="4" t="s">
        <v>394</v>
      </c>
      <c r="C454" s="3" t="s">
        <v>31</v>
      </c>
      <c r="D454" s="24">
        <v>1</v>
      </c>
      <c r="E454" s="25"/>
      <c r="F454" s="25"/>
    </row>
    <row r="455" spans="1:6" ht="34.200000000000003" x14ac:dyDescent="0.3">
      <c r="A455" s="23" t="s">
        <v>395</v>
      </c>
      <c r="B455" s="4" t="s">
        <v>396</v>
      </c>
      <c r="C455" s="3" t="s">
        <v>31</v>
      </c>
      <c r="D455" s="24">
        <v>1</v>
      </c>
      <c r="E455" s="25"/>
      <c r="F455" s="25"/>
    </row>
    <row r="456" spans="1:6" ht="22.8" x14ac:dyDescent="0.3">
      <c r="A456" s="23" t="s">
        <v>410</v>
      </c>
      <c r="B456" s="4" t="s">
        <v>411</v>
      </c>
      <c r="C456" s="3" t="s">
        <v>6</v>
      </c>
      <c r="D456" s="24">
        <v>388.77</v>
      </c>
      <c r="E456" s="25"/>
      <c r="F456" s="25"/>
    </row>
    <row r="457" spans="1:6" s="31" customFormat="1" x14ac:dyDescent="0.3">
      <c r="A457" s="32"/>
      <c r="B457" s="26" t="s">
        <v>226</v>
      </c>
      <c r="C457" s="2"/>
      <c r="D457" s="33"/>
      <c r="E457" s="34"/>
      <c r="F457" s="34"/>
    </row>
    <row r="458" spans="1:6" s="31" customFormat="1" x14ac:dyDescent="0.3">
      <c r="A458" s="32"/>
      <c r="B458" s="26"/>
      <c r="C458" s="2"/>
      <c r="D458" s="33"/>
      <c r="E458" s="34"/>
      <c r="F458" s="34"/>
    </row>
    <row r="459" spans="1:6" x14ac:dyDescent="0.3">
      <c r="A459" s="35" t="s">
        <v>494</v>
      </c>
      <c r="B459" s="36"/>
      <c r="C459" s="37"/>
      <c r="D459" s="38"/>
      <c r="E459" s="39"/>
      <c r="F459" s="39"/>
    </row>
    <row r="460" spans="1:6" ht="22.8" x14ac:dyDescent="0.3">
      <c r="A460" s="23"/>
      <c r="B460" s="26" t="s">
        <v>231</v>
      </c>
      <c r="C460" s="3"/>
      <c r="D460" s="24"/>
      <c r="E460" s="25"/>
      <c r="F460" s="25"/>
    </row>
    <row r="461" spans="1:6" x14ac:dyDescent="0.3">
      <c r="A461" s="23" t="s">
        <v>37</v>
      </c>
      <c r="B461" s="26" t="s">
        <v>38</v>
      </c>
      <c r="C461" s="3"/>
      <c r="D461" s="24"/>
      <c r="E461" s="25"/>
      <c r="F461" s="25"/>
    </row>
    <row r="462" spans="1:6" x14ac:dyDescent="0.3">
      <c r="A462" s="23" t="s">
        <v>232</v>
      </c>
      <c r="B462" s="4" t="s">
        <v>233</v>
      </c>
      <c r="C462" s="3" t="s">
        <v>6</v>
      </c>
      <c r="D462" s="24">
        <v>52.5</v>
      </c>
      <c r="E462" s="25"/>
      <c r="F462" s="25"/>
    </row>
    <row r="463" spans="1:6" x14ac:dyDescent="0.3">
      <c r="A463" s="23" t="s">
        <v>41</v>
      </c>
      <c r="B463" s="4" t="s">
        <v>42</v>
      </c>
      <c r="C463" s="3" t="s">
        <v>6</v>
      </c>
      <c r="D463" s="24">
        <v>52.5</v>
      </c>
      <c r="E463" s="25"/>
      <c r="F463" s="25"/>
    </row>
    <row r="464" spans="1:6" ht="22.8" x14ac:dyDescent="0.3">
      <c r="A464" s="23" t="s">
        <v>43</v>
      </c>
      <c r="B464" s="26" t="s">
        <v>44</v>
      </c>
      <c r="C464" s="3"/>
      <c r="D464" s="24"/>
      <c r="E464" s="25"/>
      <c r="F464" s="25"/>
    </row>
    <row r="465" spans="1:6" x14ac:dyDescent="0.3">
      <c r="A465" s="23" t="s">
        <v>234</v>
      </c>
      <c r="B465" s="26" t="s">
        <v>235</v>
      </c>
      <c r="C465" s="3"/>
      <c r="D465" s="24"/>
      <c r="E465" s="25"/>
      <c r="F465" s="25"/>
    </row>
    <row r="466" spans="1:6" ht="22.8" x14ac:dyDescent="0.3">
      <c r="A466" s="23" t="s">
        <v>236</v>
      </c>
      <c r="B466" s="26" t="s">
        <v>237</v>
      </c>
      <c r="C466" s="3"/>
      <c r="D466" s="24"/>
      <c r="E466" s="25"/>
      <c r="F466" s="25"/>
    </row>
    <row r="467" spans="1:6" x14ac:dyDescent="0.3">
      <c r="A467" s="23" t="s">
        <v>45</v>
      </c>
      <c r="B467" s="4" t="s">
        <v>46</v>
      </c>
      <c r="C467" s="3" t="s">
        <v>5</v>
      </c>
      <c r="D467" s="24">
        <v>16.920000000000002</v>
      </c>
      <c r="E467" s="25"/>
      <c r="F467" s="25"/>
    </row>
    <row r="468" spans="1:6" x14ac:dyDescent="0.3">
      <c r="A468" s="23" t="s">
        <v>59</v>
      </c>
      <c r="B468" s="26" t="s">
        <v>60</v>
      </c>
      <c r="C468" s="3"/>
      <c r="D468" s="24"/>
      <c r="E468" s="25"/>
      <c r="F468" s="25"/>
    </row>
    <row r="469" spans="1:6" x14ac:dyDescent="0.3">
      <c r="A469" s="23" t="s">
        <v>65</v>
      </c>
      <c r="B469" s="4" t="s">
        <v>66</v>
      </c>
      <c r="C469" s="3" t="s">
        <v>5</v>
      </c>
      <c r="D469" s="24">
        <v>10.88</v>
      </c>
      <c r="E469" s="25"/>
      <c r="F469" s="25"/>
    </row>
    <row r="470" spans="1:6" x14ac:dyDescent="0.3">
      <c r="A470" s="23" t="s">
        <v>69</v>
      </c>
      <c r="B470" s="26" t="s">
        <v>70</v>
      </c>
      <c r="C470" s="3"/>
      <c r="D470" s="24"/>
      <c r="E470" s="25"/>
      <c r="F470" s="25"/>
    </row>
    <row r="471" spans="1:6" ht="22.8" x14ac:dyDescent="0.3">
      <c r="A471" s="23" t="s">
        <v>71</v>
      </c>
      <c r="B471" s="4" t="s">
        <v>72</v>
      </c>
      <c r="C471" s="3" t="s">
        <v>5</v>
      </c>
      <c r="D471" s="24">
        <v>16.920000000000002</v>
      </c>
      <c r="E471" s="25"/>
      <c r="F471" s="25"/>
    </row>
    <row r="472" spans="1:6" x14ac:dyDescent="0.3">
      <c r="A472" s="23" t="s">
        <v>243</v>
      </c>
      <c r="B472" s="26" t="s">
        <v>244</v>
      </c>
      <c r="C472" s="3"/>
      <c r="D472" s="24"/>
      <c r="E472" s="25"/>
      <c r="F472" s="25"/>
    </row>
    <row r="473" spans="1:6" x14ac:dyDescent="0.3">
      <c r="A473" s="23" t="s">
        <v>245</v>
      </c>
      <c r="B473" s="26" t="s">
        <v>246</v>
      </c>
      <c r="C473" s="3"/>
      <c r="D473" s="24"/>
      <c r="E473" s="25"/>
      <c r="F473" s="25"/>
    </row>
    <row r="474" spans="1:6" x14ac:dyDescent="0.3">
      <c r="A474" s="23" t="s">
        <v>247</v>
      </c>
      <c r="B474" s="4" t="s">
        <v>248</v>
      </c>
      <c r="C474" s="3" t="s">
        <v>5</v>
      </c>
      <c r="D474" s="24">
        <v>3.6</v>
      </c>
      <c r="E474" s="25"/>
      <c r="F474" s="25"/>
    </row>
    <row r="475" spans="1:6" x14ac:dyDescent="0.3">
      <c r="A475" s="23" t="s">
        <v>249</v>
      </c>
      <c r="B475" s="26" t="s">
        <v>250</v>
      </c>
      <c r="C475" s="3"/>
      <c r="D475" s="24"/>
      <c r="E475" s="25"/>
      <c r="F475" s="25"/>
    </row>
    <row r="476" spans="1:6" x14ac:dyDescent="0.3">
      <c r="A476" s="23" t="s">
        <v>251</v>
      </c>
      <c r="B476" s="4" t="s">
        <v>252</v>
      </c>
      <c r="C476" s="3" t="s">
        <v>8</v>
      </c>
      <c r="D476" s="24">
        <v>30</v>
      </c>
      <c r="E476" s="25"/>
      <c r="F476" s="25"/>
    </row>
    <row r="477" spans="1:6" ht="22.8" x14ac:dyDescent="0.3">
      <c r="A477" s="23" t="s">
        <v>275</v>
      </c>
      <c r="B477" s="26" t="s">
        <v>276</v>
      </c>
      <c r="C477" s="3"/>
      <c r="D477" s="24"/>
      <c r="E477" s="25"/>
      <c r="F477" s="25"/>
    </row>
    <row r="478" spans="1:6" ht="22.8" x14ac:dyDescent="0.3">
      <c r="A478" s="23" t="s">
        <v>279</v>
      </c>
      <c r="B478" s="4" t="s">
        <v>280</v>
      </c>
      <c r="C478" s="3" t="s">
        <v>5</v>
      </c>
      <c r="D478" s="24">
        <v>22</v>
      </c>
      <c r="E478" s="25"/>
      <c r="F478" s="25"/>
    </row>
    <row r="479" spans="1:6" x14ac:dyDescent="0.3">
      <c r="A479" s="23" t="s">
        <v>126</v>
      </c>
      <c r="B479" s="26" t="s">
        <v>495</v>
      </c>
      <c r="C479" s="3"/>
      <c r="D479" s="24"/>
      <c r="E479" s="25"/>
      <c r="F479" s="25"/>
    </row>
    <row r="480" spans="1:6" ht="22.8" x14ac:dyDescent="0.3">
      <c r="A480" s="23" t="s">
        <v>128</v>
      </c>
      <c r="B480" s="4" t="s">
        <v>346</v>
      </c>
      <c r="C480" s="3" t="s">
        <v>31</v>
      </c>
      <c r="D480" s="24">
        <v>4</v>
      </c>
      <c r="E480" s="25"/>
      <c r="F480" s="25"/>
    </row>
    <row r="481" spans="1:6" s="31" customFormat="1" x14ac:dyDescent="0.3">
      <c r="A481" s="32"/>
      <c r="B481" s="26" t="s">
        <v>226</v>
      </c>
      <c r="C481" s="2"/>
      <c r="D481" s="33"/>
      <c r="E481" s="34"/>
      <c r="F481" s="34"/>
    </row>
    <row r="482" spans="1:6" s="31" customFormat="1" x14ac:dyDescent="0.3">
      <c r="A482" s="32"/>
      <c r="B482" s="26"/>
      <c r="C482" s="2"/>
      <c r="D482" s="33"/>
      <c r="E482" s="34"/>
      <c r="F482" s="34"/>
    </row>
    <row r="483" spans="1:6" x14ac:dyDescent="0.3">
      <c r="A483" s="35" t="s">
        <v>496</v>
      </c>
      <c r="B483" s="36"/>
      <c r="C483" s="37"/>
      <c r="D483" s="38"/>
      <c r="E483" s="39"/>
      <c r="F483" s="39"/>
    </row>
    <row r="484" spans="1:6" ht="22.8" x14ac:dyDescent="0.3">
      <c r="A484" s="23"/>
      <c r="B484" s="26" t="s">
        <v>231</v>
      </c>
      <c r="C484" s="3"/>
      <c r="D484" s="24"/>
      <c r="E484" s="25"/>
      <c r="F484" s="25"/>
    </row>
    <row r="485" spans="1:6" x14ac:dyDescent="0.3">
      <c r="A485" s="23" t="s">
        <v>37</v>
      </c>
      <c r="B485" s="26" t="s">
        <v>38</v>
      </c>
      <c r="C485" s="3"/>
      <c r="D485" s="24"/>
      <c r="E485" s="25"/>
      <c r="F485" s="25"/>
    </row>
    <row r="486" spans="1:6" x14ac:dyDescent="0.3">
      <c r="A486" s="23" t="s">
        <v>232</v>
      </c>
      <c r="B486" s="4" t="s">
        <v>233</v>
      </c>
      <c r="C486" s="3" t="s">
        <v>6</v>
      </c>
      <c r="D486" s="24">
        <v>473</v>
      </c>
      <c r="E486" s="25"/>
      <c r="F486" s="25"/>
    </row>
    <row r="487" spans="1:6" x14ac:dyDescent="0.3">
      <c r="A487" s="23" t="s">
        <v>41</v>
      </c>
      <c r="B487" s="4" t="s">
        <v>42</v>
      </c>
      <c r="C487" s="3" t="s">
        <v>6</v>
      </c>
      <c r="D487" s="24">
        <v>473</v>
      </c>
      <c r="E487" s="25"/>
      <c r="F487" s="25"/>
    </row>
    <row r="488" spans="1:6" ht="22.8" x14ac:dyDescent="0.3">
      <c r="A488" s="23" t="s">
        <v>43</v>
      </c>
      <c r="B488" s="26" t="s">
        <v>44</v>
      </c>
      <c r="C488" s="3"/>
      <c r="D488" s="24"/>
      <c r="E488" s="25"/>
      <c r="F488" s="25"/>
    </row>
    <row r="489" spans="1:6" x14ac:dyDescent="0.3">
      <c r="A489" s="23" t="s">
        <v>234</v>
      </c>
      <c r="B489" s="26" t="s">
        <v>235</v>
      </c>
      <c r="C489" s="3"/>
      <c r="D489" s="24"/>
      <c r="E489" s="25"/>
      <c r="F489" s="25"/>
    </row>
    <row r="490" spans="1:6" ht="22.8" x14ac:dyDescent="0.3">
      <c r="A490" s="23" t="s">
        <v>236</v>
      </c>
      <c r="B490" s="26" t="s">
        <v>237</v>
      </c>
      <c r="C490" s="3"/>
      <c r="D490" s="24"/>
      <c r="E490" s="25"/>
      <c r="F490" s="25"/>
    </row>
    <row r="491" spans="1:6" x14ac:dyDescent="0.3">
      <c r="A491" s="23" t="s">
        <v>45</v>
      </c>
      <c r="B491" s="4" t="s">
        <v>46</v>
      </c>
      <c r="C491" s="3" t="s">
        <v>5</v>
      </c>
      <c r="D491" s="24">
        <v>238.3</v>
      </c>
      <c r="E491" s="25"/>
      <c r="F491" s="25"/>
    </row>
    <row r="492" spans="1:6" x14ac:dyDescent="0.3">
      <c r="A492" s="23" t="s">
        <v>59</v>
      </c>
      <c r="B492" s="26" t="s">
        <v>60</v>
      </c>
      <c r="C492" s="3"/>
      <c r="D492" s="24"/>
      <c r="E492" s="25"/>
      <c r="F492" s="25"/>
    </row>
    <row r="493" spans="1:6" x14ac:dyDescent="0.3">
      <c r="A493" s="23" t="s">
        <v>63</v>
      </c>
      <c r="B493" s="4" t="s">
        <v>64</v>
      </c>
      <c r="C493" s="3" t="s">
        <v>5</v>
      </c>
      <c r="D493" s="24">
        <v>10.36</v>
      </c>
      <c r="E493" s="25"/>
      <c r="F493" s="25"/>
    </row>
    <row r="494" spans="1:6" x14ac:dyDescent="0.3">
      <c r="A494" s="23" t="s">
        <v>65</v>
      </c>
      <c r="B494" s="4" t="s">
        <v>66</v>
      </c>
      <c r="C494" s="3" t="s">
        <v>5</v>
      </c>
      <c r="D494" s="24">
        <v>70.760000000000005</v>
      </c>
      <c r="E494" s="25"/>
      <c r="F494" s="25"/>
    </row>
    <row r="495" spans="1:6" x14ac:dyDescent="0.3">
      <c r="A495" s="23" t="s">
        <v>69</v>
      </c>
      <c r="B495" s="26" t="s">
        <v>70</v>
      </c>
      <c r="C495" s="3"/>
      <c r="D495" s="24"/>
      <c r="E495" s="25"/>
      <c r="F495" s="25"/>
    </row>
    <row r="496" spans="1:6" ht="22.8" x14ac:dyDescent="0.3">
      <c r="A496" s="23" t="s">
        <v>71</v>
      </c>
      <c r="B496" s="4" t="s">
        <v>72</v>
      </c>
      <c r="C496" s="3" t="s">
        <v>5</v>
      </c>
      <c r="D496" s="24">
        <v>227.94</v>
      </c>
      <c r="E496" s="25"/>
      <c r="F496" s="25"/>
    </row>
    <row r="497" spans="1:6" x14ac:dyDescent="0.3">
      <c r="A497" s="23" t="s">
        <v>243</v>
      </c>
      <c r="B497" s="26" t="s">
        <v>244</v>
      </c>
      <c r="C497" s="3"/>
      <c r="D497" s="24"/>
      <c r="E497" s="25"/>
      <c r="F497" s="25"/>
    </row>
    <row r="498" spans="1:6" x14ac:dyDescent="0.3">
      <c r="A498" s="23" t="s">
        <v>245</v>
      </c>
      <c r="B498" s="26" t="s">
        <v>246</v>
      </c>
      <c r="C498" s="3"/>
      <c r="D498" s="24"/>
      <c r="E498" s="25"/>
      <c r="F498" s="25"/>
    </row>
    <row r="499" spans="1:6" x14ac:dyDescent="0.3">
      <c r="A499" s="23" t="s">
        <v>247</v>
      </c>
      <c r="B499" s="4" t="s">
        <v>248</v>
      </c>
      <c r="C499" s="3" t="s">
        <v>5</v>
      </c>
      <c r="D499" s="24">
        <v>17.5</v>
      </c>
      <c r="E499" s="25"/>
      <c r="F499" s="25"/>
    </row>
    <row r="500" spans="1:6" x14ac:dyDescent="0.3">
      <c r="A500" s="23" t="s">
        <v>249</v>
      </c>
      <c r="B500" s="26" t="s">
        <v>250</v>
      </c>
      <c r="C500" s="3"/>
      <c r="D500" s="24"/>
      <c r="E500" s="25"/>
      <c r="F500" s="25"/>
    </row>
    <row r="501" spans="1:6" x14ac:dyDescent="0.3">
      <c r="A501" s="23" t="s">
        <v>251</v>
      </c>
      <c r="B501" s="4" t="s">
        <v>252</v>
      </c>
      <c r="C501" s="3" t="s">
        <v>8</v>
      </c>
      <c r="D501" s="24">
        <v>150.6</v>
      </c>
      <c r="E501" s="25"/>
      <c r="F501" s="25"/>
    </row>
    <row r="502" spans="1:6" x14ac:dyDescent="0.3">
      <c r="A502" s="23" t="s">
        <v>253</v>
      </c>
      <c r="B502" s="4" t="s">
        <v>254</v>
      </c>
      <c r="C502" s="3" t="s">
        <v>8</v>
      </c>
      <c r="D502" s="24">
        <v>6</v>
      </c>
      <c r="E502" s="25"/>
      <c r="F502" s="25"/>
    </row>
    <row r="503" spans="1:6" x14ac:dyDescent="0.3">
      <c r="A503" s="23" t="s">
        <v>263</v>
      </c>
      <c r="B503" s="26" t="s">
        <v>264</v>
      </c>
      <c r="C503" s="3"/>
      <c r="D503" s="24"/>
      <c r="E503" s="25"/>
      <c r="F503" s="25"/>
    </row>
    <row r="504" spans="1:6" x14ac:dyDescent="0.3">
      <c r="A504" s="23" t="s">
        <v>265</v>
      </c>
      <c r="B504" s="26" t="s">
        <v>266</v>
      </c>
      <c r="C504" s="3"/>
      <c r="D504" s="24"/>
      <c r="E504" s="25"/>
      <c r="F504" s="25"/>
    </row>
    <row r="505" spans="1:6" x14ac:dyDescent="0.3">
      <c r="A505" s="23" t="s">
        <v>267</v>
      </c>
      <c r="B505" s="4" t="s">
        <v>268</v>
      </c>
      <c r="C505" s="3" t="s">
        <v>30</v>
      </c>
      <c r="D505" s="24">
        <v>15182.9</v>
      </c>
      <c r="E505" s="25"/>
      <c r="F505" s="25"/>
    </row>
    <row r="506" spans="1:6" ht="22.8" x14ac:dyDescent="0.3">
      <c r="A506" s="23" t="s">
        <v>275</v>
      </c>
      <c r="B506" s="26" t="s">
        <v>276</v>
      </c>
      <c r="C506" s="3"/>
      <c r="D506" s="24"/>
      <c r="E506" s="25"/>
      <c r="F506" s="25"/>
    </row>
    <row r="507" spans="1:6" ht="22.8" x14ac:dyDescent="0.3">
      <c r="A507" s="23" t="s">
        <v>279</v>
      </c>
      <c r="B507" s="4" t="s">
        <v>280</v>
      </c>
      <c r="C507" s="3" t="s">
        <v>5</v>
      </c>
      <c r="D507" s="24">
        <v>201.4</v>
      </c>
      <c r="E507" s="25"/>
      <c r="F507" s="25"/>
    </row>
    <row r="508" spans="1:6" x14ac:dyDescent="0.3">
      <c r="A508" s="23" t="s">
        <v>281</v>
      </c>
      <c r="B508" s="4" t="s">
        <v>282</v>
      </c>
      <c r="C508" s="3" t="s">
        <v>5</v>
      </c>
      <c r="D508" s="24">
        <v>3</v>
      </c>
      <c r="E508" s="25"/>
      <c r="F508" s="25"/>
    </row>
    <row r="509" spans="1:6" x14ac:dyDescent="0.3">
      <c r="A509" s="23" t="s">
        <v>366</v>
      </c>
      <c r="B509" s="26" t="s">
        <v>367</v>
      </c>
      <c r="C509" s="3"/>
      <c r="D509" s="24"/>
      <c r="E509" s="25"/>
      <c r="F509" s="25"/>
    </row>
    <row r="510" spans="1:6" x14ac:dyDescent="0.3">
      <c r="A510" s="23" t="s">
        <v>368</v>
      </c>
      <c r="B510" s="4" t="s">
        <v>369</v>
      </c>
      <c r="C510" s="3" t="s">
        <v>8</v>
      </c>
      <c r="D510" s="24">
        <v>82.8</v>
      </c>
      <c r="E510" s="25"/>
      <c r="F510" s="25"/>
    </row>
    <row r="511" spans="1:6" x14ac:dyDescent="0.3">
      <c r="A511" s="23"/>
      <c r="B511" s="26" t="s">
        <v>807</v>
      </c>
      <c r="C511" s="3"/>
      <c r="D511" s="24"/>
      <c r="E511" s="25"/>
      <c r="F511" s="25"/>
    </row>
    <row r="512" spans="1:6" ht="57" x14ac:dyDescent="0.3">
      <c r="A512" s="23" t="s">
        <v>397</v>
      </c>
      <c r="B512" s="4" t="s">
        <v>398</v>
      </c>
      <c r="C512" s="3" t="s">
        <v>31</v>
      </c>
      <c r="D512" s="24">
        <v>4</v>
      </c>
      <c r="E512" s="25"/>
      <c r="F512" s="25"/>
    </row>
    <row r="513" spans="1:6" ht="45.6" x14ac:dyDescent="0.3">
      <c r="A513" s="23" t="s">
        <v>408</v>
      </c>
      <c r="B513" s="4" t="s">
        <v>409</v>
      </c>
      <c r="C513" s="3" t="s">
        <v>31</v>
      </c>
      <c r="D513" s="24">
        <v>2</v>
      </c>
      <c r="E513" s="25"/>
      <c r="F513" s="25"/>
    </row>
    <row r="514" spans="1:6" s="31" customFormat="1" x14ac:dyDescent="0.3">
      <c r="A514" s="32"/>
      <c r="B514" s="26" t="s">
        <v>226</v>
      </c>
      <c r="C514" s="2"/>
      <c r="D514" s="33"/>
      <c r="E514" s="34"/>
      <c r="F514" s="34"/>
    </row>
    <row r="515" spans="1:6" s="31" customFormat="1" x14ac:dyDescent="0.3">
      <c r="A515" s="32"/>
      <c r="B515" s="26"/>
      <c r="C515" s="2"/>
      <c r="D515" s="33"/>
      <c r="E515" s="34"/>
      <c r="F515" s="34"/>
    </row>
    <row r="516" spans="1:6" x14ac:dyDescent="0.3">
      <c r="A516" s="35" t="s">
        <v>497</v>
      </c>
      <c r="B516" s="36"/>
      <c r="C516" s="37"/>
      <c r="D516" s="38"/>
      <c r="E516" s="39"/>
      <c r="F516" s="39"/>
    </row>
    <row r="517" spans="1:6" ht="22.8" x14ac:dyDescent="0.3">
      <c r="A517" s="23"/>
      <c r="B517" s="26" t="s">
        <v>231</v>
      </c>
      <c r="C517" s="3"/>
      <c r="D517" s="24"/>
      <c r="E517" s="25"/>
      <c r="F517" s="25"/>
    </row>
    <row r="518" spans="1:6" x14ac:dyDescent="0.3">
      <c r="A518" s="23" t="s">
        <v>37</v>
      </c>
      <c r="B518" s="26" t="s">
        <v>38</v>
      </c>
      <c r="C518" s="3"/>
      <c r="D518" s="24"/>
      <c r="E518" s="25"/>
      <c r="F518" s="25"/>
    </row>
    <row r="519" spans="1:6" x14ac:dyDescent="0.3">
      <c r="A519" s="23" t="s">
        <v>232</v>
      </c>
      <c r="B519" s="4" t="s">
        <v>233</v>
      </c>
      <c r="C519" s="3" t="s">
        <v>6</v>
      </c>
      <c r="D519" s="24">
        <v>108.21</v>
      </c>
      <c r="E519" s="25"/>
      <c r="F519" s="25"/>
    </row>
    <row r="520" spans="1:6" x14ac:dyDescent="0.3">
      <c r="A520" s="23" t="s">
        <v>41</v>
      </c>
      <c r="B520" s="4" t="s">
        <v>42</v>
      </c>
      <c r="C520" s="3" t="s">
        <v>6</v>
      </c>
      <c r="D520" s="24">
        <v>108.21</v>
      </c>
      <c r="E520" s="25"/>
      <c r="F520" s="25"/>
    </row>
    <row r="521" spans="1:6" ht="22.8" x14ac:dyDescent="0.3">
      <c r="A521" s="23" t="s">
        <v>43</v>
      </c>
      <c r="B521" s="26" t="s">
        <v>44</v>
      </c>
      <c r="C521" s="3"/>
      <c r="D521" s="24"/>
      <c r="E521" s="25"/>
      <c r="F521" s="25"/>
    </row>
    <row r="522" spans="1:6" x14ac:dyDescent="0.3">
      <c r="A522" s="23" t="s">
        <v>234</v>
      </c>
      <c r="B522" s="26" t="s">
        <v>235</v>
      </c>
      <c r="C522" s="3"/>
      <c r="D522" s="24"/>
      <c r="E522" s="25"/>
      <c r="F522" s="25"/>
    </row>
    <row r="523" spans="1:6" ht="22.8" x14ac:dyDescent="0.3">
      <c r="A523" s="23" t="s">
        <v>236</v>
      </c>
      <c r="B523" s="26" t="s">
        <v>237</v>
      </c>
      <c r="C523" s="3"/>
      <c r="D523" s="24"/>
      <c r="E523" s="25"/>
      <c r="F523" s="25"/>
    </row>
    <row r="524" spans="1:6" x14ac:dyDescent="0.3">
      <c r="A524" s="23" t="s">
        <v>45</v>
      </c>
      <c r="B524" s="4" t="s">
        <v>46</v>
      </c>
      <c r="C524" s="3" t="s">
        <v>5</v>
      </c>
      <c r="D524" s="24">
        <v>332.29</v>
      </c>
      <c r="E524" s="25"/>
      <c r="F524" s="25"/>
    </row>
    <row r="525" spans="1:6" x14ac:dyDescent="0.3">
      <c r="A525" s="23" t="s">
        <v>59</v>
      </c>
      <c r="B525" s="26" t="s">
        <v>60</v>
      </c>
      <c r="C525" s="3"/>
      <c r="D525" s="24"/>
      <c r="E525" s="25"/>
      <c r="F525" s="25"/>
    </row>
    <row r="526" spans="1:6" x14ac:dyDescent="0.3">
      <c r="A526" s="23" t="s">
        <v>63</v>
      </c>
      <c r="B526" s="4" t="s">
        <v>64</v>
      </c>
      <c r="C526" s="3" t="s">
        <v>5</v>
      </c>
      <c r="D526" s="24">
        <v>187.6</v>
      </c>
      <c r="E526" s="25"/>
      <c r="F526" s="25"/>
    </row>
    <row r="527" spans="1:6" x14ac:dyDescent="0.3">
      <c r="A527" s="23" t="s">
        <v>67</v>
      </c>
      <c r="B527" s="4" t="s">
        <v>68</v>
      </c>
      <c r="C527" s="3" t="s">
        <v>5</v>
      </c>
      <c r="D527" s="24">
        <v>14.28</v>
      </c>
      <c r="E527" s="25"/>
      <c r="F527" s="25"/>
    </row>
    <row r="528" spans="1:6" x14ac:dyDescent="0.3">
      <c r="A528" s="23" t="s">
        <v>69</v>
      </c>
      <c r="B528" s="26" t="s">
        <v>70</v>
      </c>
      <c r="C528" s="3"/>
      <c r="D528" s="24"/>
      <c r="E528" s="25"/>
      <c r="F528" s="25"/>
    </row>
    <row r="529" spans="1:6" ht="22.8" x14ac:dyDescent="0.3">
      <c r="A529" s="23" t="s">
        <v>71</v>
      </c>
      <c r="B529" s="4" t="s">
        <v>72</v>
      </c>
      <c r="C529" s="3" t="s">
        <v>5</v>
      </c>
      <c r="D529" s="24">
        <v>144.68</v>
      </c>
      <c r="E529" s="25"/>
      <c r="F529" s="25"/>
    </row>
    <row r="530" spans="1:6" x14ac:dyDescent="0.3">
      <c r="A530" s="23" t="s">
        <v>243</v>
      </c>
      <c r="B530" s="26" t="s">
        <v>244</v>
      </c>
      <c r="C530" s="3"/>
      <c r="D530" s="24"/>
      <c r="E530" s="25"/>
      <c r="F530" s="25"/>
    </row>
    <row r="531" spans="1:6" x14ac:dyDescent="0.3">
      <c r="A531" s="23" t="s">
        <v>245</v>
      </c>
      <c r="B531" s="26" t="s">
        <v>246</v>
      </c>
      <c r="C531" s="3"/>
      <c r="D531" s="24"/>
      <c r="E531" s="25"/>
      <c r="F531" s="25"/>
    </row>
    <row r="532" spans="1:6" x14ac:dyDescent="0.3">
      <c r="A532" s="23" t="s">
        <v>249</v>
      </c>
      <c r="B532" s="26" t="s">
        <v>250</v>
      </c>
      <c r="C532" s="3"/>
      <c r="D532" s="24"/>
      <c r="E532" s="25"/>
      <c r="F532" s="25"/>
    </row>
    <row r="533" spans="1:6" x14ac:dyDescent="0.3">
      <c r="A533" s="23" t="s">
        <v>251</v>
      </c>
      <c r="B533" s="4" t="s">
        <v>252</v>
      </c>
      <c r="C533" s="3" t="s">
        <v>8</v>
      </c>
      <c r="D533" s="24">
        <v>41.9</v>
      </c>
      <c r="E533" s="25"/>
      <c r="F533" s="25"/>
    </row>
    <row r="534" spans="1:6" x14ac:dyDescent="0.3">
      <c r="A534" s="23" t="s">
        <v>263</v>
      </c>
      <c r="B534" s="26" t="s">
        <v>264</v>
      </c>
      <c r="C534" s="3"/>
      <c r="D534" s="24"/>
      <c r="E534" s="25"/>
      <c r="F534" s="25"/>
    </row>
    <row r="535" spans="1:6" x14ac:dyDescent="0.3">
      <c r="A535" s="23" t="s">
        <v>265</v>
      </c>
      <c r="B535" s="26" t="s">
        <v>266</v>
      </c>
      <c r="C535" s="3"/>
      <c r="D535" s="24"/>
      <c r="E535" s="25"/>
      <c r="F535" s="25"/>
    </row>
    <row r="536" spans="1:6" x14ac:dyDescent="0.3">
      <c r="A536" s="23" t="s">
        <v>267</v>
      </c>
      <c r="B536" s="4" t="s">
        <v>268</v>
      </c>
      <c r="C536" s="3" t="s">
        <v>30</v>
      </c>
      <c r="D536" s="24">
        <v>4240.08</v>
      </c>
      <c r="E536" s="25"/>
      <c r="F536" s="25"/>
    </row>
    <row r="537" spans="1:6" ht="22.8" x14ac:dyDescent="0.3">
      <c r="A537" s="23" t="s">
        <v>275</v>
      </c>
      <c r="B537" s="26" t="s">
        <v>276</v>
      </c>
      <c r="C537" s="3"/>
      <c r="D537" s="24"/>
      <c r="E537" s="25"/>
      <c r="F537" s="25"/>
    </row>
    <row r="538" spans="1:6" ht="22.8" x14ac:dyDescent="0.3">
      <c r="A538" s="23" t="s">
        <v>279</v>
      </c>
      <c r="B538" s="4" t="s">
        <v>280</v>
      </c>
      <c r="C538" s="3" t="s">
        <v>5</v>
      </c>
      <c r="D538" s="24">
        <v>50.4</v>
      </c>
      <c r="E538" s="25"/>
      <c r="F538" s="25"/>
    </row>
    <row r="539" spans="1:6" x14ac:dyDescent="0.3">
      <c r="A539" s="23"/>
      <c r="B539" s="26" t="s">
        <v>807</v>
      </c>
      <c r="C539" s="3"/>
      <c r="D539" s="24"/>
      <c r="E539" s="25"/>
      <c r="F539" s="25"/>
    </row>
    <row r="540" spans="1:6" ht="102.6" x14ac:dyDescent="0.3">
      <c r="A540" s="23" t="s">
        <v>402</v>
      </c>
      <c r="B540" s="4" t="s">
        <v>403</v>
      </c>
      <c r="C540" s="3" t="s">
        <v>31</v>
      </c>
      <c r="D540" s="24">
        <v>2</v>
      </c>
      <c r="E540" s="25"/>
      <c r="F540" s="25"/>
    </row>
    <row r="541" spans="1:6" s="31" customFormat="1" x14ac:dyDescent="0.3">
      <c r="A541" s="32"/>
      <c r="B541" s="26" t="s">
        <v>226</v>
      </c>
      <c r="C541" s="2"/>
      <c r="D541" s="33"/>
      <c r="E541" s="34"/>
      <c r="F541" s="34"/>
    </row>
    <row r="542" spans="1:6" s="31" customFormat="1" x14ac:dyDescent="0.3">
      <c r="A542" s="32"/>
      <c r="B542" s="26"/>
      <c r="C542" s="2"/>
      <c r="D542" s="33"/>
      <c r="E542" s="34"/>
      <c r="F542" s="34"/>
    </row>
    <row r="543" spans="1:6" x14ac:dyDescent="0.3">
      <c r="A543" s="35" t="s">
        <v>498</v>
      </c>
      <c r="B543" s="36"/>
      <c r="C543" s="37"/>
      <c r="D543" s="38"/>
      <c r="E543" s="39"/>
      <c r="F543" s="39"/>
    </row>
    <row r="544" spans="1:6" s="31" customFormat="1" ht="22.8" x14ac:dyDescent="0.3">
      <c r="A544" s="32"/>
      <c r="B544" s="26" t="s">
        <v>231</v>
      </c>
      <c r="C544" s="2"/>
      <c r="D544" s="33"/>
      <c r="E544" s="34"/>
      <c r="F544" s="34"/>
    </row>
    <row r="545" spans="1:6" s="31" customFormat="1" x14ac:dyDescent="0.3">
      <c r="A545" s="32" t="s">
        <v>37</v>
      </c>
      <c r="B545" s="26" t="s">
        <v>38</v>
      </c>
      <c r="C545" s="2"/>
      <c r="D545" s="33"/>
      <c r="E545" s="34"/>
      <c r="F545" s="34"/>
    </row>
    <row r="546" spans="1:6" x14ac:dyDescent="0.3">
      <c r="A546" s="23" t="s">
        <v>232</v>
      </c>
      <c r="B546" s="4" t="s">
        <v>233</v>
      </c>
      <c r="C546" s="3" t="s">
        <v>6</v>
      </c>
      <c r="D546" s="24">
        <v>33.700000000000003</v>
      </c>
      <c r="E546" s="25"/>
      <c r="F546" s="25"/>
    </row>
    <row r="547" spans="1:6" x14ac:dyDescent="0.3">
      <c r="A547" s="23" t="s">
        <v>41</v>
      </c>
      <c r="B547" s="4" t="s">
        <v>42</v>
      </c>
      <c r="C547" s="3" t="s">
        <v>6</v>
      </c>
      <c r="D547" s="24">
        <v>33.700000000000003</v>
      </c>
      <c r="E547" s="25"/>
      <c r="F547" s="25"/>
    </row>
    <row r="548" spans="1:6" ht="22.8" x14ac:dyDescent="0.3">
      <c r="A548" s="23" t="s">
        <v>43</v>
      </c>
      <c r="B548" s="26" t="s">
        <v>44</v>
      </c>
      <c r="C548" s="3"/>
      <c r="D548" s="24"/>
      <c r="E548" s="25"/>
      <c r="F548" s="25"/>
    </row>
    <row r="549" spans="1:6" x14ac:dyDescent="0.3">
      <c r="A549" s="23" t="s">
        <v>234</v>
      </c>
      <c r="B549" s="26" t="s">
        <v>235</v>
      </c>
      <c r="C549" s="3"/>
      <c r="D549" s="24"/>
      <c r="E549" s="25"/>
      <c r="F549" s="25"/>
    </row>
    <row r="550" spans="1:6" ht="22.8" x14ac:dyDescent="0.3">
      <c r="A550" s="23" t="s">
        <v>236</v>
      </c>
      <c r="B550" s="26" t="s">
        <v>237</v>
      </c>
      <c r="C550" s="3"/>
      <c r="D550" s="24"/>
      <c r="E550" s="25"/>
      <c r="F550" s="25"/>
    </row>
    <row r="551" spans="1:6" x14ac:dyDescent="0.3">
      <c r="A551" s="23" t="s">
        <v>45</v>
      </c>
      <c r="B551" s="4" t="s">
        <v>46</v>
      </c>
      <c r="C551" s="3" t="s">
        <v>5</v>
      </c>
      <c r="D551" s="24">
        <v>56.23</v>
      </c>
      <c r="E551" s="25"/>
      <c r="F551" s="25"/>
    </row>
    <row r="552" spans="1:6" x14ac:dyDescent="0.3">
      <c r="A552" s="23" t="s">
        <v>59</v>
      </c>
      <c r="B552" s="26" t="s">
        <v>60</v>
      </c>
      <c r="C552" s="3"/>
      <c r="D552" s="24"/>
      <c r="E552" s="25"/>
      <c r="F552" s="25"/>
    </row>
    <row r="553" spans="1:6" x14ac:dyDescent="0.3">
      <c r="A553" s="23" t="s">
        <v>63</v>
      </c>
      <c r="B553" s="4" t="s">
        <v>64</v>
      </c>
      <c r="C553" s="3" t="s">
        <v>5</v>
      </c>
      <c r="D553" s="24">
        <v>17.82</v>
      </c>
      <c r="E553" s="25"/>
      <c r="F553" s="25"/>
    </row>
    <row r="554" spans="1:6" x14ac:dyDescent="0.3">
      <c r="A554" s="23" t="s">
        <v>65</v>
      </c>
      <c r="B554" s="4" t="s">
        <v>66</v>
      </c>
      <c r="C554" s="3" t="s">
        <v>5</v>
      </c>
      <c r="D554" s="24">
        <v>6.7</v>
      </c>
      <c r="E554" s="25"/>
      <c r="F554" s="25"/>
    </row>
    <row r="555" spans="1:6" x14ac:dyDescent="0.3">
      <c r="A555" s="23" t="s">
        <v>69</v>
      </c>
      <c r="B555" s="26" t="s">
        <v>70</v>
      </c>
      <c r="C555" s="3"/>
      <c r="D555" s="24"/>
      <c r="E555" s="25"/>
      <c r="F555" s="25"/>
    </row>
    <row r="556" spans="1:6" ht="22.8" x14ac:dyDescent="0.3">
      <c r="A556" s="23" t="s">
        <v>71</v>
      </c>
      <c r="B556" s="4" t="s">
        <v>72</v>
      </c>
      <c r="C556" s="3" t="s">
        <v>5</v>
      </c>
      <c r="D556" s="24">
        <v>38.409999999999997</v>
      </c>
      <c r="E556" s="25"/>
      <c r="F556" s="25"/>
    </row>
    <row r="557" spans="1:6" x14ac:dyDescent="0.3">
      <c r="A557" s="23" t="s">
        <v>243</v>
      </c>
      <c r="B557" s="26" t="s">
        <v>244</v>
      </c>
      <c r="C557" s="3"/>
      <c r="D557" s="24"/>
      <c r="E557" s="25"/>
      <c r="F557" s="25"/>
    </row>
    <row r="558" spans="1:6" x14ac:dyDescent="0.3">
      <c r="A558" s="23" t="s">
        <v>245</v>
      </c>
      <c r="B558" s="26" t="s">
        <v>246</v>
      </c>
      <c r="C558" s="3"/>
      <c r="D558" s="24"/>
      <c r="E558" s="25"/>
      <c r="F558" s="25"/>
    </row>
    <row r="559" spans="1:6" x14ac:dyDescent="0.3">
      <c r="A559" s="23" t="s">
        <v>247</v>
      </c>
      <c r="B559" s="4" t="s">
        <v>248</v>
      </c>
      <c r="C559" s="3" t="s">
        <v>5</v>
      </c>
      <c r="D559" s="24">
        <v>1.03</v>
      </c>
      <c r="E559" s="25"/>
      <c r="F559" s="25"/>
    </row>
    <row r="560" spans="1:6" x14ac:dyDescent="0.3">
      <c r="A560" s="23" t="s">
        <v>249</v>
      </c>
      <c r="B560" s="26" t="s">
        <v>250</v>
      </c>
      <c r="C560" s="3"/>
      <c r="D560" s="24"/>
      <c r="E560" s="25"/>
      <c r="F560" s="25"/>
    </row>
    <row r="561" spans="1:6" x14ac:dyDescent="0.3">
      <c r="A561" s="23" t="s">
        <v>251</v>
      </c>
      <c r="B561" s="4" t="s">
        <v>252</v>
      </c>
      <c r="C561" s="3" t="s">
        <v>8</v>
      </c>
      <c r="D561" s="24">
        <v>33.799999999999997</v>
      </c>
      <c r="E561" s="25"/>
      <c r="F561" s="25"/>
    </row>
    <row r="562" spans="1:6" x14ac:dyDescent="0.3">
      <c r="A562" s="23" t="s">
        <v>263</v>
      </c>
      <c r="B562" s="26" t="s">
        <v>264</v>
      </c>
      <c r="C562" s="3"/>
      <c r="D562" s="24"/>
      <c r="E562" s="25"/>
      <c r="F562" s="25"/>
    </row>
    <row r="563" spans="1:6" x14ac:dyDescent="0.3">
      <c r="A563" s="23" t="s">
        <v>265</v>
      </c>
      <c r="B563" s="26" t="s">
        <v>266</v>
      </c>
      <c r="C563" s="3"/>
      <c r="D563" s="24"/>
      <c r="E563" s="25"/>
      <c r="F563" s="25"/>
    </row>
    <row r="564" spans="1:6" x14ac:dyDescent="0.3">
      <c r="A564" s="23" t="s">
        <v>267</v>
      </c>
      <c r="B564" s="4" t="s">
        <v>268</v>
      </c>
      <c r="C564" s="3" t="s">
        <v>30</v>
      </c>
      <c r="D564" s="24">
        <v>1721.72</v>
      </c>
      <c r="E564" s="25"/>
      <c r="F564" s="25"/>
    </row>
    <row r="565" spans="1:6" ht="22.8" x14ac:dyDescent="0.3">
      <c r="A565" s="23" t="s">
        <v>275</v>
      </c>
      <c r="B565" s="26" t="s">
        <v>276</v>
      </c>
      <c r="C565" s="3"/>
      <c r="D565" s="24"/>
      <c r="E565" s="25"/>
      <c r="F565" s="25"/>
    </row>
    <row r="566" spans="1:6" ht="22.8" x14ac:dyDescent="0.3">
      <c r="A566" s="23" t="s">
        <v>279</v>
      </c>
      <c r="B566" s="4" t="s">
        <v>280</v>
      </c>
      <c r="C566" s="3" t="s">
        <v>5</v>
      </c>
      <c r="D566" s="24">
        <v>21.9</v>
      </c>
      <c r="E566" s="25"/>
      <c r="F566" s="25"/>
    </row>
    <row r="567" spans="1:6" x14ac:dyDescent="0.3">
      <c r="A567" s="6">
        <v>1004</v>
      </c>
      <c r="B567" s="26" t="s">
        <v>807</v>
      </c>
      <c r="C567" s="3"/>
      <c r="D567" s="24"/>
      <c r="E567" s="25"/>
      <c r="F567" s="25"/>
    </row>
    <row r="568" spans="1:6" ht="45.6" x14ac:dyDescent="0.3">
      <c r="A568" s="23">
        <v>700001027</v>
      </c>
      <c r="B568" s="4" t="s">
        <v>493</v>
      </c>
      <c r="C568" s="3" t="s">
        <v>31</v>
      </c>
      <c r="D568" s="24">
        <v>1</v>
      </c>
      <c r="E568" s="25"/>
      <c r="F568" s="25"/>
    </row>
    <row r="569" spans="1:6" s="31" customFormat="1" x14ac:dyDescent="0.3">
      <c r="A569" s="32"/>
      <c r="B569" s="26" t="s">
        <v>226</v>
      </c>
      <c r="C569" s="2"/>
      <c r="D569" s="33"/>
      <c r="E569" s="34"/>
      <c r="F569" s="34"/>
    </row>
    <row r="570" spans="1:6" s="31" customFormat="1" x14ac:dyDescent="0.3">
      <c r="A570" s="32"/>
      <c r="B570" s="26"/>
      <c r="C570" s="2"/>
      <c r="D570" s="33"/>
      <c r="E570" s="34"/>
      <c r="F570" s="34"/>
    </row>
    <row r="571" spans="1:6" x14ac:dyDescent="0.3">
      <c r="A571" s="35" t="s">
        <v>499</v>
      </c>
      <c r="B571" s="36"/>
      <c r="C571" s="37"/>
      <c r="D571" s="38"/>
      <c r="E571" s="39"/>
      <c r="F571" s="39"/>
    </row>
    <row r="572" spans="1:6" ht="22.8" x14ac:dyDescent="0.3">
      <c r="A572" s="23"/>
      <c r="B572" s="26" t="s">
        <v>231</v>
      </c>
      <c r="C572" s="3"/>
      <c r="D572" s="24"/>
      <c r="E572" s="25"/>
      <c r="F572" s="25"/>
    </row>
    <row r="573" spans="1:6" x14ac:dyDescent="0.3">
      <c r="A573" s="23" t="s">
        <v>37</v>
      </c>
      <c r="B573" s="26" t="s">
        <v>38</v>
      </c>
      <c r="C573" s="3"/>
      <c r="D573" s="24"/>
      <c r="E573" s="25"/>
      <c r="F573" s="25"/>
    </row>
    <row r="574" spans="1:6" x14ac:dyDescent="0.3">
      <c r="A574" s="23" t="s">
        <v>232</v>
      </c>
      <c r="B574" s="4" t="s">
        <v>233</v>
      </c>
      <c r="C574" s="3" t="s">
        <v>6</v>
      </c>
      <c r="D574" s="24">
        <v>1.58</v>
      </c>
      <c r="E574" s="25"/>
      <c r="F574" s="25"/>
    </row>
    <row r="575" spans="1:6" x14ac:dyDescent="0.3">
      <c r="A575" s="23" t="s">
        <v>41</v>
      </c>
      <c r="B575" s="4" t="s">
        <v>42</v>
      </c>
      <c r="C575" s="3" t="s">
        <v>6</v>
      </c>
      <c r="D575" s="24">
        <v>1.58</v>
      </c>
      <c r="E575" s="25"/>
      <c r="F575" s="25"/>
    </row>
    <row r="576" spans="1:6" x14ac:dyDescent="0.3">
      <c r="A576" s="23" t="s">
        <v>59</v>
      </c>
      <c r="B576" s="26" t="s">
        <v>60</v>
      </c>
      <c r="C576" s="3"/>
      <c r="D576" s="24"/>
      <c r="E576" s="25"/>
      <c r="F576" s="25"/>
    </row>
    <row r="577" spans="1:6" x14ac:dyDescent="0.3">
      <c r="A577" s="23" t="s">
        <v>65</v>
      </c>
      <c r="B577" s="4" t="s">
        <v>66</v>
      </c>
      <c r="C577" s="3" t="s">
        <v>5</v>
      </c>
      <c r="D577" s="24">
        <v>1.34</v>
      </c>
      <c r="E577" s="25"/>
      <c r="F577" s="25"/>
    </row>
    <row r="578" spans="1:6" x14ac:dyDescent="0.3">
      <c r="A578" s="23" t="s">
        <v>243</v>
      </c>
      <c r="B578" s="26" t="s">
        <v>244</v>
      </c>
      <c r="C578" s="3"/>
      <c r="D578" s="24"/>
      <c r="E578" s="25"/>
      <c r="F578" s="25"/>
    </row>
    <row r="579" spans="1:6" x14ac:dyDescent="0.3">
      <c r="A579" s="23" t="s">
        <v>245</v>
      </c>
      <c r="B579" s="26" t="s">
        <v>246</v>
      </c>
      <c r="C579" s="3"/>
      <c r="D579" s="24"/>
      <c r="E579" s="25"/>
      <c r="F579" s="25"/>
    </row>
    <row r="580" spans="1:6" x14ac:dyDescent="0.3">
      <c r="A580" s="23" t="s">
        <v>247</v>
      </c>
      <c r="B580" s="4" t="s">
        <v>248</v>
      </c>
      <c r="C580" s="3" t="s">
        <v>5</v>
      </c>
      <c r="D580" s="24">
        <v>0.1</v>
      </c>
      <c r="E580" s="25"/>
      <c r="F580" s="25"/>
    </row>
    <row r="581" spans="1:6" x14ac:dyDescent="0.3">
      <c r="A581" s="23" t="s">
        <v>249</v>
      </c>
      <c r="B581" s="26" t="s">
        <v>250</v>
      </c>
      <c r="C581" s="3"/>
      <c r="D581" s="24"/>
      <c r="E581" s="25"/>
      <c r="F581" s="25"/>
    </row>
    <row r="582" spans="1:6" x14ac:dyDescent="0.3">
      <c r="A582" s="23" t="s">
        <v>251</v>
      </c>
      <c r="B582" s="4" t="s">
        <v>252</v>
      </c>
      <c r="C582" s="3" t="s">
        <v>8</v>
      </c>
      <c r="D582" s="24">
        <v>4.8</v>
      </c>
      <c r="E582" s="25"/>
      <c r="F582" s="25"/>
    </row>
    <row r="583" spans="1:6" x14ac:dyDescent="0.3">
      <c r="A583" s="23" t="s">
        <v>263</v>
      </c>
      <c r="B583" s="26" t="s">
        <v>264</v>
      </c>
      <c r="C583" s="3"/>
      <c r="D583" s="24"/>
      <c r="E583" s="25"/>
      <c r="F583" s="25"/>
    </row>
    <row r="584" spans="1:6" x14ac:dyDescent="0.3">
      <c r="A584" s="23" t="s">
        <v>265</v>
      </c>
      <c r="B584" s="26" t="s">
        <v>266</v>
      </c>
      <c r="C584" s="3"/>
      <c r="D584" s="24"/>
      <c r="E584" s="25"/>
      <c r="F584" s="25"/>
    </row>
    <row r="585" spans="1:6" x14ac:dyDescent="0.3">
      <c r="A585" s="23" t="s">
        <v>267</v>
      </c>
      <c r="B585" s="4" t="s">
        <v>268</v>
      </c>
      <c r="C585" s="3" t="s">
        <v>30</v>
      </c>
      <c r="D585" s="24">
        <v>132.06</v>
      </c>
      <c r="E585" s="25"/>
      <c r="F585" s="25"/>
    </row>
    <row r="586" spans="1:6" ht="22.8" x14ac:dyDescent="0.3">
      <c r="A586" s="23" t="s">
        <v>275</v>
      </c>
      <c r="B586" s="26" t="s">
        <v>276</v>
      </c>
      <c r="C586" s="3"/>
      <c r="D586" s="24"/>
      <c r="E586" s="25"/>
      <c r="F586" s="25"/>
    </row>
    <row r="587" spans="1:6" x14ac:dyDescent="0.3">
      <c r="A587" s="23" t="s">
        <v>283</v>
      </c>
      <c r="B587" s="4" t="s">
        <v>284</v>
      </c>
      <c r="C587" s="3" t="s">
        <v>5</v>
      </c>
      <c r="D587" s="24">
        <v>1.55</v>
      </c>
      <c r="E587" s="25"/>
      <c r="F587" s="25"/>
    </row>
    <row r="588" spans="1:6" x14ac:dyDescent="0.3">
      <c r="A588" s="23" t="s">
        <v>122</v>
      </c>
      <c r="B588" s="26" t="s">
        <v>123</v>
      </c>
      <c r="C588" s="3"/>
      <c r="D588" s="24"/>
      <c r="E588" s="25"/>
      <c r="F588" s="25"/>
    </row>
    <row r="589" spans="1:6" ht="22.8" x14ac:dyDescent="0.3">
      <c r="A589" s="23" t="s">
        <v>340</v>
      </c>
      <c r="B589" s="4" t="s">
        <v>341</v>
      </c>
      <c r="C589" s="3" t="s">
        <v>31</v>
      </c>
      <c r="D589" s="24">
        <v>1</v>
      </c>
      <c r="E589" s="25"/>
      <c r="F589" s="25"/>
    </row>
    <row r="590" spans="1:6" x14ac:dyDescent="0.3">
      <c r="A590" s="23" t="s">
        <v>126</v>
      </c>
      <c r="B590" s="26" t="s">
        <v>500</v>
      </c>
      <c r="C590" s="3"/>
      <c r="D590" s="24"/>
      <c r="E590" s="25"/>
      <c r="F590" s="25"/>
    </row>
    <row r="591" spans="1:6" ht="22.8" x14ac:dyDescent="0.3">
      <c r="A591" s="23" t="s">
        <v>128</v>
      </c>
      <c r="B591" s="4" t="s">
        <v>346</v>
      </c>
      <c r="C591" s="3" t="s">
        <v>31</v>
      </c>
      <c r="D591" s="24">
        <v>2</v>
      </c>
      <c r="E591" s="25"/>
      <c r="F591" s="25"/>
    </row>
    <row r="592" spans="1:6" s="31" customFormat="1" x14ac:dyDescent="0.3">
      <c r="A592" s="32"/>
      <c r="B592" s="26" t="s">
        <v>226</v>
      </c>
      <c r="C592" s="2"/>
      <c r="D592" s="33"/>
      <c r="E592" s="34"/>
      <c r="F592" s="34"/>
    </row>
    <row r="593" spans="1:6" s="31" customFormat="1" x14ac:dyDescent="0.3">
      <c r="A593" s="32"/>
      <c r="B593" s="26"/>
      <c r="C593" s="2"/>
      <c r="D593" s="33"/>
      <c r="E593" s="34"/>
      <c r="F593" s="34"/>
    </row>
    <row r="594" spans="1:6" x14ac:dyDescent="0.3">
      <c r="A594" s="35" t="s">
        <v>501</v>
      </c>
      <c r="B594" s="36"/>
      <c r="C594" s="37"/>
      <c r="D594" s="38"/>
      <c r="E594" s="39"/>
      <c r="F594" s="39"/>
    </row>
    <row r="595" spans="1:6" ht="22.8" x14ac:dyDescent="0.3">
      <c r="A595" s="23"/>
      <c r="B595" s="26" t="s">
        <v>231</v>
      </c>
      <c r="C595" s="3"/>
      <c r="D595" s="24"/>
      <c r="E595" s="25"/>
      <c r="F595" s="25"/>
    </row>
    <row r="596" spans="1:6" x14ac:dyDescent="0.3">
      <c r="A596" s="23" t="s">
        <v>37</v>
      </c>
      <c r="B596" s="26" t="s">
        <v>38</v>
      </c>
      <c r="C596" s="3"/>
      <c r="D596" s="24"/>
      <c r="E596" s="25"/>
      <c r="F596" s="25"/>
    </row>
    <row r="597" spans="1:6" x14ac:dyDescent="0.3">
      <c r="A597" s="23" t="s">
        <v>232</v>
      </c>
      <c r="B597" s="4" t="s">
        <v>233</v>
      </c>
      <c r="C597" s="3" t="s">
        <v>6</v>
      </c>
      <c r="D597" s="24">
        <v>6.96</v>
      </c>
      <c r="E597" s="25"/>
      <c r="F597" s="25"/>
    </row>
    <row r="598" spans="1:6" x14ac:dyDescent="0.3">
      <c r="A598" s="23" t="s">
        <v>41</v>
      </c>
      <c r="B598" s="4" t="s">
        <v>42</v>
      </c>
      <c r="C598" s="3" t="s">
        <v>6</v>
      </c>
      <c r="D598" s="24">
        <v>6.96</v>
      </c>
      <c r="E598" s="25"/>
      <c r="F598" s="25"/>
    </row>
    <row r="599" spans="1:6" ht="22.8" x14ac:dyDescent="0.3">
      <c r="A599" s="23" t="s">
        <v>43</v>
      </c>
      <c r="B599" s="26" t="s">
        <v>44</v>
      </c>
      <c r="C599" s="3"/>
      <c r="D599" s="24"/>
      <c r="E599" s="25"/>
      <c r="F599" s="25"/>
    </row>
    <row r="600" spans="1:6" x14ac:dyDescent="0.3">
      <c r="A600" s="23" t="s">
        <v>234</v>
      </c>
      <c r="B600" s="26" t="s">
        <v>235</v>
      </c>
      <c r="C600" s="3"/>
      <c r="D600" s="24"/>
      <c r="E600" s="25"/>
      <c r="F600" s="25"/>
    </row>
    <row r="601" spans="1:6" ht="22.8" x14ac:dyDescent="0.3">
      <c r="A601" s="23" t="s">
        <v>236</v>
      </c>
      <c r="B601" s="26" t="s">
        <v>237</v>
      </c>
      <c r="C601" s="3"/>
      <c r="D601" s="24"/>
      <c r="E601" s="25"/>
      <c r="F601" s="25"/>
    </row>
    <row r="602" spans="1:6" x14ac:dyDescent="0.3">
      <c r="A602" s="23" t="s">
        <v>45</v>
      </c>
      <c r="B602" s="4" t="s">
        <v>46</v>
      </c>
      <c r="C602" s="3" t="s">
        <v>5</v>
      </c>
      <c r="D602" s="24">
        <v>11.95</v>
      </c>
      <c r="E602" s="25"/>
      <c r="F602" s="25"/>
    </row>
    <row r="603" spans="1:6" x14ac:dyDescent="0.3">
      <c r="A603" s="23" t="s">
        <v>59</v>
      </c>
      <c r="B603" s="26" t="s">
        <v>60</v>
      </c>
      <c r="C603" s="3"/>
      <c r="D603" s="24"/>
      <c r="E603" s="25"/>
      <c r="F603" s="25"/>
    </row>
    <row r="604" spans="1:6" x14ac:dyDescent="0.3">
      <c r="A604" s="23" t="s">
        <v>63</v>
      </c>
      <c r="B604" s="4" t="s">
        <v>64</v>
      </c>
      <c r="C604" s="3" t="s">
        <v>5</v>
      </c>
      <c r="D604" s="24">
        <v>7.12</v>
      </c>
      <c r="E604" s="25"/>
      <c r="F604" s="25"/>
    </row>
    <row r="605" spans="1:6" x14ac:dyDescent="0.3">
      <c r="A605" s="23" t="s">
        <v>65</v>
      </c>
      <c r="B605" s="4" t="s">
        <v>66</v>
      </c>
      <c r="C605" s="3" t="s">
        <v>5</v>
      </c>
      <c r="D605" s="24">
        <v>0.52</v>
      </c>
      <c r="E605" s="25"/>
      <c r="F605" s="25"/>
    </row>
    <row r="606" spans="1:6" x14ac:dyDescent="0.3">
      <c r="A606" s="23" t="s">
        <v>69</v>
      </c>
      <c r="B606" s="26" t="s">
        <v>70</v>
      </c>
      <c r="C606" s="3"/>
      <c r="D606" s="24"/>
      <c r="E606" s="25"/>
      <c r="F606" s="25"/>
    </row>
    <row r="607" spans="1:6" ht="22.8" x14ac:dyDescent="0.3">
      <c r="A607" s="23" t="s">
        <v>71</v>
      </c>
      <c r="B607" s="4" t="s">
        <v>72</v>
      </c>
      <c r="C607" s="3" t="s">
        <v>5</v>
      </c>
      <c r="D607" s="24">
        <v>4.84</v>
      </c>
      <c r="E607" s="25"/>
      <c r="F607" s="25"/>
    </row>
    <row r="608" spans="1:6" x14ac:dyDescent="0.3">
      <c r="A608" s="23" t="s">
        <v>243</v>
      </c>
      <c r="B608" s="26" t="s">
        <v>244</v>
      </c>
      <c r="C608" s="3"/>
      <c r="D608" s="24"/>
      <c r="E608" s="25"/>
      <c r="F608" s="25"/>
    </row>
    <row r="609" spans="1:6" x14ac:dyDescent="0.3">
      <c r="A609" s="23" t="s">
        <v>245</v>
      </c>
      <c r="B609" s="26" t="s">
        <v>246</v>
      </c>
      <c r="C609" s="3"/>
      <c r="D609" s="24"/>
      <c r="E609" s="25"/>
      <c r="F609" s="25"/>
    </row>
    <row r="610" spans="1:6" x14ac:dyDescent="0.3">
      <c r="A610" s="23" t="s">
        <v>247</v>
      </c>
      <c r="B610" s="4" t="s">
        <v>248</v>
      </c>
      <c r="C610" s="3" t="s">
        <v>5</v>
      </c>
      <c r="D610" s="24">
        <v>0.5</v>
      </c>
      <c r="E610" s="25"/>
      <c r="F610" s="25"/>
    </row>
    <row r="611" spans="1:6" x14ac:dyDescent="0.3">
      <c r="A611" s="23" t="s">
        <v>249</v>
      </c>
      <c r="B611" s="26" t="s">
        <v>250</v>
      </c>
      <c r="C611" s="3"/>
      <c r="D611" s="24"/>
      <c r="E611" s="25"/>
      <c r="F611" s="25"/>
    </row>
    <row r="612" spans="1:6" x14ac:dyDescent="0.3">
      <c r="A612" s="23" t="s">
        <v>251</v>
      </c>
      <c r="B612" s="4" t="s">
        <v>252</v>
      </c>
      <c r="C612" s="3" t="s">
        <v>8</v>
      </c>
      <c r="D612" s="24">
        <v>18.8</v>
      </c>
      <c r="E612" s="25"/>
      <c r="F612" s="25"/>
    </row>
    <row r="613" spans="1:6" x14ac:dyDescent="0.3">
      <c r="A613" s="23" t="s">
        <v>263</v>
      </c>
      <c r="B613" s="26" t="s">
        <v>264</v>
      </c>
      <c r="C613" s="3"/>
      <c r="D613" s="24"/>
      <c r="E613" s="25"/>
      <c r="F613" s="25"/>
    </row>
    <row r="614" spans="1:6" x14ac:dyDescent="0.3">
      <c r="A614" s="23" t="s">
        <v>265</v>
      </c>
      <c r="B614" s="26" t="s">
        <v>266</v>
      </c>
      <c r="C614" s="3"/>
      <c r="D614" s="24"/>
      <c r="E614" s="25"/>
      <c r="F614" s="25"/>
    </row>
    <row r="615" spans="1:6" x14ac:dyDescent="0.3">
      <c r="A615" s="23" t="s">
        <v>267</v>
      </c>
      <c r="B615" s="4" t="s">
        <v>268</v>
      </c>
      <c r="C615" s="3" t="s">
        <v>30</v>
      </c>
      <c r="D615" s="24">
        <v>370</v>
      </c>
      <c r="E615" s="25"/>
      <c r="F615" s="25"/>
    </row>
    <row r="616" spans="1:6" ht="22.8" x14ac:dyDescent="0.3">
      <c r="A616" s="23" t="s">
        <v>275</v>
      </c>
      <c r="B616" s="26" t="s">
        <v>276</v>
      </c>
      <c r="C616" s="3"/>
      <c r="D616" s="24"/>
      <c r="E616" s="25"/>
      <c r="F616" s="25"/>
    </row>
    <row r="617" spans="1:6" x14ac:dyDescent="0.3">
      <c r="A617" s="23" t="s">
        <v>283</v>
      </c>
      <c r="B617" s="4" t="s">
        <v>284</v>
      </c>
      <c r="C617" s="3" t="s">
        <v>5</v>
      </c>
      <c r="D617" s="24">
        <v>4.3</v>
      </c>
      <c r="E617" s="25"/>
      <c r="F617" s="25"/>
    </row>
    <row r="618" spans="1:6" x14ac:dyDescent="0.3">
      <c r="A618" s="23" t="s">
        <v>122</v>
      </c>
      <c r="B618" s="26" t="s">
        <v>123</v>
      </c>
      <c r="C618" s="3"/>
      <c r="D618" s="24"/>
      <c r="E618" s="25"/>
      <c r="F618" s="25"/>
    </row>
    <row r="619" spans="1:6" ht="22.8" x14ac:dyDescent="0.3">
      <c r="A619" s="23" t="s">
        <v>342</v>
      </c>
      <c r="B619" s="4" t="s">
        <v>343</v>
      </c>
      <c r="C619" s="3" t="s">
        <v>31</v>
      </c>
      <c r="D619" s="24">
        <v>2</v>
      </c>
      <c r="E619" s="25"/>
      <c r="F619" s="25"/>
    </row>
    <row r="620" spans="1:6" ht="22.8" x14ac:dyDescent="0.3">
      <c r="A620" s="23" t="s">
        <v>344</v>
      </c>
      <c r="B620" s="4" t="s">
        <v>345</v>
      </c>
      <c r="C620" s="3" t="s">
        <v>31</v>
      </c>
      <c r="D620" s="24">
        <v>2</v>
      </c>
      <c r="E620" s="25"/>
      <c r="F620" s="25"/>
    </row>
    <row r="621" spans="1:6" x14ac:dyDescent="0.3">
      <c r="A621" s="23" t="s">
        <v>126</v>
      </c>
      <c r="B621" s="26" t="s">
        <v>495</v>
      </c>
      <c r="C621" s="3"/>
      <c r="D621" s="24"/>
      <c r="E621" s="25"/>
      <c r="F621" s="25"/>
    </row>
    <row r="622" spans="1:6" ht="22.8" x14ac:dyDescent="0.3">
      <c r="A622" s="23" t="s">
        <v>128</v>
      </c>
      <c r="B622" s="4" t="s">
        <v>346</v>
      </c>
      <c r="C622" s="3" t="s">
        <v>31</v>
      </c>
      <c r="D622" s="24">
        <v>4</v>
      </c>
      <c r="E622" s="25"/>
      <c r="F622" s="25"/>
    </row>
    <row r="623" spans="1:6" s="31" customFormat="1" x14ac:dyDescent="0.3">
      <c r="A623" s="32"/>
      <c r="B623" s="26" t="s">
        <v>226</v>
      </c>
      <c r="C623" s="2"/>
      <c r="D623" s="33"/>
      <c r="E623" s="34"/>
      <c r="F623" s="34"/>
    </row>
    <row r="624" spans="1:6" s="31" customFormat="1" x14ac:dyDescent="0.3">
      <c r="A624" s="32"/>
      <c r="B624" s="26"/>
      <c r="C624" s="2"/>
      <c r="D624" s="33"/>
      <c r="E624" s="34"/>
      <c r="F624" s="34"/>
    </row>
    <row r="625" spans="1:6" x14ac:dyDescent="0.3">
      <c r="A625" s="35" t="s">
        <v>502</v>
      </c>
      <c r="B625" s="36"/>
      <c r="C625" s="37"/>
      <c r="D625" s="38"/>
      <c r="E625" s="39"/>
      <c r="F625" s="39"/>
    </row>
    <row r="626" spans="1:6" ht="22.8" x14ac:dyDescent="0.3">
      <c r="A626" s="23"/>
      <c r="B626" s="26" t="s">
        <v>231</v>
      </c>
      <c r="C626" s="3"/>
      <c r="D626" s="24"/>
      <c r="E626" s="25"/>
      <c r="F626" s="25"/>
    </row>
    <row r="627" spans="1:6" x14ac:dyDescent="0.3">
      <c r="A627" s="23" t="s">
        <v>37</v>
      </c>
      <c r="B627" s="26" t="s">
        <v>38</v>
      </c>
      <c r="C627" s="3"/>
      <c r="D627" s="24"/>
      <c r="E627" s="25"/>
      <c r="F627" s="25"/>
    </row>
    <row r="628" spans="1:6" x14ac:dyDescent="0.3">
      <c r="A628" s="23" t="s">
        <v>232</v>
      </c>
      <c r="B628" s="4" t="s">
        <v>233</v>
      </c>
      <c r="C628" s="3" t="s">
        <v>6</v>
      </c>
      <c r="D628" s="24">
        <v>8.16</v>
      </c>
      <c r="E628" s="25"/>
      <c r="F628" s="25"/>
    </row>
    <row r="629" spans="1:6" x14ac:dyDescent="0.3">
      <c r="A629" s="23" t="s">
        <v>41</v>
      </c>
      <c r="B629" s="4" t="s">
        <v>42</v>
      </c>
      <c r="C629" s="3" t="s">
        <v>6</v>
      </c>
      <c r="D629" s="24">
        <v>8.16</v>
      </c>
      <c r="E629" s="25"/>
      <c r="F629" s="25"/>
    </row>
    <row r="630" spans="1:6" ht="22.8" x14ac:dyDescent="0.3">
      <c r="A630" s="23" t="s">
        <v>43</v>
      </c>
      <c r="B630" s="26" t="s">
        <v>44</v>
      </c>
      <c r="C630" s="3"/>
      <c r="D630" s="24"/>
      <c r="E630" s="25"/>
      <c r="F630" s="25"/>
    </row>
    <row r="631" spans="1:6" x14ac:dyDescent="0.3">
      <c r="A631" s="23" t="s">
        <v>234</v>
      </c>
      <c r="B631" s="26" t="s">
        <v>235</v>
      </c>
      <c r="C631" s="3"/>
      <c r="D631" s="24"/>
      <c r="E631" s="25"/>
      <c r="F631" s="25"/>
    </row>
    <row r="632" spans="1:6" ht="22.8" x14ac:dyDescent="0.3">
      <c r="A632" s="23" t="s">
        <v>236</v>
      </c>
      <c r="B632" s="26" t="s">
        <v>237</v>
      </c>
      <c r="C632" s="3"/>
      <c r="D632" s="24"/>
      <c r="E632" s="25"/>
      <c r="F632" s="25"/>
    </row>
    <row r="633" spans="1:6" x14ac:dyDescent="0.3">
      <c r="A633" s="23" t="s">
        <v>45</v>
      </c>
      <c r="B633" s="4" t="s">
        <v>46</v>
      </c>
      <c r="C633" s="3" t="s">
        <v>5</v>
      </c>
      <c r="D633" s="24">
        <v>23.16</v>
      </c>
      <c r="E633" s="25"/>
      <c r="F633" s="25"/>
    </row>
    <row r="634" spans="1:6" x14ac:dyDescent="0.3">
      <c r="A634" s="23" t="s">
        <v>59</v>
      </c>
      <c r="B634" s="26" t="s">
        <v>60</v>
      </c>
      <c r="C634" s="3"/>
      <c r="D634" s="24"/>
      <c r="E634" s="25"/>
      <c r="F634" s="25"/>
    </row>
    <row r="635" spans="1:6" x14ac:dyDescent="0.3">
      <c r="A635" s="23" t="s">
        <v>63</v>
      </c>
      <c r="B635" s="4" t="s">
        <v>64</v>
      </c>
      <c r="C635" s="3" t="s">
        <v>5</v>
      </c>
      <c r="D635" s="24">
        <v>10.54</v>
      </c>
      <c r="E635" s="25"/>
      <c r="F635" s="25"/>
    </row>
    <row r="636" spans="1:6" x14ac:dyDescent="0.3">
      <c r="A636" s="23" t="s">
        <v>65</v>
      </c>
      <c r="B636" s="4" t="s">
        <v>66</v>
      </c>
      <c r="C636" s="3" t="s">
        <v>5</v>
      </c>
      <c r="D636" s="24">
        <v>1.22</v>
      </c>
      <c r="E636" s="25"/>
      <c r="F636" s="25"/>
    </row>
    <row r="637" spans="1:6" x14ac:dyDescent="0.3">
      <c r="A637" s="23" t="s">
        <v>69</v>
      </c>
      <c r="B637" s="26" t="s">
        <v>70</v>
      </c>
      <c r="C637" s="3"/>
      <c r="D637" s="24"/>
      <c r="E637" s="25"/>
      <c r="F637" s="25"/>
    </row>
    <row r="638" spans="1:6" ht="22.8" x14ac:dyDescent="0.3">
      <c r="A638" s="23" t="s">
        <v>71</v>
      </c>
      <c r="B638" s="4" t="s">
        <v>72</v>
      </c>
      <c r="C638" s="3" t="s">
        <v>5</v>
      </c>
      <c r="D638" s="24">
        <v>12.63</v>
      </c>
      <c r="E638" s="25"/>
      <c r="F638" s="25"/>
    </row>
    <row r="639" spans="1:6" x14ac:dyDescent="0.3">
      <c r="A639" s="23" t="s">
        <v>243</v>
      </c>
      <c r="B639" s="26" t="s">
        <v>244</v>
      </c>
      <c r="C639" s="3"/>
      <c r="D639" s="24"/>
      <c r="E639" s="25"/>
      <c r="F639" s="25"/>
    </row>
    <row r="640" spans="1:6" x14ac:dyDescent="0.3">
      <c r="A640" s="23" t="s">
        <v>245</v>
      </c>
      <c r="B640" s="26" t="s">
        <v>246</v>
      </c>
      <c r="C640" s="3"/>
      <c r="D640" s="24"/>
      <c r="E640" s="25"/>
      <c r="F640" s="25"/>
    </row>
    <row r="641" spans="1:6" x14ac:dyDescent="0.3">
      <c r="A641" s="23" t="s">
        <v>247</v>
      </c>
      <c r="B641" s="4" t="s">
        <v>248</v>
      </c>
      <c r="C641" s="3" t="s">
        <v>5</v>
      </c>
      <c r="D641" s="24">
        <v>0.45</v>
      </c>
      <c r="E641" s="25"/>
      <c r="F641" s="25"/>
    </row>
    <row r="642" spans="1:6" x14ac:dyDescent="0.3">
      <c r="A642" s="23" t="s">
        <v>249</v>
      </c>
      <c r="B642" s="26" t="s">
        <v>250</v>
      </c>
      <c r="C642" s="3"/>
      <c r="D642" s="24"/>
      <c r="E642" s="25"/>
      <c r="F642" s="25"/>
    </row>
    <row r="643" spans="1:6" x14ac:dyDescent="0.3">
      <c r="A643" s="23" t="s">
        <v>251</v>
      </c>
      <c r="B643" s="4" t="s">
        <v>252</v>
      </c>
      <c r="C643" s="3" t="s">
        <v>8</v>
      </c>
      <c r="D643" s="24">
        <v>11.75</v>
      </c>
      <c r="E643" s="25"/>
      <c r="F643" s="25"/>
    </row>
    <row r="644" spans="1:6" x14ac:dyDescent="0.3">
      <c r="A644" s="23" t="s">
        <v>263</v>
      </c>
      <c r="B644" s="26" t="s">
        <v>264</v>
      </c>
      <c r="C644" s="3"/>
      <c r="D644" s="24"/>
      <c r="E644" s="25"/>
      <c r="F644" s="25"/>
    </row>
    <row r="645" spans="1:6" x14ac:dyDescent="0.3">
      <c r="A645" s="23" t="s">
        <v>265</v>
      </c>
      <c r="B645" s="26" t="s">
        <v>266</v>
      </c>
      <c r="C645" s="3"/>
      <c r="D645" s="24"/>
      <c r="E645" s="25"/>
      <c r="F645" s="25"/>
    </row>
    <row r="646" spans="1:6" x14ac:dyDescent="0.3">
      <c r="A646" s="23" t="s">
        <v>267</v>
      </c>
      <c r="B646" s="4" t="s">
        <v>268</v>
      </c>
      <c r="C646" s="3" t="s">
        <v>30</v>
      </c>
      <c r="D646" s="24">
        <v>470.53</v>
      </c>
      <c r="E646" s="25"/>
      <c r="F646" s="25"/>
    </row>
    <row r="647" spans="1:6" ht="22.8" x14ac:dyDescent="0.3">
      <c r="A647" s="23" t="s">
        <v>275</v>
      </c>
      <c r="B647" s="26" t="s">
        <v>276</v>
      </c>
      <c r="C647" s="3"/>
      <c r="D647" s="24"/>
      <c r="E647" s="25"/>
      <c r="F647" s="25"/>
    </row>
    <row r="648" spans="1:6" ht="22.8" x14ac:dyDescent="0.3">
      <c r="A648" s="23" t="s">
        <v>279</v>
      </c>
      <c r="B648" s="4" t="s">
        <v>280</v>
      </c>
      <c r="C648" s="3" t="s">
        <v>5</v>
      </c>
      <c r="D648" s="24">
        <v>5</v>
      </c>
      <c r="E648" s="25"/>
      <c r="F648" s="25"/>
    </row>
    <row r="649" spans="1:6" s="31" customFormat="1" x14ac:dyDescent="0.3">
      <c r="A649" s="32"/>
      <c r="B649" s="26" t="s">
        <v>226</v>
      </c>
      <c r="C649" s="2"/>
      <c r="D649" s="33"/>
      <c r="E649" s="34"/>
      <c r="F649" s="34"/>
    </row>
    <row r="650" spans="1:6" s="31" customFormat="1" x14ac:dyDescent="0.3">
      <c r="A650" s="32"/>
      <c r="B650" s="26"/>
      <c r="C650" s="2"/>
      <c r="D650" s="33"/>
      <c r="E650" s="34"/>
      <c r="F650" s="34"/>
    </row>
    <row r="651" spans="1:6" s="31" customFormat="1" ht="22.8" x14ac:dyDescent="0.3">
      <c r="A651" s="32"/>
      <c r="B651" s="26" t="s">
        <v>503</v>
      </c>
      <c r="C651" s="2"/>
      <c r="D651" s="33"/>
      <c r="E651" s="34"/>
      <c r="F651" s="34"/>
    </row>
    <row r="652" spans="1:6" s="31" customFormat="1" ht="22.8" x14ac:dyDescent="0.3">
      <c r="A652" s="32"/>
      <c r="B652" s="26" t="s">
        <v>504</v>
      </c>
      <c r="C652" s="2"/>
      <c r="D652" s="33"/>
      <c r="E652" s="34"/>
      <c r="F652" s="34"/>
    </row>
    <row r="653" spans="1:6" s="31" customFormat="1" x14ac:dyDescent="0.3">
      <c r="A653" s="32"/>
      <c r="B653" s="26"/>
      <c r="C653" s="2"/>
      <c r="D653" s="33"/>
      <c r="E653" s="34"/>
      <c r="F653" s="34"/>
    </row>
    <row r="654" spans="1:6" x14ac:dyDescent="0.3">
      <c r="A654" s="18" t="s">
        <v>505</v>
      </c>
      <c r="B654" s="19"/>
      <c r="C654" s="20"/>
      <c r="D654" s="21"/>
      <c r="E654" s="22"/>
      <c r="F654" s="22"/>
    </row>
    <row r="655" spans="1:6" x14ac:dyDescent="0.3">
      <c r="A655" s="35" t="s">
        <v>506</v>
      </c>
      <c r="B655" s="36"/>
      <c r="C655" s="37"/>
      <c r="D655" s="38"/>
      <c r="E655" s="39"/>
      <c r="F655" s="39"/>
    </row>
    <row r="656" spans="1:6" ht="22.8" x14ac:dyDescent="0.3">
      <c r="A656" s="23" t="s">
        <v>43</v>
      </c>
      <c r="B656" s="26" t="s">
        <v>44</v>
      </c>
      <c r="C656" s="3"/>
      <c r="D656" s="24"/>
      <c r="E656" s="25"/>
      <c r="F656" s="25"/>
    </row>
    <row r="657" spans="1:6" x14ac:dyDescent="0.3">
      <c r="A657" s="23" t="s">
        <v>234</v>
      </c>
      <c r="B657" s="26" t="s">
        <v>235</v>
      </c>
      <c r="C657" s="3"/>
      <c r="D657" s="24"/>
      <c r="E657" s="25"/>
      <c r="F657" s="25"/>
    </row>
    <row r="658" spans="1:6" ht="22.8" x14ac:dyDescent="0.3">
      <c r="A658" s="23" t="s">
        <v>236</v>
      </c>
      <c r="B658" s="26" t="s">
        <v>237</v>
      </c>
      <c r="C658" s="3"/>
      <c r="D658" s="24"/>
      <c r="E658" s="25"/>
      <c r="F658" s="25"/>
    </row>
    <row r="659" spans="1:6" x14ac:dyDescent="0.3">
      <c r="A659" s="23" t="s">
        <v>45</v>
      </c>
      <c r="B659" s="4" t="s">
        <v>46</v>
      </c>
      <c r="C659" s="3" t="s">
        <v>5</v>
      </c>
      <c r="D659" s="24">
        <v>90.1</v>
      </c>
      <c r="E659" s="25"/>
      <c r="F659" s="25"/>
    </row>
    <row r="660" spans="1:6" x14ac:dyDescent="0.3">
      <c r="A660" s="23" t="s">
        <v>59</v>
      </c>
      <c r="B660" s="26" t="s">
        <v>60</v>
      </c>
      <c r="C660" s="3"/>
      <c r="D660" s="24"/>
      <c r="E660" s="25"/>
      <c r="F660" s="25"/>
    </row>
    <row r="661" spans="1:6" x14ac:dyDescent="0.3">
      <c r="A661" s="23" t="s">
        <v>61</v>
      </c>
      <c r="B661" s="4" t="s">
        <v>62</v>
      </c>
      <c r="C661" s="3" t="s">
        <v>5</v>
      </c>
      <c r="D661" s="24">
        <v>51</v>
      </c>
      <c r="E661" s="25"/>
      <c r="F661" s="25"/>
    </row>
    <row r="662" spans="1:6" x14ac:dyDescent="0.3">
      <c r="A662" s="23" t="s">
        <v>63</v>
      </c>
      <c r="B662" s="4" t="s">
        <v>64</v>
      </c>
      <c r="C662" s="3" t="s">
        <v>5</v>
      </c>
      <c r="D662" s="24">
        <v>26.5</v>
      </c>
      <c r="E662" s="25"/>
      <c r="F662" s="25"/>
    </row>
    <row r="663" spans="1:6" x14ac:dyDescent="0.3">
      <c r="A663" s="23" t="s">
        <v>65</v>
      </c>
      <c r="B663" s="4" t="s">
        <v>66</v>
      </c>
      <c r="C663" s="3" t="s">
        <v>5</v>
      </c>
      <c r="D663" s="40">
        <v>12.600001000000001</v>
      </c>
      <c r="E663" s="25"/>
      <c r="F663" s="25"/>
    </row>
    <row r="664" spans="1:6" x14ac:dyDescent="0.3">
      <c r="A664" s="23" t="s">
        <v>69</v>
      </c>
      <c r="B664" s="26" t="s">
        <v>70</v>
      </c>
      <c r="C664" s="3"/>
      <c r="D664" s="24"/>
      <c r="E664" s="25"/>
      <c r="F664" s="25"/>
    </row>
    <row r="665" spans="1:6" ht="22.8" x14ac:dyDescent="0.3">
      <c r="A665" s="23" t="s">
        <v>71</v>
      </c>
      <c r="B665" s="4" t="s">
        <v>72</v>
      </c>
      <c r="C665" s="3" t="s">
        <v>5</v>
      </c>
      <c r="D665" s="24">
        <v>63.6</v>
      </c>
      <c r="E665" s="25"/>
      <c r="F665" s="25"/>
    </row>
    <row r="666" spans="1:6" x14ac:dyDescent="0.3">
      <c r="A666" s="23" t="s">
        <v>73</v>
      </c>
      <c r="B666" s="26" t="s">
        <v>74</v>
      </c>
      <c r="C666" s="3"/>
      <c r="D666" s="24"/>
      <c r="E666" s="25"/>
      <c r="F666" s="25"/>
    </row>
    <row r="667" spans="1:6" x14ac:dyDescent="0.3">
      <c r="A667" s="23" t="s">
        <v>316</v>
      </c>
      <c r="B667" s="26" t="s">
        <v>317</v>
      </c>
      <c r="C667" s="3"/>
      <c r="D667" s="24"/>
      <c r="E667" s="25"/>
      <c r="F667" s="25"/>
    </row>
    <row r="668" spans="1:6" x14ac:dyDescent="0.3">
      <c r="A668" s="23" t="s">
        <v>318</v>
      </c>
      <c r="B668" s="26" t="s">
        <v>319</v>
      </c>
      <c r="C668" s="3"/>
      <c r="D668" s="24"/>
      <c r="E668" s="25"/>
      <c r="F668" s="25"/>
    </row>
    <row r="669" spans="1:6" x14ac:dyDescent="0.3">
      <c r="A669" s="23" t="s">
        <v>75</v>
      </c>
      <c r="B669" s="4" t="s">
        <v>290</v>
      </c>
      <c r="C669" s="3" t="s">
        <v>8</v>
      </c>
      <c r="D669" s="24">
        <v>120.34</v>
      </c>
      <c r="E669" s="25"/>
      <c r="F669" s="25"/>
    </row>
    <row r="670" spans="1:6" x14ac:dyDescent="0.3">
      <c r="A670" s="23" t="s">
        <v>326</v>
      </c>
      <c r="B670" s="26" t="s">
        <v>327</v>
      </c>
      <c r="C670" s="3"/>
      <c r="D670" s="24"/>
      <c r="E670" s="25"/>
      <c r="F670" s="25"/>
    </row>
    <row r="671" spans="1:6" x14ac:dyDescent="0.3">
      <c r="A671" s="23" t="s">
        <v>328</v>
      </c>
      <c r="B671" s="4" t="s">
        <v>329</v>
      </c>
      <c r="C671" s="3" t="s">
        <v>31</v>
      </c>
      <c r="D671" s="24">
        <v>18</v>
      </c>
      <c r="E671" s="25"/>
      <c r="F671" s="25"/>
    </row>
    <row r="672" spans="1:6" x14ac:dyDescent="0.3">
      <c r="A672" s="23" t="s">
        <v>330</v>
      </c>
      <c r="B672" s="26" t="s">
        <v>331</v>
      </c>
      <c r="C672" s="3"/>
      <c r="D672" s="24"/>
      <c r="E672" s="25"/>
      <c r="F672" s="25"/>
    </row>
    <row r="673" spans="1:6" x14ac:dyDescent="0.3">
      <c r="A673" s="23" t="s">
        <v>332</v>
      </c>
      <c r="B673" s="4" t="s">
        <v>333</v>
      </c>
      <c r="C673" s="3" t="s">
        <v>31</v>
      </c>
      <c r="D673" s="24">
        <v>49</v>
      </c>
      <c r="E673" s="25"/>
      <c r="F673" s="25"/>
    </row>
    <row r="674" spans="1:6" x14ac:dyDescent="0.3">
      <c r="A674" s="23" t="s">
        <v>334</v>
      </c>
      <c r="B674" s="26" t="s">
        <v>335</v>
      </c>
      <c r="C674" s="3"/>
      <c r="D674" s="24"/>
      <c r="E674" s="25"/>
      <c r="F674" s="25"/>
    </row>
    <row r="675" spans="1:6" ht="22.8" x14ac:dyDescent="0.3">
      <c r="A675" s="23" t="s">
        <v>87</v>
      </c>
      <c r="B675" s="4" t="s">
        <v>88</v>
      </c>
      <c r="C675" s="3" t="s">
        <v>31</v>
      </c>
      <c r="D675" s="24">
        <v>492.61</v>
      </c>
      <c r="E675" s="25"/>
      <c r="F675" s="25"/>
    </row>
    <row r="676" spans="1:6" x14ac:dyDescent="0.3">
      <c r="A676" s="23"/>
      <c r="B676" s="26" t="s">
        <v>383</v>
      </c>
      <c r="C676" s="3"/>
      <c r="D676" s="24"/>
      <c r="E676" s="25"/>
      <c r="F676" s="25"/>
    </row>
    <row r="677" spans="1:6" ht="34.200000000000003" x14ac:dyDescent="0.3">
      <c r="A677" s="23" t="s">
        <v>406</v>
      </c>
      <c r="B677" s="4" t="s">
        <v>407</v>
      </c>
      <c r="C677" s="3" t="s">
        <v>31</v>
      </c>
      <c r="D677" s="24">
        <v>3</v>
      </c>
      <c r="E677" s="25"/>
      <c r="F677" s="25"/>
    </row>
    <row r="678" spans="1:6" x14ac:dyDescent="0.3">
      <c r="A678" s="23" t="s">
        <v>174</v>
      </c>
      <c r="B678" s="26" t="s">
        <v>175</v>
      </c>
      <c r="C678" s="3"/>
      <c r="D678" s="24"/>
      <c r="E678" s="25"/>
      <c r="F678" s="25"/>
    </row>
    <row r="679" spans="1:6" x14ac:dyDescent="0.3">
      <c r="A679" s="23" t="s">
        <v>431</v>
      </c>
      <c r="B679" s="4" t="s">
        <v>557</v>
      </c>
      <c r="C679" s="3" t="s">
        <v>430</v>
      </c>
      <c r="D679" s="24">
        <v>5</v>
      </c>
      <c r="E679" s="25"/>
      <c r="F679" s="25"/>
    </row>
    <row r="680" spans="1:6" x14ac:dyDescent="0.3">
      <c r="A680" s="23" t="s">
        <v>437</v>
      </c>
      <c r="B680" s="4" t="s">
        <v>561</v>
      </c>
      <c r="C680" s="3" t="s">
        <v>430</v>
      </c>
      <c r="D680" s="24">
        <v>10</v>
      </c>
      <c r="E680" s="25"/>
      <c r="F680" s="25"/>
    </row>
    <row r="681" spans="1:6" x14ac:dyDescent="0.3">
      <c r="A681" s="6">
        <v>5561</v>
      </c>
      <c r="B681" s="4" t="s">
        <v>567</v>
      </c>
      <c r="C681" s="3" t="s">
        <v>31</v>
      </c>
      <c r="D681" s="24">
        <v>120.34</v>
      </c>
      <c r="E681" s="25"/>
      <c r="F681" s="25"/>
    </row>
    <row r="682" spans="1:6" x14ac:dyDescent="0.3">
      <c r="A682" s="6">
        <v>5562</v>
      </c>
      <c r="B682" s="4" t="s">
        <v>568</v>
      </c>
      <c r="C682" s="3" t="s">
        <v>31</v>
      </c>
      <c r="D682" s="24">
        <v>261</v>
      </c>
      <c r="E682" s="25"/>
      <c r="F682" s="25"/>
    </row>
    <row r="683" spans="1:6" x14ac:dyDescent="0.3">
      <c r="A683" s="6">
        <v>5563</v>
      </c>
      <c r="B683" s="4" t="s">
        <v>569</v>
      </c>
      <c r="C683" s="3" t="s">
        <v>31</v>
      </c>
      <c r="D683" s="24">
        <v>44</v>
      </c>
      <c r="E683" s="25"/>
      <c r="F683" s="25"/>
    </row>
    <row r="684" spans="1:6" x14ac:dyDescent="0.3">
      <c r="A684" s="6">
        <v>5564</v>
      </c>
      <c r="B684" s="4" t="s">
        <v>570</v>
      </c>
      <c r="C684" s="3" t="s">
        <v>31</v>
      </c>
      <c r="D684" s="24">
        <v>12</v>
      </c>
      <c r="E684" s="25"/>
      <c r="F684" s="25"/>
    </row>
    <row r="685" spans="1:6" x14ac:dyDescent="0.3">
      <c r="A685" s="6">
        <v>5565</v>
      </c>
      <c r="B685" s="4" t="s">
        <v>571</v>
      </c>
      <c r="C685" s="3" t="s">
        <v>31</v>
      </c>
      <c r="D685" s="24">
        <v>190</v>
      </c>
      <c r="E685" s="25"/>
      <c r="F685" s="25"/>
    </row>
    <row r="686" spans="1:6" x14ac:dyDescent="0.3">
      <c r="A686" s="6">
        <v>5566</v>
      </c>
      <c r="B686" s="4" t="s">
        <v>572</v>
      </c>
      <c r="C686" s="3" t="s">
        <v>31</v>
      </c>
      <c r="D686" s="24">
        <v>10</v>
      </c>
      <c r="E686" s="25"/>
      <c r="F686" s="25"/>
    </row>
    <row r="687" spans="1:6" x14ac:dyDescent="0.3">
      <c r="A687" s="6">
        <v>5547</v>
      </c>
      <c r="B687" s="4" t="s">
        <v>573</v>
      </c>
      <c r="C687" s="3" t="s">
        <v>31</v>
      </c>
      <c r="D687" s="24">
        <v>190</v>
      </c>
      <c r="E687" s="25"/>
      <c r="F687" s="25"/>
    </row>
    <row r="688" spans="1:6" x14ac:dyDescent="0.3">
      <c r="A688" s="6">
        <v>5545</v>
      </c>
      <c r="B688" s="4" t="s">
        <v>574</v>
      </c>
      <c r="C688" s="3" t="s">
        <v>31</v>
      </c>
      <c r="D688" s="24">
        <v>7</v>
      </c>
      <c r="E688" s="25"/>
      <c r="F688" s="25"/>
    </row>
    <row r="689" spans="1:6" x14ac:dyDescent="0.3">
      <c r="A689" s="6">
        <v>5567</v>
      </c>
      <c r="B689" s="4" t="s">
        <v>575</v>
      </c>
      <c r="C689" s="3" t="s">
        <v>31</v>
      </c>
      <c r="D689" s="24">
        <v>26</v>
      </c>
      <c r="E689" s="25"/>
      <c r="F689" s="25"/>
    </row>
    <row r="690" spans="1:6" x14ac:dyDescent="0.3">
      <c r="A690" s="6">
        <v>5568</v>
      </c>
      <c r="B690" s="4" t="s">
        <v>576</v>
      </c>
      <c r="C690" s="3" t="s">
        <v>31</v>
      </c>
      <c r="D690" s="24">
        <v>13</v>
      </c>
      <c r="E690" s="25"/>
      <c r="F690" s="25"/>
    </row>
    <row r="691" spans="1:6" x14ac:dyDescent="0.3">
      <c r="A691" s="6">
        <v>5570</v>
      </c>
      <c r="B691" s="4" t="s">
        <v>580</v>
      </c>
      <c r="C691" s="3" t="s">
        <v>31</v>
      </c>
      <c r="D691" s="24">
        <v>36</v>
      </c>
      <c r="E691" s="25"/>
      <c r="F691" s="25"/>
    </row>
    <row r="692" spans="1:6" x14ac:dyDescent="0.3">
      <c r="A692" s="6">
        <v>5572</v>
      </c>
      <c r="B692" s="4" t="s">
        <v>583</v>
      </c>
      <c r="C692" s="3" t="s">
        <v>31</v>
      </c>
      <c r="D692" s="24">
        <v>1</v>
      </c>
      <c r="E692" s="25"/>
      <c r="F692" s="25"/>
    </row>
    <row r="693" spans="1:6" x14ac:dyDescent="0.3">
      <c r="A693" s="23" t="s">
        <v>441</v>
      </c>
      <c r="B693" s="4" t="s">
        <v>594</v>
      </c>
      <c r="C693" s="3" t="s">
        <v>31</v>
      </c>
      <c r="D693" s="24">
        <v>1</v>
      </c>
      <c r="E693" s="25"/>
      <c r="F693" s="25"/>
    </row>
    <row r="694" spans="1:6" x14ac:dyDescent="0.3">
      <c r="A694" s="23" t="s">
        <v>442</v>
      </c>
      <c r="B694" s="4" t="s">
        <v>595</v>
      </c>
      <c r="C694" s="3" t="s">
        <v>31</v>
      </c>
      <c r="D694" s="24">
        <v>1</v>
      </c>
      <c r="E694" s="25"/>
      <c r="F694" s="25"/>
    </row>
    <row r="695" spans="1:6" x14ac:dyDescent="0.3">
      <c r="A695" s="23" t="s">
        <v>443</v>
      </c>
      <c r="B695" s="4" t="s">
        <v>596</v>
      </c>
      <c r="C695" s="3" t="s">
        <v>31</v>
      </c>
      <c r="D695" s="24">
        <v>1</v>
      </c>
      <c r="E695" s="25"/>
      <c r="F695" s="25"/>
    </row>
    <row r="696" spans="1:6" x14ac:dyDescent="0.3">
      <c r="A696" s="23" t="s">
        <v>444</v>
      </c>
      <c r="B696" s="4" t="s">
        <v>597</v>
      </c>
      <c r="C696" s="3" t="s">
        <v>31</v>
      </c>
      <c r="D696" s="24">
        <v>8</v>
      </c>
      <c r="E696" s="25"/>
      <c r="F696" s="25"/>
    </row>
    <row r="697" spans="1:6" x14ac:dyDescent="0.3">
      <c r="A697" s="23" t="s">
        <v>445</v>
      </c>
      <c r="B697" s="4" t="s">
        <v>598</v>
      </c>
      <c r="C697" s="3" t="s">
        <v>31</v>
      </c>
      <c r="D697" s="24">
        <v>1</v>
      </c>
      <c r="E697" s="25"/>
      <c r="F697" s="25"/>
    </row>
    <row r="698" spans="1:6" x14ac:dyDescent="0.3">
      <c r="A698" s="23" t="s">
        <v>446</v>
      </c>
      <c r="B698" s="4" t="s">
        <v>599</v>
      </c>
      <c r="C698" s="3" t="s">
        <v>31</v>
      </c>
      <c r="D698" s="24">
        <v>1</v>
      </c>
      <c r="E698" s="25"/>
      <c r="F698" s="25"/>
    </row>
    <row r="699" spans="1:6" x14ac:dyDescent="0.3">
      <c r="A699" s="23" t="s">
        <v>447</v>
      </c>
      <c r="B699" s="4" t="s">
        <v>600</v>
      </c>
      <c r="C699" s="3" t="s">
        <v>31</v>
      </c>
      <c r="D699" s="24">
        <v>1</v>
      </c>
      <c r="E699" s="25"/>
      <c r="F699" s="25"/>
    </row>
    <row r="700" spans="1:6" x14ac:dyDescent="0.3">
      <c r="A700" s="23" t="s">
        <v>448</v>
      </c>
      <c r="B700" s="4" t="s">
        <v>601</v>
      </c>
      <c r="C700" s="3" t="s">
        <v>31</v>
      </c>
      <c r="D700" s="24">
        <v>1</v>
      </c>
      <c r="E700" s="25"/>
      <c r="F700" s="25"/>
    </row>
    <row r="701" spans="1:6" x14ac:dyDescent="0.3">
      <c r="A701" s="23" t="s">
        <v>450</v>
      </c>
      <c r="B701" s="4" t="s">
        <v>603</v>
      </c>
      <c r="C701" s="3" t="s">
        <v>31</v>
      </c>
      <c r="D701" s="24">
        <v>1</v>
      </c>
      <c r="E701" s="25"/>
      <c r="F701" s="25"/>
    </row>
    <row r="702" spans="1:6" x14ac:dyDescent="0.3">
      <c r="A702" s="23" t="s">
        <v>451</v>
      </c>
      <c r="B702" s="4" t="s">
        <v>604</v>
      </c>
      <c r="C702" s="3" t="s">
        <v>31</v>
      </c>
      <c r="D702" s="24">
        <v>2</v>
      </c>
      <c r="E702" s="25"/>
      <c r="F702" s="25"/>
    </row>
    <row r="703" spans="1:6" x14ac:dyDescent="0.3">
      <c r="A703" s="23" t="s">
        <v>454</v>
      </c>
      <c r="B703" s="4" t="s">
        <v>607</v>
      </c>
      <c r="C703" s="3" t="s">
        <v>31</v>
      </c>
      <c r="D703" s="24">
        <v>1</v>
      </c>
      <c r="E703" s="25"/>
      <c r="F703" s="25"/>
    </row>
    <row r="704" spans="1:6" x14ac:dyDescent="0.3">
      <c r="A704" s="23" t="s">
        <v>455</v>
      </c>
      <c r="B704" s="4" t="s">
        <v>608</v>
      </c>
      <c r="C704" s="3" t="s">
        <v>31</v>
      </c>
      <c r="D704" s="24">
        <v>1</v>
      </c>
      <c r="E704" s="25"/>
      <c r="F704" s="25"/>
    </row>
    <row r="705" spans="1:6" x14ac:dyDescent="0.3">
      <c r="A705" s="23" t="s">
        <v>456</v>
      </c>
      <c r="B705" s="4" t="s">
        <v>609</v>
      </c>
      <c r="C705" s="3" t="s">
        <v>31</v>
      </c>
      <c r="D705" s="24">
        <v>1</v>
      </c>
      <c r="E705" s="25"/>
      <c r="F705" s="25"/>
    </row>
    <row r="706" spans="1:6" ht="22.8" x14ac:dyDescent="0.3">
      <c r="A706" s="23" t="s">
        <v>463</v>
      </c>
      <c r="B706" s="4" t="s">
        <v>616</v>
      </c>
      <c r="C706" s="3" t="s">
        <v>31</v>
      </c>
      <c r="D706" s="24">
        <v>1</v>
      </c>
      <c r="E706" s="25"/>
      <c r="F706" s="25"/>
    </row>
    <row r="707" spans="1:6" ht="22.8" x14ac:dyDescent="0.3">
      <c r="A707" s="23" t="s">
        <v>464</v>
      </c>
      <c r="B707" s="4" t="s">
        <v>617</v>
      </c>
      <c r="C707" s="3" t="s">
        <v>31</v>
      </c>
      <c r="D707" s="24">
        <v>2</v>
      </c>
      <c r="E707" s="25"/>
      <c r="F707" s="25"/>
    </row>
    <row r="708" spans="1:6" ht="22.8" x14ac:dyDescent="0.3">
      <c r="A708" s="23" t="s">
        <v>465</v>
      </c>
      <c r="B708" s="4" t="s">
        <v>618</v>
      </c>
      <c r="C708" s="3" t="s">
        <v>31</v>
      </c>
      <c r="D708" s="24">
        <v>2</v>
      </c>
      <c r="E708" s="25"/>
      <c r="F708" s="25"/>
    </row>
    <row r="709" spans="1:6" ht="22.8" x14ac:dyDescent="0.3">
      <c r="A709" s="23" t="s">
        <v>467</v>
      </c>
      <c r="B709" s="4" t="s">
        <v>620</v>
      </c>
      <c r="C709" s="3" t="s">
        <v>31</v>
      </c>
      <c r="D709" s="24">
        <v>1</v>
      </c>
      <c r="E709" s="25"/>
      <c r="F709" s="25"/>
    </row>
    <row r="710" spans="1:6" ht="22.8" x14ac:dyDescent="0.3">
      <c r="A710" s="23" t="s">
        <v>468</v>
      </c>
      <c r="B710" s="4" t="s">
        <v>621</v>
      </c>
      <c r="C710" s="3" t="s">
        <v>31</v>
      </c>
      <c r="D710" s="24">
        <v>1</v>
      </c>
      <c r="E710" s="25"/>
      <c r="F710" s="25"/>
    </row>
    <row r="711" spans="1:6" ht="22.8" x14ac:dyDescent="0.3">
      <c r="A711" s="23" t="s">
        <v>469</v>
      </c>
      <c r="B711" s="4" t="s">
        <v>622</v>
      </c>
      <c r="C711" s="3" t="s">
        <v>31</v>
      </c>
      <c r="D711" s="24">
        <v>1</v>
      </c>
      <c r="E711" s="25"/>
      <c r="F711" s="25"/>
    </row>
    <row r="712" spans="1:6" ht="22.8" x14ac:dyDescent="0.3">
      <c r="A712" s="23" t="s">
        <v>470</v>
      </c>
      <c r="B712" s="4" t="s">
        <v>623</v>
      </c>
      <c r="C712" s="3" t="s">
        <v>31</v>
      </c>
      <c r="D712" s="24">
        <v>2</v>
      </c>
      <c r="E712" s="25"/>
      <c r="F712" s="25"/>
    </row>
    <row r="713" spans="1:6" ht="22.8" x14ac:dyDescent="0.3">
      <c r="A713" s="23" t="s">
        <v>471</v>
      </c>
      <c r="B713" s="4" t="s">
        <v>624</v>
      </c>
      <c r="C713" s="3" t="s">
        <v>31</v>
      </c>
      <c r="D713" s="24">
        <v>9</v>
      </c>
      <c r="E713" s="25"/>
      <c r="F713" s="25"/>
    </row>
    <row r="714" spans="1:6" ht="22.8" x14ac:dyDescent="0.3">
      <c r="A714" s="23" t="s">
        <v>472</v>
      </c>
      <c r="B714" s="4" t="s">
        <v>625</v>
      </c>
      <c r="C714" s="3" t="s">
        <v>31</v>
      </c>
      <c r="D714" s="24">
        <v>1</v>
      </c>
      <c r="E714" s="25"/>
      <c r="F714" s="25"/>
    </row>
    <row r="715" spans="1:6" ht="22.8" x14ac:dyDescent="0.3">
      <c r="A715" s="23" t="s">
        <v>474</v>
      </c>
      <c r="B715" s="4" t="s">
        <v>627</v>
      </c>
      <c r="C715" s="3" t="s">
        <v>31</v>
      </c>
      <c r="D715" s="24">
        <v>1</v>
      </c>
      <c r="E715" s="25"/>
      <c r="F715" s="25"/>
    </row>
    <row r="716" spans="1:6" ht="22.8" x14ac:dyDescent="0.3">
      <c r="A716" s="23" t="s">
        <v>477</v>
      </c>
      <c r="B716" s="4" t="s">
        <v>630</v>
      </c>
      <c r="C716" s="3" t="s">
        <v>31</v>
      </c>
      <c r="D716" s="24">
        <v>2</v>
      </c>
      <c r="E716" s="25"/>
      <c r="F716" s="25"/>
    </row>
    <row r="717" spans="1:6" ht="22.8" x14ac:dyDescent="0.3">
      <c r="A717" s="23" t="s">
        <v>478</v>
      </c>
      <c r="B717" s="4" t="s">
        <v>631</v>
      </c>
      <c r="C717" s="3" t="s">
        <v>31</v>
      </c>
      <c r="D717" s="24">
        <v>1</v>
      </c>
      <c r="E717" s="25"/>
      <c r="F717" s="25"/>
    </row>
    <row r="718" spans="1:6" ht="22.8" x14ac:dyDescent="0.3">
      <c r="A718" s="23" t="s">
        <v>479</v>
      </c>
      <c r="B718" s="4" t="s">
        <v>632</v>
      </c>
      <c r="C718" s="3" t="s">
        <v>31</v>
      </c>
      <c r="D718" s="24">
        <v>1</v>
      </c>
      <c r="E718" s="25"/>
      <c r="F718" s="25"/>
    </row>
    <row r="719" spans="1:6" ht="22.8" x14ac:dyDescent="0.3">
      <c r="A719" s="23" t="s">
        <v>480</v>
      </c>
      <c r="B719" s="4" t="s">
        <v>633</v>
      </c>
      <c r="C719" s="3" t="s">
        <v>31</v>
      </c>
      <c r="D719" s="24">
        <v>1</v>
      </c>
      <c r="E719" s="25"/>
      <c r="F719" s="25"/>
    </row>
    <row r="720" spans="1:6" ht="22.8" x14ac:dyDescent="0.3">
      <c r="A720" s="23" t="s">
        <v>481</v>
      </c>
      <c r="B720" s="4" t="s">
        <v>634</v>
      </c>
      <c r="C720" s="3" t="s">
        <v>31</v>
      </c>
      <c r="D720" s="24">
        <v>1</v>
      </c>
      <c r="E720" s="25"/>
      <c r="F720" s="25"/>
    </row>
    <row r="721" spans="1:6" ht="22.8" x14ac:dyDescent="0.3">
      <c r="A721" s="23" t="s">
        <v>482</v>
      </c>
      <c r="B721" s="4" t="s">
        <v>635</v>
      </c>
      <c r="C721" s="3" t="s">
        <v>31</v>
      </c>
      <c r="D721" s="24">
        <v>1</v>
      </c>
      <c r="E721" s="25"/>
      <c r="F721" s="25"/>
    </row>
    <row r="722" spans="1:6" ht="22.8" x14ac:dyDescent="0.3">
      <c r="A722" s="23" t="s">
        <v>483</v>
      </c>
      <c r="B722" s="4" t="s">
        <v>636</v>
      </c>
      <c r="C722" s="3" t="s">
        <v>31</v>
      </c>
      <c r="D722" s="24">
        <v>1</v>
      </c>
      <c r="E722" s="25"/>
      <c r="F722" s="25"/>
    </row>
    <row r="723" spans="1:6" x14ac:dyDescent="0.3">
      <c r="A723" s="23" t="s">
        <v>484</v>
      </c>
      <c r="B723" s="4" t="s">
        <v>637</v>
      </c>
      <c r="C723" s="3" t="s">
        <v>31</v>
      </c>
      <c r="D723" s="24">
        <v>9</v>
      </c>
      <c r="E723" s="25"/>
      <c r="F723" s="25"/>
    </row>
    <row r="724" spans="1:6" x14ac:dyDescent="0.3">
      <c r="A724" s="23" t="s">
        <v>485</v>
      </c>
      <c r="B724" s="4" t="s">
        <v>638</v>
      </c>
      <c r="C724" s="3" t="s">
        <v>31</v>
      </c>
      <c r="D724" s="24">
        <v>2</v>
      </c>
      <c r="E724" s="25"/>
      <c r="F724" s="25"/>
    </row>
    <row r="725" spans="1:6" x14ac:dyDescent="0.3">
      <c r="A725" s="23" t="s">
        <v>486</v>
      </c>
      <c r="B725" s="4" t="s">
        <v>639</v>
      </c>
      <c r="C725" s="3" t="s">
        <v>31</v>
      </c>
      <c r="D725" s="24">
        <v>3</v>
      </c>
      <c r="E725" s="25"/>
      <c r="F725" s="25"/>
    </row>
    <row r="726" spans="1:6" x14ac:dyDescent="0.3">
      <c r="A726" s="23" t="s">
        <v>487</v>
      </c>
      <c r="B726" s="4" t="s">
        <v>640</v>
      </c>
      <c r="C726" s="3" t="s">
        <v>31</v>
      </c>
      <c r="D726" s="24">
        <v>9</v>
      </c>
      <c r="E726" s="25"/>
      <c r="F726" s="25"/>
    </row>
    <row r="727" spans="1:6" x14ac:dyDescent="0.3">
      <c r="A727" s="23" t="s">
        <v>488</v>
      </c>
      <c r="B727" s="4" t="s">
        <v>641</v>
      </c>
      <c r="C727" s="3" t="s">
        <v>8</v>
      </c>
      <c r="D727" s="24">
        <v>4.6100000000000003</v>
      </c>
      <c r="E727" s="25"/>
      <c r="F727" s="25"/>
    </row>
    <row r="728" spans="1:6" s="31" customFormat="1" x14ac:dyDescent="0.3">
      <c r="A728" s="32"/>
      <c r="B728" s="26" t="s">
        <v>226</v>
      </c>
      <c r="C728" s="2"/>
      <c r="D728" s="33"/>
      <c r="E728" s="34"/>
      <c r="F728" s="34"/>
    </row>
    <row r="729" spans="1:6" s="31" customFormat="1" x14ac:dyDescent="0.3">
      <c r="A729" s="32"/>
      <c r="B729" s="26" t="s">
        <v>489</v>
      </c>
      <c r="C729" s="2"/>
      <c r="D729" s="33"/>
      <c r="E729" s="34"/>
      <c r="F729" s="34"/>
    </row>
    <row r="730" spans="1:6" s="31" customFormat="1" x14ac:dyDescent="0.3">
      <c r="A730" s="32"/>
      <c r="B730" s="26"/>
      <c r="C730" s="2"/>
      <c r="D730" s="33"/>
      <c r="E730" s="34"/>
      <c r="F730" s="34"/>
    </row>
    <row r="731" spans="1:6" x14ac:dyDescent="0.3">
      <c r="A731" s="35" t="s">
        <v>507</v>
      </c>
      <c r="B731" s="36"/>
      <c r="C731" s="37"/>
      <c r="D731" s="38"/>
      <c r="E731" s="39"/>
      <c r="F731" s="39"/>
    </row>
    <row r="732" spans="1:6" s="31" customFormat="1" ht="22.8" x14ac:dyDescent="0.3">
      <c r="A732" s="32"/>
      <c r="B732" s="26" t="s">
        <v>231</v>
      </c>
      <c r="C732" s="2"/>
      <c r="D732" s="33"/>
      <c r="E732" s="34"/>
      <c r="F732" s="34"/>
    </row>
    <row r="733" spans="1:6" s="31" customFormat="1" x14ac:dyDescent="0.3">
      <c r="A733" s="32" t="s">
        <v>37</v>
      </c>
      <c r="B733" s="26" t="s">
        <v>38</v>
      </c>
      <c r="C733" s="2"/>
      <c r="D733" s="33"/>
      <c r="E733" s="34"/>
      <c r="F733" s="34"/>
    </row>
    <row r="734" spans="1:6" x14ac:dyDescent="0.3">
      <c r="A734" s="23" t="s">
        <v>232</v>
      </c>
      <c r="B734" s="4" t="s">
        <v>233</v>
      </c>
      <c r="C734" s="3" t="s">
        <v>6</v>
      </c>
      <c r="D734" s="24">
        <v>45.51</v>
      </c>
      <c r="E734" s="25"/>
      <c r="F734" s="25"/>
    </row>
    <row r="735" spans="1:6" x14ac:dyDescent="0.3">
      <c r="A735" s="23" t="s">
        <v>41</v>
      </c>
      <c r="B735" s="4" t="s">
        <v>42</v>
      </c>
      <c r="C735" s="3" t="s">
        <v>6</v>
      </c>
      <c r="D735" s="24">
        <v>45.51</v>
      </c>
      <c r="E735" s="25"/>
      <c r="F735" s="25"/>
    </row>
    <row r="736" spans="1:6" ht="22.8" x14ac:dyDescent="0.3">
      <c r="A736" s="23" t="s">
        <v>43</v>
      </c>
      <c r="B736" s="26" t="s">
        <v>44</v>
      </c>
      <c r="C736" s="3"/>
      <c r="D736" s="24"/>
      <c r="E736" s="25"/>
      <c r="F736" s="25"/>
    </row>
    <row r="737" spans="1:6" x14ac:dyDescent="0.3">
      <c r="A737" s="23" t="s">
        <v>234</v>
      </c>
      <c r="B737" s="26" t="s">
        <v>235</v>
      </c>
      <c r="C737" s="3"/>
      <c r="D737" s="24"/>
      <c r="E737" s="25"/>
      <c r="F737" s="25"/>
    </row>
    <row r="738" spans="1:6" ht="22.8" x14ac:dyDescent="0.3">
      <c r="A738" s="23" t="s">
        <v>236</v>
      </c>
      <c r="B738" s="26" t="s">
        <v>237</v>
      </c>
      <c r="C738" s="3"/>
      <c r="D738" s="24"/>
      <c r="E738" s="25"/>
      <c r="F738" s="25"/>
    </row>
    <row r="739" spans="1:6" x14ac:dyDescent="0.3">
      <c r="A739" s="23" t="s">
        <v>45</v>
      </c>
      <c r="B739" s="4" t="s">
        <v>46</v>
      </c>
      <c r="C739" s="3" t="s">
        <v>5</v>
      </c>
      <c r="D739" s="24">
        <v>82.73</v>
      </c>
      <c r="E739" s="25"/>
      <c r="F739" s="25"/>
    </row>
    <row r="740" spans="1:6" x14ac:dyDescent="0.3">
      <c r="A740" s="23" t="s">
        <v>59</v>
      </c>
      <c r="B740" s="26" t="s">
        <v>60</v>
      </c>
      <c r="C740" s="3"/>
      <c r="D740" s="24"/>
      <c r="E740" s="25"/>
      <c r="F740" s="25"/>
    </row>
    <row r="741" spans="1:6" x14ac:dyDescent="0.3">
      <c r="A741" s="23" t="s">
        <v>63</v>
      </c>
      <c r="B741" s="4" t="s">
        <v>64</v>
      </c>
      <c r="C741" s="3" t="s">
        <v>5</v>
      </c>
      <c r="D741" s="24">
        <v>47.5</v>
      </c>
      <c r="E741" s="25"/>
      <c r="F741" s="25"/>
    </row>
    <row r="742" spans="1:6" x14ac:dyDescent="0.3">
      <c r="A742" s="23" t="s">
        <v>65</v>
      </c>
      <c r="B742" s="4" t="s">
        <v>66</v>
      </c>
      <c r="C742" s="3" t="s">
        <v>5</v>
      </c>
      <c r="D742" s="24">
        <v>8.19</v>
      </c>
      <c r="E742" s="25"/>
      <c r="F742" s="25"/>
    </row>
    <row r="743" spans="1:6" x14ac:dyDescent="0.3">
      <c r="A743" s="23" t="s">
        <v>69</v>
      </c>
      <c r="B743" s="26" t="s">
        <v>70</v>
      </c>
      <c r="C743" s="3"/>
      <c r="D743" s="24"/>
      <c r="E743" s="25"/>
      <c r="F743" s="25"/>
    </row>
    <row r="744" spans="1:6" ht="22.8" x14ac:dyDescent="0.3">
      <c r="A744" s="23" t="s">
        <v>71</v>
      </c>
      <c r="B744" s="4" t="s">
        <v>72</v>
      </c>
      <c r="C744" s="3" t="s">
        <v>5</v>
      </c>
      <c r="D744" s="24">
        <v>35.229999999999997</v>
      </c>
      <c r="E744" s="25"/>
      <c r="F744" s="25"/>
    </row>
    <row r="745" spans="1:6" x14ac:dyDescent="0.3">
      <c r="A745" s="23" t="s">
        <v>243</v>
      </c>
      <c r="B745" s="26" t="s">
        <v>244</v>
      </c>
      <c r="C745" s="3"/>
      <c r="D745" s="24"/>
      <c r="E745" s="25"/>
      <c r="F745" s="25"/>
    </row>
    <row r="746" spans="1:6" x14ac:dyDescent="0.3">
      <c r="A746" s="23" t="s">
        <v>245</v>
      </c>
      <c r="B746" s="26" t="s">
        <v>246</v>
      </c>
      <c r="C746" s="3"/>
      <c r="D746" s="24"/>
      <c r="E746" s="25"/>
      <c r="F746" s="25"/>
    </row>
    <row r="747" spans="1:6" x14ac:dyDescent="0.3">
      <c r="A747" s="23" t="s">
        <v>247</v>
      </c>
      <c r="B747" s="4" t="s">
        <v>248</v>
      </c>
      <c r="C747" s="3" t="s">
        <v>5</v>
      </c>
      <c r="D747" s="24">
        <v>1.2</v>
      </c>
      <c r="E747" s="25"/>
      <c r="F747" s="25"/>
    </row>
    <row r="748" spans="1:6" x14ac:dyDescent="0.3">
      <c r="A748" s="23" t="s">
        <v>249</v>
      </c>
      <c r="B748" s="26" t="s">
        <v>250</v>
      </c>
      <c r="C748" s="3"/>
      <c r="D748" s="24"/>
      <c r="E748" s="25"/>
      <c r="F748" s="25"/>
    </row>
    <row r="749" spans="1:6" x14ac:dyDescent="0.3">
      <c r="A749" s="23" t="s">
        <v>251</v>
      </c>
      <c r="B749" s="4" t="s">
        <v>252</v>
      </c>
      <c r="C749" s="3" t="s">
        <v>8</v>
      </c>
      <c r="D749" s="24">
        <v>23</v>
      </c>
      <c r="E749" s="25"/>
      <c r="F749" s="25"/>
    </row>
    <row r="750" spans="1:6" x14ac:dyDescent="0.3">
      <c r="A750" s="23" t="s">
        <v>263</v>
      </c>
      <c r="B750" s="26" t="s">
        <v>264</v>
      </c>
      <c r="C750" s="3"/>
      <c r="D750" s="24"/>
      <c r="E750" s="25"/>
      <c r="F750" s="25"/>
    </row>
    <row r="751" spans="1:6" x14ac:dyDescent="0.3">
      <c r="A751" s="23" t="s">
        <v>265</v>
      </c>
      <c r="B751" s="26" t="s">
        <v>266</v>
      </c>
      <c r="C751" s="3"/>
      <c r="D751" s="24"/>
      <c r="E751" s="25"/>
      <c r="F751" s="25"/>
    </row>
    <row r="752" spans="1:6" x14ac:dyDescent="0.3">
      <c r="A752" s="23" t="s">
        <v>267</v>
      </c>
      <c r="B752" s="4" t="s">
        <v>268</v>
      </c>
      <c r="C752" s="3" t="s">
        <v>30</v>
      </c>
      <c r="D752" s="24">
        <v>1016.24</v>
      </c>
      <c r="E752" s="25"/>
      <c r="F752" s="25"/>
    </row>
    <row r="753" spans="1:6" ht="22.8" x14ac:dyDescent="0.3">
      <c r="A753" s="23" t="s">
        <v>275</v>
      </c>
      <c r="B753" s="26" t="s">
        <v>276</v>
      </c>
      <c r="C753" s="3"/>
      <c r="D753" s="24"/>
      <c r="E753" s="25"/>
      <c r="F753" s="25"/>
    </row>
    <row r="754" spans="1:6" ht="22.8" x14ac:dyDescent="0.3">
      <c r="A754" s="23" t="s">
        <v>279</v>
      </c>
      <c r="B754" s="4" t="s">
        <v>280</v>
      </c>
      <c r="C754" s="3" t="s">
        <v>5</v>
      </c>
      <c r="D754" s="24">
        <v>10.6</v>
      </c>
      <c r="E754" s="25"/>
      <c r="F754" s="25"/>
    </row>
    <row r="755" spans="1:6" x14ac:dyDescent="0.3">
      <c r="A755" s="23"/>
      <c r="B755" s="26" t="s">
        <v>383</v>
      </c>
      <c r="C755" s="3"/>
      <c r="D755" s="24"/>
      <c r="E755" s="25"/>
      <c r="F755" s="25"/>
    </row>
    <row r="756" spans="1:6" ht="79.8" x14ac:dyDescent="0.3">
      <c r="A756" s="23" t="s">
        <v>404</v>
      </c>
      <c r="B756" s="4" t="s">
        <v>405</v>
      </c>
      <c r="C756" s="3" t="s">
        <v>31</v>
      </c>
      <c r="D756" s="24">
        <v>2</v>
      </c>
      <c r="E756" s="25"/>
      <c r="F756" s="25"/>
    </row>
    <row r="757" spans="1:6" s="31" customFormat="1" x14ac:dyDescent="0.3">
      <c r="A757" s="32"/>
      <c r="B757" s="26" t="s">
        <v>226</v>
      </c>
      <c r="C757" s="2"/>
      <c r="D757" s="33"/>
      <c r="E757" s="34"/>
      <c r="F757" s="34"/>
    </row>
    <row r="758" spans="1:6" s="31" customFormat="1" x14ac:dyDescent="0.3">
      <c r="A758" s="32"/>
      <c r="B758" s="26"/>
      <c r="C758" s="2"/>
      <c r="D758" s="33"/>
      <c r="E758" s="34"/>
      <c r="F758" s="34"/>
    </row>
    <row r="759" spans="1:6" x14ac:dyDescent="0.3">
      <c r="A759" s="35" t="s">
        <v>508</v>
      </c>
      <c r="B759" s="36"/>
      <c r="C759" s="37"/>
      <c r="D759" s="38"/>
      <c r="E759" s="39"/>
      <c r="F759" s="39"/>
    </row>
    <row r="760" spans="1:6" ht="22.8" x14ac:dyDescent="0.3">
      <c r="A760" s="23"/>
      <c r="B760" s="26" t="s">
        <v>231</v>
      </c>
      <c r="C760" s="3"/>
      <c r="D760" s="24"/>
      <c r="E760" s="25"/>
      <c r="F760" s="25"/>
    </row>
    <row r="761" spans="1:6" x14ac:dyDescent="0.3">
      <c r="A761" s="23" t="s">
        <v>37</v>
      </c>
      <c r="B761" s="26" t="s">
        <v>38</v>
      </c>
      <c r="C761" s="3"/>
      <c r="D761" s="24"/>
      <c r="E761" s="25"/>
      <c r="F761" s="25"/>
    </row>
    <row r="762" spans="1:6" x14ac:dyDescent="0.3">
      <c r="A762" s="23" t="s">
        <v>232</v>
      </c>
      <c r="B762" s="4" t="s">
        <v>233</v>
      </c>
      <c r="C762" s="3" t="s">
        <v>6</v>
      </c>
      <c r="D762" s="24">
        <v>301.87</v>
      </c>
      <c r="E762" s="25"/>
      <c r="F762" s="25"/>
    </row>
    <row r="763" spans="1:6" x14ac:dyDescent="0.3">
      <c r="A763" s="23" t="s">
        <v>41</v>
      </c>
      <c r="B763" s="4" t="s">
        <v>42</v>
      </c>
      <c r="C763" s="3" t="s">
        <v>6</v>
      </c>
      <c r="D763" s="24">
        <v>301.87</v>
      </c>
      <c r="E763" s="25"/>
      <c r="F763" s="25"/>
    </row>
    <row r="764" spans="1:6" ht="22.8" x14ac:dyDescent="0.3">
      <c r="A764" s="23" t="s">
        <v>43</v>
      </c>
      <c r="B764" s="26" t="s">
        <v>44</v>
      </c>
      <c r="C764" s="3"/>
      <c r="D764" s="24"/>
      <c r="E764" s="25"/>
      <c r="F764" s="25"/>
    </row>
    <row r="765" spans="1:6" x14ac:dyDescent="0.3">
      <c r="A765" s="23" t="s">
        <v>234</v>
      </c>
      <c r="B765" s="26" t="s">
        <v>235</v>
      </c>
      <c r="C765" s="3"/>
      <c r="D765" s="24"/>
      <c r="E765" s="25"/>
      <c r="F765" s="25"/>
    </row>
    <row r="766" spans="1:6" ht="22.8" x14ac:dyDescent="0.3">
      <c r="A766" s="23" t="s">
        <v>236</v>
      </c>
      <c r="B766" s="26" t="s">
        <v>237</v>
      </c>
      <c r="C766" s="3"/>
      <c r="D766" s="24"/>
      <c r="E766" s="25"/>
      <c r="F766" s="25"/>
    </row>
    <row r="767" spans="1:6" x14ac:dyDescent="0.3">
      <c r="A767" s="23" t="s">
        <v>45</v>
      </c>
      <c r="B767" s="4" t="s">
        <v>46</v>
      </c>
      <c r="C767" s="3" t="s">
        <v>5</v>
      </c>
      <c r="D767" s="24">
        <v>416.58</v>
      </c>
      <c r="E767" s="25"/>
      <c r="F767" s="25"/>
    </row>
    <row r="768" spans="1:6" x14ac:dyDescent="0.3">
      <c r="A768" s="23" t="s">
        <v>59</v>
      </c>
      <c r="B768" s="26" t="s">
        <v>60</v>
      </c>
      <c r="C768" s="3"/>
      <c r="D768" s="24"/>
      <c r="E768" s="25"/>
      <c r="F768" s="25"/>
    </row>
    <row r="769" spans="1:6" x14ac:dyDescent="0.3">
      <c r="A769" s="23" t="s">
        <v>63</v>
      </c>
      <c r="B769" s="4" t="s">
        <v>64</v>
      </c>
      <c r="C769" s="3" t="s">
        <v>5</v>
      </c>
      <c r="D769" s="24">
        <v>300</v>
      </c>
      <c r="E769" s="25"/>
      <c r="F769" s="25"/>
    </row>
    <row r="770" spans="1:6" x14ac:dyDescent="0.3">
      <c r="A770" s="23" t="s">
        <v>65</v>
      </c>
      <c r="B770" s="4" t="s">
        <v>66</v>
      </c>
      <c r="C770" s="3" t="s">
        <v>5</v>
      </c>
      <c r="D770" s="24">
        <v>33.9</v>
      </c>
      <c r="E770" s="25"/>
      <c r="F770" s="25"/>
    </row>
    <row r="771" spans="1:6" x14ac:dyDescent="0.3">
      <c r="A771" s="23" t="s">
        <v>69</v>
      </c>
      <c r="B771" s="26" t="s">
        <v>70</v>
      </c>
      <c r="C771" s="3"/>
      <c r="D771" s="24"/>
      <c r="E771" s="25"/>
      <c r="F771" s="25"/>
    </row>
    <row r="772" spans="1:6" ht="22.8" x14ac:dyDescent="0.3">
      <c r="A772" s="23" t="s">
        <v>71</v>
      </c>
      <c r="B772" s="4" t="s">
        <v>72</v>
      </c>
      <c r="C772" s="3" t="s">
        <v>5</v>
      </c>
      <c r="D772" s="24">
        <v>116.57999999999998</v>
      </c>
      <c r="E772" s="25"/>
      <c r="F772" s="25"/>
    </row>
    <row r="773" spans="1:6" x14ac:dyDescent="0.3">
      <c r="A773" s="23" t="s">
        <v>243</v>
      </c>
      <c r="B773" s="26" t="s">
        <v>244</v>
      </c>
      <c r="C773" s="3"/>
      <c r="D773" s="24"/>
      <c r="E773" s="25"/>
      <c r="F773" s="25"/>
    </row>
    <row r="774" spans="1:6" x14ac:dyDescent="0.3">
      <c r="A774" s="23" t="s">
        <v>245</v>
      </c>
      <c r="B774" s="26" t="s">
        <v>246</v>
      </c>
      <c r="C774" s="3"/>
      <c r="D774" s="24"/>
      <c r="E774" s="25"/>
      <c r="F774" s="25"/>
    </row>
    <row r="775" spans="1:6" x14ac:dyDescent="0.3">
      <c r="A775" s="23" t="s">
        <v>247</v>
      </c>
      <c r="B775" s="4" t="s">
        <v>248</v>
      </c>
      <c r="C775" s="3" t="s">
        <v>5</v>
      </c>
      <c r="D775" s="24">
        <v>10.5</v>
      </c>
      <c r="E775" s="25"/>
      <c r="F775" s="25"/>
    </row>
    <row r="776" spans="1:6" x14ac:dyDescent="0.3">
      <c r="A776" s="23" t="s">
        <v>249</v>
      </c>
      <c r="B776" s="26" t="s">
        <v>250</v>
      </c>
      <c r="C776" s="3"/>
      <c r="D776" s="24"/>
      <c r="E776" s="25"/>
      <c r="F776" s="25"/>
    </row>
    <row r="777" spans="1:6" x14ac:dyDescent="0.3">
      <c r="A777" s="23" t="s">
        <v>251</v>
      </c>
      <c r="B777" s="4" t="s">
        <v>252</v>
      </c>
      <c r="C777" s="3" t="s">
        <v>8</v>
      </c>
      <c r="D777" s="24">
        <v>206</v>
      </c>
      <c r="E777" s="25"/>
      <c r="F777" s="25"/>
    </row>
    <row r="778" spans="1:6" x14ac:dyDescent="0.3">
      <c r="A778" s="23" t="s">
        <v>255</v>
      </c>
      <c r="B778" s="26" t="s">
        <v>256</v>
      </c>
      <c r="C778" s="3"/>
      <c r="D778" s="24"/>
      <c r="E778" s="25"/>
      <c r="F778" s="25"/>
    </row>
    <row r="779" spans="1:6" ht="22.8" x14ac:dyDescent="0.3">
      <c r="A779" s="23" t="s">
        <v>261</v>
      </c>
      <c r="B779" s="4" t="s">
        <v>262</v>
      </c>
      <c r="C779" s="3" t="s">
        <v>5</v>
      </c>
      <c r="D779" s="24">
        <v>1.08</v>
      </c>
      <c r="E779" s="25"/>
      <c r="F779" s="25"/>
    </row>
    <row r="780" spans="1:6" x14ac:dyDescent="0.3">
      <c r="A780" s="23" t="s">
        <v>263</v>
      </c>
      <c r="B780" s="26" t="s">
        <v>264</v>
      </c>
      <c r="C780" s="3"/>
      <c r="D780" s="24"/>
      <c r="E780" s="25"/>
      <c r="F780" s="25"/>
    </row>
    <row r="781" spans="1:6" x14ac:dyDescent="0.3">
      <c r="A781" s="23" t="s">
        <v>265</v>
      </c>
      <c r="B781" s="26" t="s">
        <v>266</v>
      </c>
      <c r="C781" s="3"/>
      <c r="D781" s="24"/>
      <c r="E781" s="25"/>
      <c r="F781" s="25"/>
    </row>
    <row r="782" spans="1:6" x14ac:dyDescent="0.3">
      <c r="A782" s="23" t="s">
        <v>267</v>
      </c>
      <c r="B782" s="4" t="s">
        <v>268</v>
      </c>
      <c r="C782" s="3" t="s">
        <v>30</v>
      </c>
      <c r="D782" s="24">
        <v>9997.2000000000007</v>
      </c>
      <c r="E782" s="25"/>
      <c r="F782" s="25"/>
    </row>
    <row r="783" spans="1:6" x14ac:dyDescent="0.3">
      <c r="A783" s="23" t="s">
        <v>269</v>
      </c>
      <c r="B783" s="4" t="s">
        <v>270</v>
      </c>
      <c r="C783" s="3" t="s">
        <v>30</v>
      </c>
      <c r="D783" s="24">
        <v>6649.54</v>
      </c>
      <c r="E783" s="25"/>
      <c r="F783" s="25"/>
    </row>
    <row r="784" spans="1:6" ht="22.8" x14ac:dyDescent="0.3">
      <c r="A784" s="23" t="s">
        <v>275</v>
      </c>
      <c r="B784" s="26" t="s">
        <v>276</v>
      </c>
      <c r="C784" s="3"/>
      <c r="D784" s="24"/>
      <c r="E784" s="25"/>
      <c r="F784" s="25"/>
    </row>
    <row r="785" spans="1:6" ht="22.8" x14ac:dyDescent="0.3">
      <c r="A785" s="23" t="s">
        <v>279</v>
      </c>
      <c r="B785" s="4" t="s">
        <v>280</v>
      </c>
      <c r="C785" s="3" t="s">
        <v>5</v>
      </c>
      <c r="D785" s="24">
        <v>117</v>
      </c>
      <c r="E785" s="25"/>
      <c r="F785" s="25"/>
    </row>
    <row r="786" spans="1:6" ht="22.8" x14ac:dyDescent="0.3">
      <c r="A786" s="23" t="s">
        <v>306</v>
      </c>
      <c r="B786" s="26" t="s">
        <v>307</v>
      </c>
      <c r="C786" s="3"/>
      <c r="D786" s="24"/>
      <c r="E786" s="25"/>
      <c r="F786" s="25"/>
    </row>
    <row r="787" spans="1:6" x14ac:dyDescent="0.3">
      <c r="A787" s="23" t="s">
        <v>308</v>
      </c>
      <c r="B787" s="26" t="s">
        <v>309</v>
      </c>
      <c r="C787" s="3"/>
      <c r="D787" s="24"/>
      <c r="E787" s="25"/>
      <c r="F787" s="25"/>
    </row>
    <row r="788" spans="1:6" x14ac:dyDescent="0.3">
      <c r="A788" s="23" t="s">
        <v>312</v>
      </c>
      <c r="B788" s="4" t="s">
        <v>313</v>
      </c>
      <c r="C788" s="3" t="s">
        <v>31</v>
      </c>
      <c r="D788" s="24">
        <v>240</v>
      </c>
      <c r="E788" s="25"/>
      <c r="F788" s="25"/>
    </row>
    <row r="789" spans="1:6" ht="22.8" x14ac:dyDescent="0.3">
      <c r="A789" s="23" t="s">
        <v>126</v>
      </c>
      <c r="B789" s="26" t="s">
        <v>127</v>
      </c>
      <c r="C789" s="3"/>
      <c r="D789" s="24"/>
      <c r="E789" s="25"/>
      <c r="F789" s="25"/>
    </row>
    <row r="790" spans="1:6" ht="22.8" x14ac:dyDescent="0.3">
      <c r="A790" s="23" t="s">
        <v>128</v>
      </c>
      <c r="B790" s="4" t="s">
        <v>346</v>
      </c>
      <c r="C790" s="3" t="s">
        <v>31</v>
      </c>
      <c r="D790" s="24">
        <v>10</v>
      </c>
      <c r="E790" s="25"/>
      <c r="F790" s="25"/>
    </row>
    <row r="791" spans="1:6" x14ac:dyDescent="0.3">
      <c r="A791" s="23"/>
      <c r="B791" s="26" t="s">
        <v>383</v>
      </c>
      <c r="C791" s="3"/>
      <c r="D791" s="24"/>
      <c r="E791" s="25"/>
      <c r="F791" s="25"/>
    </row>
    <row r="792" spans="1:6" x14ac:dyDescent="0.3">
      <c r="A792" s="23" t="s">
        <v>384</v>
      </c>
      <c r="B792" s="4" t="s">
        <v>385</v>
      </c>
      <c r="C792" s="3" t="s">
        <v>6</v>
      </c>
      <c r="D792" s="24">
        <v>207.5</v>
      </c>
      <c r="E792" s="25"/>
      <c r="F792" s="25"/>
    </row>
    <row r="793" spans="1:6" s="31" customFormat="1" x14ac:dyDescent="0.3">
      <c r="A793" s="32"/>
      <c r="B793" s="26" t="s">
        <v>226</v>
      </c>
      <c r="C793" s="2"/>
      <c r="D793" s="33"/>
      <c r="E793" s="34"/>
      <c r="F793" s="34"/>
    </row>
    <row r="794" spans="1:6" s="31" customFormat="1" x14ac:dyDescent="0.3">
      <c r="A794" s="32"/>
      <c r="B794" s="26"/>
      <c r="C794" s="2"/>
      <c r="D794" s="33"/>
      <c r="E794" s="34"/>
      <c r="F794" s="34"/>
    </row>
    <row r="795" spans="1:6" x14ac:dyDescent="0.3">
      <c r="A795" s="35" t="s">
        <v>509</v>
      </c>
      <c r="B795" s="36"/>
      <c r="C795" s="37"/>
      <c r="D795" s="38"/>
      <c r="E795" s="39"/>
      <c r="F795" s="39"/>
    </row>
    <row r="796" spans="1:6" s="31" customFormat="1" ht="22.8" x14ac:dyDescent="0.3">
      <c r="A796" s="32"/>
      <c r="B796" s="26" t="s">
        <v>231</v>
      </c>
      <c r="C796" s="2"/>
      <c r="D796" s="33"/>
      <c r="E796" s="34"/>
      <c r="F796" s="34"/>
    </row>
    <row r="797" spans="1:6" s="31" customFormat="1" x14ac:dyDescent="0.3">
      <c r="A797" s="32" t="s">
        <v>37</v>
      </c>
      <c r="B797" s="26" t="s">
        <v>38</v>
      </c>
      <c r="C797" s="2"/>
      <c r="D797" s="33"/>
      <c r="E797" s="34"/>
      <c r="F797" s="34"/>
    </row>
    <row r="798" spans="1:6" x14ac:dyDescent="0.3">
      <c r="A798" s="23" t="s">
        <v>232</v>
      </c>
      <c r="B798" s="4" t="s">
        <v>233</v>
      </c>
      <c r="C798" s="3" t="s">
        <v>6</v>
      </c>
      <c r="D798" s="24">
        <v>9</v>
      </c>
      <c r="E798" s="25"/>
      <c r="F798" s="25"/>
    </row>
    <row r="799" spans="1:6" x14ac:dyDescent="0.3">
      <c r="A799" s="23" t="s">
        <v>41</v>
      </c>
      <c r="B799" s="4" t="s">
        <v>42</v>
      </c>
      <c r="C799" s="3" t="s">
        <v>6</v>
      </c>
      <c r="D799" s="24">
        <v>9</v>
      </c>
      <c r="E799" s="25"/>
      <c r="F799" s="25"/>
    </row>
    <row r="800" spans="1:6" ht="22.8" x14ac:dyDescent="0.3">
      <c r="A800" s="23" t="s">
        <v>43</v>
      </c>
      <c r="B800" s="26" t="s">
        <v>44</v>
      </c>
      <c r="C800" s="3"/>
      <c r="D800" s="24"/>
      <c r="E800" s="25"/>
      <c r="F800" s="25"/>
    </row>
    <row r="801" spans="1:6" x14ac:dyDescent="0.3">
      <c r="A801" s="23" t="s">
        <v>234</v>
      </c>
      <c r="B801" s="26" t="s">
        <v>235</v>
      </c>
      <c r="C801" s="3"/>
      <c r="D801" s="24"/>
      <c r="E801" s="25"/>
      <c r="F801" s="25"/>
    </row>
    <row r="802" spans="1:6" ht="22.8" x14ac:dyDescent="0.3">
      <c r="A802" s="23" t="s">
        <v>236</v>
      </c>
      <c r="B802" s="26" t="s">
        <v>237</v>
      </c>
      <c r="C802" s="3"/>
      <c r="D802" s="24"/>
      <c r="E802" s="25"/>
      <c r="F802" s="25"/>
    </row>
    <row r="803" spans="1:6" x14ac:dyDescent="0.3">
      <c r="A803" s="23" t="s">
        <v>238</v>
      </c>
      <c r="B803" s="4" t="s">
        <v>298</v>
      </c>
      <c r="C803" s="3" t="s">
        <v>5</v>
      </c>
      <c r="D803" s="24">
        <v>24.03</v>
      </c>
      <c r="E803" s="25"/>
      <c r="F803" s="25"/>
    </row>
    <row r="804" spans="1:6" x14ac:dyDescent="0.3">
      <c r="A804" s="23" t="s">
        <v>59</v>
      </c>
      <c r="B804" s="26" t="s">
        <v>60</v>
      </c>
      <c r="C804" s="3"/>
      <c r="D804" s="24"/>
      <c r="E804" s="25"/>
      <c r="F804" s="25"/>
    </row>
    <row r="805" spans="1:6" x14ac:dyDescent="0.3">
      <c r="A805" s="23" t="s">
        <v>63</v>
      </c>
      <c r="B805" s="4" t="s">
        <v>64</v>
      </c>
      <c r="C805" s="3" t="s">
        <v>5</v>
      </c>
      <c r="D805" s="24">
        <v>13.35</v>
      </c>
      <c r="E805" s="25"/>
      <c r="F805" s="25"/>
    </row>
    <row r="806" spans="1:6" x14ac:dyDescent="0.3">
      <c r="A806" s="23" t="s">
        <v>65</v>
      </c>
      <c r="B806" s="4" t="s">
        <v>66</v>
      </c>
      <c r="C806" s="3" t="s">
        <v>5</v>
      </c>
      <c r="D806" s="40">
        <v>0.60000100000000001</v>
      </c>
      <c r="E806" s="25"/>
      <c r="F806" s="46"/>
    </row>
    <row r="807" spans="1:6" x14ac:dyDescent="0.3">
      <c r="A807" s="23" t="s">
        <v>69</v>
      </c>
      <c r="B807" s="26" t="s">
        <v>70</v>
      </c>
      <c r="C807" s="3"/>
      <c r="D807" s="24"/>
      <c r="E807" s="25"/>
      <c r="F807" s="25"/>
    </row>
    <row r="808" spans="1:6" ht="22.8" x14ac:dyDescent="0.3">
      <c r="A808" s="23" t="s">
        <v>71</v>
      </c>
      <c r="B808" s="4" t="s">
        <v>72</v>
      </c>
      <c r="C808" s="3" t="s">
        <v>5</v>
      </c>
      <c r="D808" s="24">
        <v>10.680000000000001</v>
      </c>
      <c r="E808" s="25"/>
      <c r="F808" s="25"/>
    </row>
    <row r="809" spans="1:6" x14ac:dyDescent="0.3">
      <c r="A809" s="23" t="s">
        <v>243</v>
      </c>
      <c r="B809" s="26" t="s">
        <v>244</v>
      </c>
      <c r="C809" s="3"/>
      <c r="D809" s="24"/>
      <c r="E809" s="25"/>
      <c r="F809" s="25"/>
    </row>
    <row r="810" spans="1:6" x14ac:dyDescent="0.3">
      <c r="A810" s="23" t="s">
        <v>245</v>
      </c>
      <c r="B810" s="26" t="s">
        <v>246</v>
      </c>
      <c r="C810" s="3"/>
      <c r="D810" s="24"/>
      <c r="E810" s="25"/>
      <c r="F810" s="25"/>
    </row>
    <row r="811" spans="1:6" x14ac:dyDescent="0.3">
      <c r="A811" s="23" t="s">
        <v>247</v>
      </c>
      <c r="B811" s="4" t="s">
        <v>248</v>
      </c>
      <c r="C811" s="3" t="s">
        <v>5</v>
      </c>
      <c r="D811" s="24">
        <v>0.2</v>
      </c>
      <c r="E811" s="25"/>
      <c r="F811" s="25"/>
    </row>
    <row r="812" spans="1:6" x14ac:dyDescent="0.3">
      <c r="A812" s="23" t="s">
        <v>249</v>
      </c>
      <c r="B812" s="26" t="s">
        <v>250</v>
      </c>
      <c r="C812" s="3"/>
      <c r="D812" s="24"/>
      <c r="E812" s="25"/>
      <c r="F812" s="25"/>
    </row>
    <row r="813" spans="1:6" x14ac:dyDescent="0.3">
      <c r="A813" s="23" t="s">
        <v>251</v>
      </c>
      <c r="B813" s="4" t="s">
        <v>252</v>
      </c>
      <c r="C813" s="3" t="s">
        <v>8</v>
      </c>
      <c r="D813" s="24">
        <v>7</v>
      </c>
      <c r="E813" s="25"/>
      <c r="F813" s="25"/>
    </row>
    <row r="814" spans="1:6" x14ac:dyDescent="0.3">
      <c r="A814" s="23" t="s">
        <v>263</v>
      </c>
      <c r="B814" s="26" t="s">
        <v>264</v>
      </c>
      <c r="C814" s="3"/>
      <c r="D814" s="24"/>
      <c r="E814" s="25"/>
      <c r="F814" s="25"/>
    </row>
    <row r="815" spans="1:6" x14ac:dyDescent="0.3">
      <c r="A815" s="23" t="s">
        <v>265</v>
      </c>
      <c r="B815" s="26" t="s">
        <v>266</v>
      </c>
      <c r="C815" s="3"/>
      <c r="D815" s="24"/>
      <c r="E815" s="25"/>
      <c r="F815" s="25"/>
    </row>
    <row r="816" spans="1:6" x14ac:dyDescent="0.3">
      <c r="A816" s="23" t="s">
        <v>267</v>
      </c>
      <c r="B816" s="4" t="s">
        <v>268</v>
      </c>
      <c r="C816" s="3" t="s">
        <v>30</v>
      </c>
      <c r="D816" s="24">
        <v>706.73</v>
      </c>
      <c r="E816" s="25"/>
      <c r="F816" s="25"/>
    </row>
    <row r="817" spans="1:6" ht="22.8" x14ac:dyDescent="0.3">
      <c r="A817" s="23" t="s">
        <v>275</v>
      </c>
      <c r="B817" s="26" t="s">
        <v>276</v>
      </c>
      <c r="C817" s="3"/>
      <c r="D817" s="24"/>
      <c r="E817" s="25"/>
      <c r="F817" s="25"/>
    </row>
    <row r="818" spans="1:6" ht="22.8" x14ac:dyDescent="0.3">
      <c r="A818" s="23" t="s">
        <v>279</v>
      </c>
      <c r="B818" s="4" t="s">
        <v>280</v>
      </c>
      <c r="C818" s="3" t="s">
        <v>5</v>
      </c>
      <c r="D818" s="24">
        <v>7.3</v>
      </c>
      <c r="E818" s="25"/>
      <c r="F818" s="25"/>
    </row>
    <row r="819" spans="1:6" x14ac:dyDescent="0.3">
      <c r="A819" s="23" t="s">
        <v>122</v>
      </c>
      <c r="B819" s="26" t="s">
        <v>123</v>
      </c>
      <c r="C819" s="3"/>
      <c r="D819" s="24"/>
      <c r="E819" s="25"/>
      <c r="F819" s="25"/>
    </row>
    <row r="820" spans="1:6" ht="22.8" x14ac:dyDescent="0.3">
      <c r="A820" s="23" t="s">
        <v>336</v>
      </c>
      <c r="B820" s="4" t="s">
        <v>337</v>
      </c>
      <c r="C820" s="3" t="s">
        <v>31</v>
      </c>
      <c r="D820" s="24">
        <v>1</v>
      </c>
      <c r="E820" s="25"/>
      <c r="F820" s="25"/>
    </row>
    <row r="821" spans="1:6" x14ac:dyDescent="0.3">
      <c r="A821" s="23" t="s">
        <v>126</v>
      </c>
      <c r="B821" s="26" t="s">
        <v>500</v>
      </c>
      <c r="C821" s="3"/>
      <c r="D821" s="24"/>
      <c r="E821" s="25"/>
      <c r="F821" s="25"/>
    </row>
    <row r="822" spans="1:6" ht="22.8" x14ac:dyDescent="0.3">
      <c r="A822" s="23" t="s">
        <v>128</v>
      </c>
      <c r="B822" s="4" t="s">
        <v>129</v>
      </c>
      <c r="C822" s="3" t="s">
        <v>31</v>
      </c>
      <c r="D822" s="24">
        <v>7</v>
      </c>
      <c r="E822" s="25"/>
      <c r="F822" s="25"/>
    </row>
    <row r="823" spans="1:6" x14ac:dyDescent="0.3">
      <c r="A823" s="23"/>
      <c r="B823" s="26" t="s">
        <v>383</v>
      </c>
      <c r="C823" s="3"/>
      <c r="D823" s="24"/>
      <c r="E823" s="25"/>
      <c r="F823" s="25"/>
    </row>
    <row r="824" spans="1:6" ht="45.6" x14ac:dyDescent="0.3">
      <c r="A824" s="23" t="s">
        <v>400</v>
      </c>
      <c r="B824" s="4" t="s">
        <v>510</v>
      </c>
      <c r="C824" s="3" t="s">
        <v>31</v>
      </c>
      <c r="D824" s="24">
        <v>2</v>
      </c>
      <c r="E824" s="25"/>
      <c r="F824" s="25"/>
    </row>
    <row r="825" spans="1:6" s="31" customFormat="1" x14ac:dyDescent="0.3">
      <c r="A825" s="32"/>
      <c r="B825" s="26" t="s">
        <v>226</v>
      </c>
      <c r="C825" s="2"/>
      <c r="D825" s="33"/>
      <c r="E825" s="34"/>
      <c r="F825" s="41"/>
    </row>
    <row r="826" spans="1:6" s="31" customFormat="1" x14ac:dyDescent="0.3">
      <c r="A826" s="32"/>
      <c r="B826" s="26"/>
      <c r="C826" s="2"/>
      <c r="D826" s="33"/>
      <c r="E826" s="34"/>
      <c r="F826" s="34"/>
    </row>
    <row r="827" spans="1:6" s="31" customFormat="1" ht="22.8" x14ac:dyDescent="0.3">
      <c r="A827" s="32"/>
      <c r="B827" s="26" t="s">
        <v>511</v>
      </c>
      <c r="C827" s="2"/>
      <c r="D827" s="33"/>
      <c r="E827" s="34"/>
      <c r="F827" s="41"/>
    </row>
    <row r="828" spans="1:6" s="31" customFormat="1" ht="22.8" x14ac:dyDescent="0.3">
      <c r="A828" s="32"/>
      <c r="B828" s="26" t="s">
        <v>512</v>
      </c>
      <c r="C828" s="2"/>
      <c r="D828" s="33"/>
      <c r="E828" s="34"/>
      <c r="F828" s="34"/>
    </row>
    <row r="829" spans="1:6" s="31" customFormat="1" x14ac:dyDescent="0.3">
      <c r="A829" s="32"/>
      <c r="B829" s="26"/>
      <c r="C829" s="2"/>
      <c r="D829" s="33"/>
      <c r="E829" s="34"/>
      <c r="F829" s="34"/>
    </row>
    <row r="830" spans="1:6" x14ac:dyDescent="0.3">
      <c r="A830" s="18" t="s">
        <v>513</v>
      </c>
      <c r="B830" s="19"/>
      <c r="C830" s="20"/>
      <c r="D830" s="21"/>
      <c r="E830" s="22"/>
      <c r="F830" s="22"/>
    </row>
    <row r="831" spans="1:6" x14ac:dyDescent="0.3">
      <c r="A831" s="35" t="s">
        <v>514</v>
      </c>
      <c r="B831" s="36"/>
      <c r="C831" s="37"/>
      <c r="D831" s="38"/>
      <c r="E831" s="39"/>
      <c r="F831" s="39"/>
    </row>
    <row r="832" spans="1:6" x14ac:dyDescent="0.3">
      <c r="A832" s="23" t="s">
        <v>73</v>
      </c>
      <c r="B832" s="26" t="s">
        <v>74</v>
      </c>
      <c r="C832" s="3"/>
      <c r="D832" s="24"/>
      <c r="E832" s="25"/>
      <c r="F832" s="25"/>
    </row>
    <row r="833" spans="1:6" x14ac:dyDescent="0.3">
      <c r="A833" s="23" t="s">
        <v>316</v>
      </c>
      <c r="B833" s="26" t="s">
        <v>317</v>
      </c>
      <c r="C833" s="3"/>
      <c r="D833" s="24"/>
      <c r="E833" s="25"/>
      <c r="F833" s="25"/>
    </row>
    <row r="834" spans="1:6" x14ac:dyDescent="0.3">
      <c r="A834" s="23" t="s">
        <v>318</v>
      </c>
      <c r="B834" s="26" t="s">
        <v>319</v>
      </c>
      <c r="C834" s="3"/>
      <c r="D834" s="24"/>
      <c r="E834" s="25"/>
      <c r="F834" s="25"/>
    </row>
    <row r="835" spans="1:6" x14ac:dyDescent="0.3">
      <c r="A835" s="23" t="s">
        <v>75</v>
      </c>
      <c r="B835" s="4" t="s">
        <v>515</v>
      </c>
      <c r="C835" s="3" t="s">
        <v>8</v>
      </c>
      <c r="D835" s="24">
        <v>124.59</v>
      </c>
      <c r="E835" s="25"/>
      <c r="F835" s="25"/>
    </row>
    <row r="836" spans="1:6" x14ac:dyDescent="0.3">
      <c r="A836" s="23" t="s">
        <v>326</v>
      </c>
      <c r="B836" s="26" t="s">
        <v>327</v>
      </c>
      <c r="C836" s="3"/>
      <c r="D836" s="24"/>
      <c r="E836" s="25"/>
      <c r="F836" s="25"/>
    </row>
    <row r="837" spans="1:6" x14ac:dyDescent="0.3">
      <c r="A837" s="23" t="s">
        <v>328</v>
      </c>
      <c r="B837" s="4" t="s">
        <v>329</v>
      </c>
      <c r="C837" s="3" t="s">
        <v>31</v>
      </c>
      <c r="D837" s="24">
        <v>11</v>
      </c>
      <c r="E837" s="25"/>
      <c r="F837" s="25"/>
    </row>
    <row r="838" spans="1:6" x14ac:dyDescent="0.3">
      <c r="A838" s="23" t="s">
        <v>330</v>
      </c>
      <c r="B838" s="26" t="s">
        <v>331</v>
      </c>
      <c r="C838" s="3"/>
      <c r="D838" s="24"/>
      <c r="E838" s="25"/>
      <c r="F838" s="25"/>
    </row>
    <row r="839" spans="1:6" x14ac:dyDescent="0.3">
      <c r="A839" s="23" t="s">
        <v>332</v>
      </c>
      <c r="B839" s="4" t="s">
        <v>333</v>
      </c>
      <c r="C839" s="3" t="s">
        <v>31</v>
      </c>
      <c r="D839" s="24">
        <v>11</v>
      </c>
      <c r="E839" s="25"/>
      <c r="F839" s="25"/>
    </row>
    <row r="840" spans="1:6" x14ac:dyDescent="0.3">
      <c r="A840" s="23" t="s">
        <v>334</v>
      </c>
      <c r="B840" s="26" t="s">
        <v>335</v>
      </c>
      <c r="C840" s="3"/>
      <c r="D840" s="24"/>
      <c r="E840" s="25"/>
      <c r="F840" s="25"/>
    </row>
    <row r="841" spans="1:6" ht="22.8" x14ac:dyDescent="0.3">
      <c r="A841" s="23" t="s">
        <v>87</v>
      </c>
      <c r="B841" s="4" t="s">
        <v>88</v>
      </c>
      <c r="C841" s="3" t="s">
        <v>31</v>
      </c>
      <c r="D841" s="24">
        <v>24</v>
      </c>
      <c r="E841" s="25"/>
      <c r="F841" s="25"/>
    </row>
    <row r="842" spans="1:6" x14ac:dyDescent="0.3">
      <c r="A842" s="23"/>
      <c r="B842" s="26" t="s">
        <v>383</v>
      </c>
      <c r="C842" s="3"/>
      <c r="D842" s="24"/>
      <c r="E842" s="25"/>
      <c r="F842" s="25"/>
    </row>
    <row r="843" spans="1:6" ht="45.6" x14ac:dyDescent="0.3">
      <c r="A843" s="23" t="s">
        <v>399</v>
      </c>
      <c r="B843" s="4" t="s">
        <v>401</v>
      </c>
      <c r="C843" s="3" t="s">
        <v>31</v>
      </c>
      <c r="D843" s="24">
        <v>2</v>
      </c>
      <c r="E843" s="25"/>
      <c r="F843" s="25"/>
    </row>
    <row r="844" spans="1:6" ht="45.6" x14ac:dyDescent="0.3">
      <c r="A844" s="23" t="s">
        <v>400</v>
      </c>
      <c r="B844" s="4" t="s">
        <v>492</v>
      </c>
      <c r="C844" s="3" t="s">
        <v>31</v>
      </c>
      <c r="D844" s="24">
        <v>2</v>
      </c>
      <c r="E844" s="25"/>
      <c r="F844" s="25"/>
    </row>
    <row r="845" spans="1:6" x14ac:dyDescent="0.3">
      <c r="A845" s="23"/>
      <c r="B845" s="26" t="s">
        <v>175</v>
      </c>
      <c r="C845" s="3"/>
      <c r="D845" s="24"/>
      <c r="E845" s="25"/>
      <c r="F845" s="25"/>
    </row>
    <row r="846" spans="1:6" x14ac:dyDescent="0.3">
      <c r="A846" s="23" t="s">
        <v>433</v>
      </c>
      <c r="B846" s="4" t="s">
        <v>558</v>
      </c>
      <c r="C846" s="3" t="s">
        <v>430</v>
      </c>
      <c r="D846" s="24">
        <v>2</v>
      </c>
      <c r="E846" s="25"/>
      <c r="F846" s="25"/>
    </row>
    <row r="847" spans="1:6" x14ac:dyDescent="0.3">
      <c r="A847" s="23" t="s">
        <v>435</v>
      </c>
      <c r="B847" s="4" t="s">
        <v>559</v>
      </c>
      <c r="C847" s="3" t="s">
        <v>430</v>
      </c>
      <c r="D847" s="24">
        <v>2</v>
      </c>
      <c r="E847" s="25"/>
      <c r="F847" s="25"/>
    </row>
    <row r="848" spans="1:6" x14ac:dyDescent="0.3">
      <c r="A848" s="23" t="s">
        <v>436</v>
      </c>
      <c r="B848" s="4" t="s">
        <v>560</v>
      </c>
      <c r="C848" s="3" t="s">
        <v>430</v>
      </c>
      <c r="D848" s="24">
        <v>2</v>
      </c>
      <c r="E848" s="25"/>
      <c r="F848" s="25"/>
    </row>
    <row r="849" spans="1:6" x14ac:dyDescent="0.3">
      <c r="A849" s="23" t="s">
        <v>438</v>
      </c>
      <c r="B849" s="4" t="s">
        <v>562</v>
      </c>
      <c r="C849" s="3" t="s">
        <v>430</v>
      </c>
      <c r="D849" s="24">
        <v>2</v>
      </c>
      <c r="E849" s="25"/>
      <c r="F849" s="25"/>
    </row>
    <row r="850" spans="1:6" x14ac:dyDescent="0.3">
      <c r="A850" s="23" t="s">
        <v>439</v>
      </c>
      <c r="B850" s="4" t="s">
        <v>563</v>
      </c>
      <c r="C850" s="3" t="s">
        <v>430</v>
      </c>
      <c r="D850" s="24">
        <v>2</v>
      </c>
      <c r="E850" s="25"/>
      <c r="F850" s="25"/>
    </row>
    <row r="851" spans="1:6" x14ac:dyDescent="0.3">
      <c r="A851" s="6">
        <v>5562</v>
      </c>
      <c r="B851" s="4" t="s">
        <v>568</v>
      </c>
      <c r="C851" s="3" t="s">
        <v>8</v>
      </c>
      <c r="D851" s="24">
        <v>64.59</v>
      </c>
      <c r="E851" s="25"/>
      <c r="F851" s="25"/>
    </row>
    <row r="852" spans="1:6" x14ac:dyDescent="0.3">
      <c r="A852" s="6">
        <v>5566</v>
      </c>
      <c r="B852" s="4" t="s">
        <v>572</v>
      </c>
      <c r="C852" s="3" t="s">
        <v>31</v>
      </c>
      <c r="D852" s="24">
        <v>10</v>
      </c>
      <c r="E852" s="25"/>
      <c r="F852" s="25"/>
    </row>
    <row r="853" spans="1:6" x14ac:dyDescent="0.3">
      <c r="A853" s="6">
        <v>5546</v>
      </c>
      <c r="B853" s="4" t="s">
        <v>577</v>
      </c>
      <c r="C853" s="3" t="s">
        <v>31</v>
      </c>
      <c r="D853" s="24">
        <v>10</v>
      </c>
      <c r="E853" s="25"/>
      <c r="F853" s="25"/>
    </row>
    <row r="854" spans="1:6" x14ac:dyDescent="0.3">
      <c r="A854" s="6">
        <v>5569</v>
      </c>
      <c r="B854" s="4" t="s">
        <v>578</v>
      </c>
      <c r="C854" s="3" t="s">
        <v>31</v>
      </c>
      <c r="D854" s="24">
        <v>5</v>
      </c>
      <c r="E854" s="25"/>
      <c r="F854" s="25"/>
    </row>
    <row r="855" spans="1:6" x14ac:dyDescent="0.3">
      <c r="A855" s="6">
        <v>5549</v>
      </c>
      <c r="B855" s="4" t="s">
        <v>579</v>
      </c>
      <c r="C855" s="3" t="s">
        <v>31</v>
      </c>
      <c r="D855" s="24">
        <v>4</v>
      </c>
      <c r="E855" s="25"/>
      <c r="F855" s="25"/>
    </row>
    <row r="856" spans="1:6" x14ac:dyDescent="0.3">
      <c r="A856" s="6">
        <v>5548</v>
      </c>
      <c r="B856" s="4" t="s">
        <v>581</v>
      </c>
      <c r="C856" s="3" t="s">
        <v>31</v>
      </c>
      <c r="D856" s="24">
        <v>14</v>
      </c>
      <c r="E856" s="25"/>
      <c r="F856" s="25"/>
    </row>
    <row r="857" spans="1:6" x14ac:dyDescent="0.3">
      <c r="A857" s="6">
        <v>5571</v>
      </c>
      <c r="B857" s="4" t="s">
        <v>582</v>
      </c>
      <c r="C857" s="3" t="s">
        <v>31</v>
      </c>
      <c r="D857" s="24">
        <v>8</v>
      </c>
      <c r="E857" s="25"/>
      <c r="F857" s="25"/>
    </row>
    <row r="858" spans="1:6" x14ac:dyDescent="0.3">
      <c r="A858" s="6">
        <v>5573</v>
      </c>
      <c r="B858" s="4" t="s">
        <v>584</v>
      </c>
      <c r="C858" s="3" t="s">
        <v>31</v>
      </c>
      <c r="D858" s="24">
        <v>60</v>
      </c>
      <c r="E858" s="25"/>
      <c r="F858" s="25"/>
    </row>
    <row r="859" spans="1:6" x14ac:dyDescent="0.3">
      <c r="A859" s="6">
        <v>5574</v>
      </c>
      <c r="B859" s="4" t="s">
        <v>585</v>
      </c>
      <c r="C859" s="3" t="s">
        <v>31</v>
      </c>
      <c r="D859" s="24">
        <v>4</v>
      </c>
      <c r="E859" s="25"/>
      <c r="F859" s="25"/>
    </row>
    <row r="860" spans="1:6" x14ac:dyDescent="0.3">
      <c r="A860" s="6">
        <v>5575</v>
      </c>
      <c r="B860" s="4" t="s">
        <v>586</v>
      </c>
      <c r="C860" s="3" t="s">
        <v>31</v>
      </c>
      <c r="D860" s="24">
        <v>3</v>
      </c>
      <c r="E860" s="25"/>
      <c r="F860" s="25"/>
    </row>
    <row r="861" spans="1:6" x14ac:dyDescent="0.3">
      <c r="A861" s="6">
        <v>5576</v>
      </c>
      <c r="B861" s="4" t="s">
        <v>587</v>
      </c>
      <c r="C861" s="3" t="s">
        <v>31</v>
      </c>
      <c r="D861" s="24">
        <v>1</v>
      </c>
      <c r="E861" s="25"/>
      <c r="F861" s="25"/>
    </row>
    <row r="862" spans="1:6" x14ac:dyDescent="0.3">
      <c r="A862" s="6" t="s">
        <v>440</v>
      </c>
      <c r="B862" s="4" t="s">
        <v>593</v>
      </c>
      <c r="C862" s="3" t="s">
        <v>31</v>
      </c>
      <c r="D862" s="24">
        <v>2</v>
      </c>
      <c r="E862" s="25"/>
      <c r="F862" s="25"/>
    </row>
    <row r="863" spans="1:6" x14ac:dyDescent="0.3">
      <c r="A863" s="23" t="s">
        <v>457</v>
      </c>
      <c r="B863" s="4" t="s">
        <v>610</v>
      </c>
      <c r="C863" s="3" t="s">
        <v>31</v>
      </c>
      <c r="D863" s="24">
        <v>1</v>
      </c>
      <c r="E863" s="25"/>
      <c r="F863" s="25"/>
    </row>
    <row r="864" spans="1:6" x14ac:dyDescent="0.3">
      <c r="A864" s="23" t="s">
        <v>458</v>
      </c>
      <c r="B864" s="4" t="s">
        <v>611</v>
      </c>
      <c r="C864" s="3" t="s">
        <v>31</v>
      </c>
      <c r="D864" s="24">
        <v>2</v>
      </c>
      <c r="E864" s="25"/>
      <c r="F864" s="25"/>
    </row>
    <row r="865" spans="1:6" x14ac:dyDescent="0.3">
      <c r="A865" s="23" t="s">
        <v>459</v>
      </c>
      <c r="B865" s="4" t="s">
        <v>612</v>
      </c>
      <c r="C865" s="3" t="s">
        <v>31</v>
      </c>
      <c r="D865" s="24">
        <v>2</v>
      </c>
      <c r="E865" s="25"/>
      <c r="F865" s="25"/>
    </row>
    <row r="866" spans="1:6" x14ac:dyDescent="0.3">
      <c r="A866" s="23" t="s">
        <v>460</v>
      </c>
      <c r="B866" s="4" t="s">
        <v>613</v>
      </c>
      <c r="C866" s="3" t="s">
        <v>31</v>
      </c>
      <c r="D866" s="24">
        <v>2</v>
      </c>
      <c r="E866" s="25"/>
      <c r="F866" s="25"/>
    </row>
    <row r="867" spans="1:6" x14ac:dyDescent="0.3">
      <c r="A867" s="23" t="s">
        <v>461</v>
      </c>
      <c r="B867" s="4" t="s">
        <v>614</v>
      </c>
      <c r="C867" s="3" t="s">
        <v>31</v>
      </c>
      <c r="D867" s="24">
        <v>2</v>
      </c>
      <c r="E867" s="25"/>
      <c r="F867" s="25"/>
    </row>
    <row r="868" spans="1:6" x14ac:dyDescent="0.3">
      <c r="A868" s="23" t="s">
        <v>462</v>
      </c>
      <c r="B868" s="4" t="s">
        <v>615</v>
      </c>
      <c r="C868" s="3" t="s">
        <v>31</v>
      </c>
      <c r="D868" s="24">
        <v>2</v>
      </c>
      <c r="E868" s="25"/>
      <c r="F868" s="25"/>
    </row>
    <row r="869" spans="1:6" s="31" customFormat="1" x14ac:dyDescent="0.3">
      <c r="A869" s="32"/>
      <c r="B869" s="26" t="s">
        <v>226</v>
      </c>
      <c r="C869" s="2"/>
      <c r="D869" s="33"/>
      <c r="E869" s="34"/>
      <c r="F869" s="34"/>
    </row>
    <row r="870" spans="1:6" s="31" customFormat="1" x14ac:dyDescent="0.3">
      <c r="A870" s="32"/>
      <c r="B870" s="26" t="s">
        <v>489</v>
      </c>
      <c r="C870" s="2"/>
      <c r="D870" s="33"/>
      <c r="E870" s="34"/>
      <c r="F870" s="34"/>
    </row>
    <row r="871" spans="1:6" s="31" customFormat="1" x14ac:dyDescent="0.3">
      <c r="A871" s="32"/>
      <c r="B871" s="26"/>
      <c r="C871" s="2"/>
      <c r="D871" s="33"/>
      <c r="E871" s="34"/>
      <c r="F871" s="34"/>
    </row>
    <row r="872" spans="1:6" x14ac:dyDescent="0.3">
      <c r="A872" s="35" t="s">
        <v>516</v>
      </c>
      <c r="B872" s="36"/>
      <c r="C872" s="37"/>
      <c r="D872" s="38"/>
      <c r="E872" s="39"/>
      <c r="F872" s="39"/>
    </row>
    <row r="873" spans="1:6" s="31" customFormat="1" ht="22.8" x14ac:dyDescent="0.3">
      <c r="A873" s="32"/>
      <c r="B873" s="26" t="s">
        <v>231</v>
      </c>
      <c r="C873" s="2"/>
      <c r="D873" s="33"/>
      <c r="E873" s="34"/>
      <c r="F873" s="34"/>
    </row>
    <row r="874" spans="1:6" s="31" customFormat="1" x14ac:dyDescent="0.3">
      <c r="A874" s="32" t="s">
        <v>37</v>
      </c>
      <c r="B874" s="26" t="s">
        <v>38</v>
      </c>
      <c r="C874" s="2"/>
      <c r="D874" s="33"/>
      <c r="E874" s="34"/>
      <c r="F874" s="34"/>
    </row>
    <row r="875" spans="1:6" x14ac:dyDescent="0.3">
      <c r="A875" s="23" t="s">
        <v>232</v>
      </c>
      <c r="B875" s="4" t="s">
        <v>233</v>
      </c>
      <c r="C875" s="3" t="s">
        <v>6</v>
      </c>
      <c r="D875" s="24">
        <v>15.48</v>
      </c>
      <c r="E875" s="25"/>
      <c r="F875" s="25"/>
    </row>
    <row r="876" spans="1:6" x14ac:dyDescent="0.3">
      <c r="A876" s="23" t="s">
        <v>41</v>
      </c>
      <c r="B876" s="4" t="s">
        <v>42</v>
      </c>
      <c r="C876" s="3" t="s">
        <v>6</v>
      </c>
      <c r="D876" s="24">
        <v>15.48</v>
      </c>
      <c r="E876" s="25"/>
      <c r="F876" s="25"/>
    </row>
    <row r="877" spans="1:6" ht="22.8" x14ac:dyDescent="0.3">
      <c r="A877" s="23" t="s">
        <v>43</v>
      </c>
      <c r="B877" s="26" t="s">
        <v>44</v>
      </c>
      <c r="C877" s="3"/>
      <c r="D877" s="24"/>
      <c r="E877" s="25"/>
      <c r="F877" s="25"/>
    </row>
    <row r="878" spans="1:6" x14ac:dyDescent="0.3">
      <c r="A878" s="23" t="s">
        <v>234</v>
      </c>
      <c r="B878" s="26" t="s">
        <v>235</v>
      </c>
      <c r="C878" s="3"/>
      <c r="D878" s="24"/>
      <c r="E878" s="25"/>
      <c r="F878" s="25"/>
    </row>
    <row r="879" spans="1:6" ht="22.8" x14ac:dyDescent="0.3">
      <c r="A879" s="23" t="s">
        <v>236</v>
      </c>
      <c r="B879" s="26" t="s">
        <v>237</v>
      </c>
      <c r="C879" s="3"/>
      <c r="D879" s="24"/>
      <c r="E879" s="25"/>
      <c r="F879" s="25"/>
    </row>
    <row r="880" spans="1:6" x14ac:dyDescent="0.3">
      <c r="A880" s="23" t="s">
        <v>45</v>
      </c>
      <c r="B880" s="4" t="s">
        <v>46</v>
      </c>
      <c r="C880" s="3" t="s">
        <v>5</v>
      </c>
      <c r="D880" s="24">
        <v>48.7</v>
      </c>
      <c r="E880" s="25"/>
      <c r="F880" s="25"/>
    </row>
    <row r="881" spans="1:6" x14ac:dyDescent="0.3">
      <c r="A881" s="23" t="s">
        <v>59</v>
      </c>
      <c r="B881" s="26" t="s">
        <v>60</v>
      </c>
      <c r="C881" s="3"/>
      <c r="D881" s="24"/>
      <c r="E881" s="25"/>
      <c r="F881" s="25"/>
    </row>
    <row r="882" spans="1:6" x14ac:dyDescent="0.3">
      <c r="A882" s="23" t="s">
        <v>63</v>
      </c>
      <c r="B882" s="4" t="s">
        <v>64</v>
      </c>
      <c r="C882" s="3" t="s">
        <v>5</v>
      </c>
      <c r="D882" s="24">
        <v>17.670000000000002</v>
      </c>
      <c r="E882" s="25"/>
      <c r="F882" s="25"/>
    </row>
    <row r="883" spans="1:6" x14ac:dyDescent="0.3">
      <c r="A883" s="23" t="s">
        <v>65</v>
      </c>
      <c r="B883" s="4" t="s">
        <v>66</v>
      </c>
      <c r="C883" s="3" t="s">
        <v>5</v>
      </c>
      <c r="D883" s="24">
        <v>1.35</v>
      </c>
      <c r="E883" s="25"/>
      <c r="F883" s="25"/>
    </row>
    <row r="884" spans="1:6" x14ac:dyDescent="0.3">
      <c r="A884" s="23" t="s">
        <v>69</v>
      </c>
      <c r="B884" s="26" t="s">
        <v>70</v>
      </c>
      <c r="C884" s="3"/>
      <c r="D884" s="24"/>
      <c r="E884" s="25"/>
      <c r="F884" s="25"/>
    </row>
    <row r="885" spans="1:6" ht="22.8" x14ac:dyDescent="0.3">
      <c r="A885" s="23" t="s">
        <v>71</v>
      </c>
      <c r="B885" s="4" t="s">
        <v>72</v>
      </c>
      <c r="C885" s="3" t="s">
        <v>5</v>
      </c>
      <c r="D885" s="24">
        <v>31.03</v>
      </c>
      <c r="E885" s="25"/>
      <c r="F885" s="25"/>
    </row>
    <row r="886" spans="1:6" x14ac:dyDescent="0.3">
      <c r="A886" s="23" t="s">
        <v>243</v>
      </c>
      <c r="B886" s="26" t="s">
        <v>244</v>
      </c>
      <c r="C886" s="3"/>
      <c r="D886" s="24"/>
      <c r="E886" s="25"/>
      <c r="F886" s="25"/>
    </row>
    <row r="887" spans="1:6" x14ac:dyDescent="0.3">
      <c r="A887" s="23" t="s">
        <v>245</v>
      </c>
      <c r="B887" s="26" t="s">
        <v>246</v>
      </c>
      <c r="C887" s="3"/>
      <c r="D887" s="24"/>
      <c r="E887" s="25"/>
      <c r="F887" s="25"/>
    </row>
    <row r="888" spans="1:6" x14ac:dyDescent="0.3">
      <c r="A888" s="23" t="s">
        <v>247</v>
      </c>
      <c r="B888" s="4" t="s">
        <v>248</v>
      </c>
      <c r="C888" s="3" t="s">
        <v>5</v>
      </c>
      <c r="D888" s="24">
        <v>0.45</v>
      </c>
      <c r="E888" s="25"/>
      <c r="F888" s="25"/>
    </row>
    <row r="889" spans="1:6" x14ac:dyDescent="0.3">
      <c r="A889" s="23" t="s">
        <v>249</v>
      </c>
      <c r="B889" s="26" t="s">
        <v>250</v>
      </c>
      <c r="C889" s="3"/>
      <c r="D889" s="24"/>
      <c r="E889" s="25"/>
      <c r="F889" s="25"/>
    </row>
    <row r="890" spans="1:6" x14ac:dyDescent="0.3">
      <c r="A890" s="23" t="s">
        <v>251</v>
      </c>
      <c r="B890" s="4" t="s">
        <v>252</v>
      </c>
      <c r="C890" s="3" t="s">
        <v>8</v>
      </c>
      <c r="D890" s="24">
        <v>22</v>
      </c>
      <c r="E890" s="25"/>
      <c r="F890" s="25"/>
    </row>
    <row r="891" spans="1:6" x14ac:dyDescent="0.3">
      <c r="A891" s="23" t="s">
        <v>263</v>
      </c>
      <c r="B891" s="26" t="s">
        <v>264</v>
      </c>
      <c r="C891" s="3"/>
      <c r="D891" s="24"/>
      <c r="E891" s="25"/>
      <c r="F891" s="25"/>
    </row>
    <row r="892" spans="1:6" x14ac:dyDescent="0.3">
      <c r="A892" s="23" t="s">
        <v>265</v>
      </c>
      <c r="B892" s="26" t="s">
        <v>266</v>
      </c>
      <c r="C892" s="3"/>
      <c r="D892" s="24"/>
      <c r="E892" s="25"/>
      <c r="F892" s="25"/>
    </row>
    <row r="893" spans="1:6" x14ac:dyDescent="0.3">
      <c r="A893" s="23" t="s">
        <v>267</v>
      </c>
      <c r="B893" s="4" t="s">
        <v>268</v>
      </c>
      <c r="C893" s="3" t="s">
        <v>30</v>
      </c>
      <c r="D893" s="24">
        <v>997.9</v>
      </c>
      <c r="E893" s="25"/>
      <c r="F893" s="25"/>
    </row>
    <row r="894" spans="1:6" ht="22.8" x14ac:dyDescent="0.3">
      <c r="A894" s="23" t="s">
        <v>275</v>
      </c>
      <c r="B894" s="26" t="s">
        <v>276</v>
      </c>
      <c r="C894" s="3"/>
      <c r="D894" s="24"/>
      <c r="E894" s="25"/>
      <c r="F894" s="25"/>
    </row>
    <row r="895" spans="1:6" ht="22.8" x14ac:dyDescent="0.3">
      <c r="A895" s="23" t="s">
        <v>279</v>
      </c>
      <c r="B895" s="4" t="s">
        <v>280</v>
      </c>
      <c r="C895" s="3" t="s">
        <v>5</v>
      </c>
      <c r="D895" s="24">
        <v>11.2</v>
      </c>
      <c r="E895" s="25"/>
      <c r="F895" s="25"/>
    </row>
    <row r="896" spans="1:6" ht="22.8" x14ac:dyDescent="0.3">
      <c r="A896" s="23" t="s">
        <v>338</v>
      </c>
      <c r="B896" s="4" t="s">
        <v>339</v>
      </c>
      <c r="C896" s="3" t="s">
        <v>31</v>
      </c>
      <c r="D896" s="24">
        <v>1</v>
      </c>
      <c r="E896" s="25"/>
      <c r="F896" s="25"/>
    </row>
    <row r="897" spans="1:6" ht="22.8" x14ac:dyDescent="0.3">
      <c r="A897" s="23" t="s">
        <v>128</v>
      </c>
      <c r="B897" s="4" t="s">
        <v>346</v>
      </c>
      <c r="C897" s="3" t="s">
        <v>31</v>
      </c>
      <c r="D897" s="24">
        <v>6</v>
      </c>
      <c r="E897" s="25"/>
      <c r="F897" s="25"/>
    </row>
    <row r="898" spans="1:6" x14ac:dyDescent="0.3">
      <c r="A898" s="23"/>
      <c r="B898" s="26" t="s">
        <v>383</v>
      </c>
      <c r="C898" s="3"/>
      <c r="D898" s="24"/>
      <c r="E898" s="25"/>
      <c r="F898" s="25"/>
    </row>
    <row r="899" spans="1:6" ht="45.6" x14ac:dyDescent="0.3">
      <c r="A899" s="23" t="s">
        <v>399</v>
      </c>
      <c r="B899" s="4" t="s">
        <v>401</v>
      </c>
      <c r="C899" s="3" t="s">
        <v>31</v>
      </c>
      <c r="D899" s="24">
        <v>2</v>
      </c>
      <c r="E899" s="25"/>
      <c r="F899" s="25"/>
    </row>
    <row r="900" spans="1:6" s="31" customFormat="1" x14ac:dyDescent="0.3">
      <c r="A900" s="32"/>
      <c r="B900" s="26" t="s">
        <v>226</v>
      </c>
      <c r="C900" s="2"/>
      <c r="D900" s="33"/>
      <c r="E900" s="34"/>
      <c r="F900" s="34"/>
    </row>
    <row r="901" spans="1:6" s="31" customFormat="1" x14ac:dyDescent="0.3">
      <c r="A901" s="32"/>
      <c r="B901" s="26"/>
      <c r="C901" s="2"/>
      <c r="D901" s="33"/>
      <c r="E901" s="34"/>
      <c r="F901" s="34"/>
    </row>
    <row r="902" spans="1:6" s="31" customFormat="1" ht="22.8" x14ac:dyDescent="0.3">
      <c r="A902" s="32"/>
      <c r="B902" s="26" t="s">
        <v>517</v>
      </c>
      <c r="C902" s="2"/>
      <c r="D902" s="33"/>
      <c r="E902" s="34"/>
      <c r="F902" s="34"/>
    </row>
    <row r="903" spans="1:6" s="31" customFormat="1" ht="22.8" x14ac:dyDescent="0.3">
      <c r="A903" s="32"/>
      <c r="B903" s="26" t="s">
        <v>518</v>
      </c>
      <c r="C903" s="2"/>
      <c r="D903" s="33"/>
      <c r="E903" s="34"/>
      <c r="F903" s="34"/>
    </row>
    <row r="904" spans="1:6" s="31" customFormat="1" x14ac:dyDescent="0.3">
      <c r="A904" s="32"/>
      <c r="B904" s="26"/>
      <c r="C904" s="2"/>
      <c r="D904" s="33"/>
      <c r="E904" s="34"/>
      <c r="F904" s="34"/>
    </row>
    <row r="905" spans="1:6" x14ac:dyDescent="0.3">
      <c r="A905" s="18" t="s">
        <v>519</v>
      </c>
      <c r="B905" s="19"/>
      <c r="C905" s="20"/>
      <c r="D905" s="21"/>
      <c r="E905" s="22"/>
      <c r="F905" s="22"/>
    </row>
    <row r="906" spans="1:6" x14ac:dyDescent="0.3">
      <c r="A906" s="35" t="s">
        <v>520</v>
      </c>
      <c r="B906" s="36"/>
      <c r="C906" s="37"/>
      <c r="D906" s="38"/>
      <c r="E906" s="39"/>
      <c r="F906" s="39"/>
    </row>
    <row r="907" spans="1:6" ht="22.8" x14ac:dyDescent="0.3">
      <c r="A907" s="23"/>
      <c r="B907" s="26" t="s">
        <v>231</v>
      </c>
      <c r="C907" s="3"/>
      <c r="D907" s="24"/>
      <c r="E907" s="25"/>
      <c r="F907" s="25"/>
    </row>
    <row r="908" spans="1:6" x14ac:dyDescent="0.3">
      <c r="A908" s="23" t="s">
        <v>37</v>
      </c>
      <c r="B908" s="26" t="s">
        <v>38</v>
      </c>
      <c r="C908" s="3"/>
      <c r="D908" s="24"/>
      <c r="E908" s="25"/>
      <c r="F908" s="25"/>
    </row>
    <row r="909" spans="1:6" x14ac:dyDescent="0.3">
      <c r="A909" s="23" t="s">
        <v>232</v>
      </c>
      <c r="B909" s="4" t="s">
        <v>233</v>
      </c>
      <c r="C909" s="3" t="s">
        <v>6</v>
      </c>
      <c r="D909" s="24">
        <v>47.31</v>
      </c>
      <c r="E909" s="25"/>
      <c r="F909" s="25"/>
    </row>
    <row r="910" spans="1:6" x14ac:dyDescent="0.3">
      <c r="A910" s="23" t="s">
        <v>41</v>
      </c>
      <c r="B910" s="4" t="s">
        <v>42</v>
      </c>
      <c r="C910" s="3" t="s">
        <v>6</v>
      </c>
      <c r="D910" s="24">
        <v>47.31</v>
      </c>
      <c r="E910" s="25"/>
      <c r="F910" s="25"/>
    </row>
    <row r="911" spans="1:6" ht="22.8" x14ac:dyDescent="0.3">
      <c r="A911" s="23" t="s">
        <v>43</v>
      </c>
      <c r="B911" s="26" t="s">
        <v>44</v>
      </c>
      <c r="C911" s="3"/>
      <c r="D911" s="24"/>
      <c r="E911" s="25"/>
      <c r="F911" s="25"/>
    </row>
    <row r="912" spans="1:6" x14ac:dyDescent="0.3">
      <c r="A912" s="23" t="s">
        <v>234</v>
      </c>
      <c r="B912" s="26" t="s">
        <v>235</v>
      </c>
      <c r="C912" s="3"/>
      <c r="D912" s="24"/>
      <c r="E912" s="25"/>
      <c r="F912" s="25"/>
    </row>
    <row r="913" spans="1:6" ht="22.8" x14ac:dyDescent="0.3">
      <c r="A913" s="23" t="s">
        <v>236</v>
      </c>
      <c r="B913" s="26" t="s">
        <v>237</v>
      </c>
      <c r="C913" s="3"/>
      <c r="D913" s="24"/>
      <c r="E913" s="25"/>
      <c r="F913" s="25"/>
    </row>
    <row r="914" spans="1:6" x14ac:dyDescent="0.3">
      <c r="A914" s="23" t="s">
        <v>45</v>
      </c>
      <c r="B914" s="4" t="s">
        <v>46</v>
      </c>
      <c r="C914" s="3" t="s">
        <v>5</v>
      </c>
      <c r="D914" s="24">
        <v>33.11</v>
      </c>
      <c r="E914" s="25"/>
      <c r="F914" s="25"/>
    </row>
    <row r="915" spans="1:6" s="31" customFormat="1" x14ac:dyDescent="0.3">
      <c r="A915" s="32" t="s">
        <v>59</v>
      </c>
      <c r="B915" s="26" t="s">
        <v>60</v>
      </c>
      <c r="C915" s="2"/>
      <c r="D915" s="33"/>
      <c r="E915" s="34"/>
      <c r="F915" s="34"/>
    </row>
    <row r="916" spans="1:6" x14ac:dyDescent="0.3">
      <c r="A916" s="23" t="s">
        <v>61</v>
      </c>
      <c r="B916" s="4" t="s">
        <v>62</v>
      </c>
      <c r="C916" s="3" t="s">
        <v>5</v>
      </c>
      <c r="D916" s="24">
        <v>18.39</v>
      </c>
      <c r="E916" s="25"/>
      <c r="F916" s="25"/>
    </row>
    <row r="917" spans="1:6" x14ac:dyDescent="0.3">
      <c r="A917" s="23" t="s">
        <v>69</v>
      </c>
      <c r="B917" s="26" t="s">
        <v>70</v>
      </c>
      <c r="C917" s="3"/>
      <c r="D917" s="24"/>
      <c r="E917" s="25"/>
      <c r="F917" s="25"/>
    </row>
    <row r="918" spans="1:6" ht="22.8" x14ac:dyDescent="0.3">
      <c r="A918" s="23" t="s">
        <v>71</v>
      </c>
      <c r="B918" s="4" t="s">
        <v>72</v>
      </c>
      <c r="C918" s="3" t="s">
        <v>5</v>
      </c>
      <c r="D918" s="24">
        <v>33.11</v>
      </c>
      <c r="E918" s="25"/>
      <c r="F918" s="25"/>
    </row>
    <row r="919" spans="1:6" x14ac:dyDescent="0.3">
      <c r="A919" s="23" t="s">
        <v>243</v>
      </c>
      <c r="B919" s="26" t="s">
        <v>244</v>
      </c>
      <c r="C919" s="3"/>
      <c r="D919" s="24"/>
      <c r="E919" s="25"/>
      <c r="F919" s="25"/>
    </row>
    <row r="920" spans="1:6" x14ac:dyDescent="0.3">
      <c r="A920" s="23" t="s">
        <v>245</v>
      </c>
      <c r="B920" s="26" t="s">
        <v>246</v>
      </c>
      <c r="C920" s="3"/>
      <c r="D920" s="24"/>
      <c r="E920" s="25"/>
      <c r="F920" s="25"/>
    </row>
    <row r="921" spans="1:6" x14ac:dyDescent="0.3">
      <c r="A921" s="23" t="s">
        <v>247</v>
      </c>
      <c r="B921" s="4" t="s">
        <v>248</v>
      </c>
      <c r="C921" s="3" t="s">
        <v>5</v>
      </c>
      <c r="D921" s="24">
        <v>0.56999999999999995</v>
      </c>
      <c r="E921" s="25"/>
      <c r="F921" s="25"/>
    </row>
    <row r="922" spans="1:6" x14ac:dyDescent="0.3">
      <c r="A922" s="23" t="s">
        <v>249</v>
      </c>
      <c r="B922" s="26" t="s">
        <v>250</v>
      </c>
      <c r="C922" s="3"/>
      <c r="D922" s="24"/>
      <c r="E922" s="25"/>
      <c r="F922" s="25"/>
    </row>
    <row r="923" spans="1:6" x14ac:dyDescent="0.3">
      <c r="A923" s="23" t="s">
        <v>253</v>
      </c>
      <c r="B923" s="4" t="s">
        <v>254</v>
      </c>
      <c r="C923" s="3" t="s">
        <v>8</v>
      </c>
      <c r="D923" s="24">
        <v>60</v>
      </c>
      <c r="E923" s="25"/>
      <c r="F923" s="25"/>
    </row>
    <row r="924" spans="1:6" s="31" customFormat="1" x14ac:dyDescent="0.3">
      <c r="A924" s="32" t="s">
        <v>255</v>
      </c>
      <c r="B924" s="26" t="s">
        <v>256</v>
      </c>
      <c r="C924" s="2"/>
      <c r="D924" s="33"/>
      <c r="E924" s="34"/>
      <c r="F924" s="34"/>
    </row>
    <row r="925" spans="1:6" x14ac:dyDescent="0.3">
      <c r="A925" s="23" t="s">
        <v>257</v>
      </c>
      <c r="B925" s="4" t="s">
        <v>258</v>
      </c>
      <c r="C925" s="3" t="s">
        <v>5</v>
      </c>
      <c r="D925" s="24">
        <v>1.95</v>
      </c>
      <c r="E925" s="25"/>
      <c r="F925" s="25"/>
    </row>
    <row r="926" spans="1:6" ht="22.8" x14ac:dyDescent="0.3">
      <c r="A926" s="23" t="s">
        <v>261</v>
      </c>
      <c r="B926" s="4" t="s">
        <v>262</v>
      </c>
      <c r="C926" s="3" t="s">
        <v>5</v>
      </c>
      <c r="D926" s="24">
        <v>0.93</v>
      </c>
      <c r="E926" s="25"/>
      <c r="F926" s="25"/>
    </row>
    <row r="927" spans="1:6" x14ac:dyDescent="0.3">
      <c r="A927" s="23" t="s">
        <v>263</v>
      </c>
      <c r="B927" s="26" t="s">
        <v>264</v>
      </c>
      <c r="C927" s="3"/>
      <c r="D927" s="24"/>
      <c r="E927" s="25"/>
      <c r="F927" s="25"/>
    </row>
    <row r="928" spans="1:6" x14ac:dyDescent="0.3">
      <c r="A928" s="23" t="s">
        <v>265</v>
      </c>
      <c r="B928" s="26" t="s">
        <v>266</v>
      </c>
      <c r="C928" s="3"/>
      <c r="D928" s="24"/>
      <c r="E928" s="25"/>
      <c r="F928" s="25"/>
    </row>
    <row r="929" spans="1:6" x14ac:dyDescent="0.3">
      <c r="A929" s="23" t="s">
        <v>267</v>
      </c>
      <c r="B929" s="4" t="s">
        <v>268</v>
      </c>
      <c r="C929" s="3" t="s">
        <v>30</v>
      </c>
      <c r="D929" s="24">
        <v>1320.42</v>
      </c>
      <c r="E929" s="25"/>
      <c r="F929" s="25"/>
    </row>
    <row r="930" spans="1:6" x14ac:dyDescent="0.3">
      <c r="A930" s="23" t="s">
        <v>273</v>
      </c>
      <c r="B930" s="4" t="s">
        <v>274</v>
      </c>
      <c r="C930" s="3" t="s">
        <v>30</v>
      </c>
      <c r="D930" s="24">
        <v>93.4</v>
      </c>
      <c r="E930" s="25"/>
      <c r="F930" s="25"/>
    </row>
    <row r="931" spans="1:6" s="31" customFormat="1" ht="22.8" x14ac:dyDescent="0.3">
      <c r="A931" s="32" t="s">
        <v>275</v>
      </c>
      <c r="B931" s="26" t="s">
        <v>276</v>
      </c>
      <c r="C931" s="2"/>
      <c r="D931" s="33"/>
      <c r="E931" s="34"/>
      <c r="F931" s="34"/>
    </row>
    <row r="932" spans="1:6" x14ac:dyDescent="0.3">
      <c r="A932" s="23" t="s">
        <v>281</v>
      </c>
      <c r="B932" s="4" t="s">
        <v>282</v>
      </c>
      <c r="C932" s="3" t="s">
        <v>5</v>
      </c>
      <c r="D932" s="24">
        <v>13.4</v>
      </c>
      <c r="E932" s="25"/>
      <c r="F932" s="25"/>
    </row>
    <row r="933" spans="1:6" ht="22.8" x14ac:dyDescent="0.3">
      <c r="A933" s="23" t="s">
        <v>306</v>
      </c>
      <c r="B933" s="26" t="s">
        <v>307</v>
      </c>
      <c r="C933" s="3"/>
      <c r="D933" s="24"/>
      <c r="E933" s="25"/>
      <c r="F933" s="25"/>
    </row>
    <row r="934" spans="1:6" x14ac:dyDescent="0.3">
      <c r="A934" s="23" t="s">
        <v>308</v>
      </c>
      <c r="B934" s="26" t="s">
        <v>309</v>
      </c>
      <c r="C934" s="3"/>
      <c r="D934" s="24"/>
      <c r="E934" s="25"/>
      <c r="F934" s="25"/>
    </row>
    <row r="935" spans="1:6" x14ac:dyDescent="0.3">
      <c r="A935" s="23" t="s">
        <v>310</v>
      </c>
      <c r="B935" s="4" t="s">
        <v>311</v>
      </c>
      <c r="C935" s="3" t="s">
        <v>31</v>
      </c>
      <c r="D935" s="24">
        <v>142</v>
      </c>
      <c r="E935" s="25"/>
      <c r="F935" s="25"/>
    </row>
    <row r="936" spans="1:6" x14ac:dyDescent="0.3">
      <c r="A936" s="23" t="s">
        <v>145</v>
      </c>
      <c r="B936" s="26" t="s">
        <v>356</v>
      </c>
      <c r="C936" s="3"/>
      <c r="D936" s="24"/>
      <c r="E936" s="25"/>
      <c r="F936" s="25"/>
    </row>
    <row r="937" spans="1:6" ht="22.8" x14ac:dyDescent="0.3">
      <c r="A937" s="23" t="s">
        <v>360</v>
      </c>
      <c r="B937" s="4" t="s">
        <v>361</v>
      </c>
      <c r="C937" s="3" t="s">
        <v>6</v>
      </c>
      <c r="D937" s="24">
        <v>61.54</v>
      </c>
      <c r="E937" s="25"/>
      <c r="F937" s="25"/>
    </row>
    <row r="938" spans="1:6" x14ac:dyDescent="0.3">
      <c r="A938" s="23" t="s">
        <v>377</v>
      </c>
      <c r="B938" s="26" t="s">
        <v>378</v>
      </c>
      <c r="C938" s="3"/>
      <c r="D938" s="24"/>
      <c r="E938" s="25"/>
      <c r="F938" s="25"/>
    </row>
    <row r="939" spans="1:6" x14ac:dyDescent="0.3">
      <c r="A939" s="23" t="s">
        <v>379</v>
      </c>
      <c r="B939" s="26" t="s">
        <v>380</v>
      </c>
      <c r="C939" s="3"/>
      <c r="D939" s="24"/>
      <c r="E939" s="25"/>
      <c r="F939" s="25"/>
    </row>
    <row r="940" spans="1:6" x14ac:dyDescent="0.3">
      <c r="A940" s="23" t="s">
        <v>381</v>
      </c>
      <c r="B940" s="4" t="s">
        <v>382</v>
      </c>
      <c r="C940" s="3" t="s">
        <v>6</v>
      </c>
      <c r="D940" s="24">
        <v>129.81</v>
      </c>
      <c r="E940" s="25"/>
      <c r="F940" s="25"/>
    </row>
    <row r="941" spans="1:6" x14ac:dyDescent="0.3">
      <c r="A941" s="23"/>
      <c r="B941" s="26" t="s">
        <v>383</v>
      </c>
      <c r="C941" s="3"/>
      <c r="D941" s="24"/>
      <c r="E941" s="25"/>
      <c r="F941" s="25"/>
    </row>
    <row r="942" spans="1:6" x14ac:dyDescent="0.3">
      <c r="A942" s="23" t="s">
        <v>384</v>
      </c>
      <c r="B942" s="4" t="s">
        <v>385</v>
      </c>
      <c r="C942" s="3" t="s">
        <v>6</v>
      </c>
      <c r="D942" s="24">
        <v>47.31</v>
      </c>
      <c r="E942" s="25"/>
      <c r="F942" s="25"/>
    </row>
    <row r="943" spans="1:6" x14ac:dyDescent="0.3">
      <c r="A943" s="23" t="s">
        <v>386</v>
      </c>
      <c r="B943" s="4" t="s">
        <v>521</v>
      </c>
      <c r="C943" s="3" t="s">
        <v>31</v>
      </c>
      <c r="D943" s="24">
        <v>1</v>
      </c>
      <c r="E943" s="25"/>
      <c r="F943" s="25"/>
    </row>
    <row r="944" spans="1:6" ht="34.200000000000003" x14ac:dyDescent="0.3">
      <c r="A944" s="23" t="s">
        <v>412</v>
      </c>
      <c r="B944" s="4" t="s">
        <v>413</v>
      </c>
      <c r="C944" s="3" t="s">
        <v>6</v>
      </c>
      <c r="D944" s="24">
        <v>3.28</v>
      </c>
      <c r="E944" s="25"/>
      <c r="F944" s="25"/>
    </row>
    <row r="945" spans="1:6" ht="22.8" x14ac:dyDescent="0.3">
      <c r="A945" s="23" t="s">
        <v>414</v>
      </c>
      <c r="B945" s="4" t="s">
        <v>415</v>
      </c>
      <c r="C945" s="3" t="s">
        <v>6</v>
      </c>
      <c r="D945" s="24">
        <v>6.8</v>
      </c>
      <c r="E945" s="25"/>
      <c r="F945" s="25"/>
    </row>
    <row r="946" spans="1:6" ht="22.8" x14ac:dyDescent="0.3">
      <c r="A946" s="23" t="s">
        <v>416</v>
      </c>
      <c r="B946" s="4" t="s">
        <v>417</v>
      </c>
      <c r="C946" s="3" t="s">
        <v>6</v>
      </c>
      <c r="D946" s="24">
        <v>4.3</v>
      </c>
      <c r="E946" s="25"/>
      <c r="F946" s="25"/>
    </row>
    <row r="947" spans="1:6" x14ac:dyDescent="0.3">
      <c r="A947" s="23" t="s">
        <v>428</v>
      </c>
      <c r="B947" s="4" t="s">
        <v>429</v>
      </c>
      <c r="C947" s="3" t="s">
        <v>6</v>
      </c>
      <c r="D947" s="24">
        <v>23.48</v>
      </c>
      <c r="E947" s="25"/>
      <c r="F947" s="25"/>
    </row>
    <row r="948" spans="1:6" x14ac:dyDescent="0.3">
      <c r="A948" s="23" t="s">
        <v>174</v>
      </c>
      <c r="B948" s="26" t="s">
        <v>175</v>
      </c>
      <c r="C948" s="3"/>
      <c r="D948" s="24"/>
      <c r="E948" s="25"/>
      <c r="F948" s="25"/>
    </row>
    <row r="949" spans="1:6" ht="34.200000000000003" x14ac:dyDescent="0.3">
      <c r="A949" s="23">
        <v>5554</v>
      </c>
      <c r="B949" s="4" t="s">
        <v>564</v>
      </c>
      <c r="C949" s="3" t="s">
        <v>31</v>
      </c>
      <c r="D949" s="24">
        <v>1</v>
      </c>
      <c r="E949" s="25"/>
      <c r="F949" s="25"/>
    </row>
    <row r="950" spans="1:6" ht="22.8" x14ac:dyDescent="0.3">
      <c r="A950" s="23">
        <v>5556</v>
      </c>
      <c r="B950" s="4" t="s">
        <v>565</v>
      </c>
      <c r="C950" s="3" t="s">
        <v>31</v>
      </c>
      <c r="D950" s="24">
        <v>1</v>
      </c>
      <c r="E950" s="25"/>
      <c r="F950" s="25"/>
    </row>
    <row r="951" spans="1:6" ht="57" x14ac:dyDescent="0.3">
      <c r="A951" s="23">
        <v>5557</v>
      </c>
      <c r="B951" s="4" t="s">
        <v>566</v>
      </c>
      <c r="C951" s="3" t="s">
        <v>31</v>
      </c>
      <c r="D951" s="24">
        <v>1</v>
      </c>
      <c r="E951" s="25"/>
      <c r="F951" s="25"/>
    </row>
    <row r="952" spans="1:6" x14ac:dyDescent="0.3">
      <c r="A952" s="23">
        <v>5585</v>
      </c>
      <c r="B952" s="4" t="s">
        <v>590</v>
      </c>
      <c r="C952" s="3" t="s">
        <v>31</v>
      </c>
      <c r="D952" s="24">
        <v>1</v>
      </c>
      <c r="E952" s="25"/>
      <c r="F952" s="25"/>
    </row>
    <row r="953" spans="1:6" x14ac:dyDescent="0.3">
      <c r="A953" s="23">
        <v>5586</v>
      </c>
      <c r="B953" s="4" t="s">
        <v>591</v>
      </c>
      <c r="C953" s="3" t="s">
        <v>31</v>
      </c>
      <c r="D953" s="24">
        <v>1</v>
      </c>
      <c r="E953" s="25"/>
      <c r="F953" s="25"/>
    </row>
    <row r="954" spans="1:6" x14ac:dyDescent="0.3">
      <c r="A954" s="23">
        <v>5639</v>
      </c>
      <c r="B954" s="4" t="s">
        <v>592</v>
      </c>
      <c r="C954" s="3" t="s">
        <v>31</v>
      </c>
      <c r="D954" s="24">
        <v>3</v>
      </c>
      <c r="E954" s="25"/>
      <c r="F954" s="25"/>
    </row>
    <row r="955" spans="1:6" ht="13.8" customHeight="1" x14ac:dyDescent="0.3">
      <c r="A955" s="23">
        <v>10001167</v>
      </c>
      <c r="B955" s="4" t="s">
        <v>664</v>
      </c>
      <c r="C955" s="3" t="s">
        <v>6</v>
      </c>
      <c r="D955" s="24">
        <v>13.55</v>
      </c>
      <c r="E955" s="25"/>
      <c r="F955" s="25"/>
    </row>
    <row r="956" spans="1:6" ht="13.8" customHeight="1" x14ac:dyDescent="0.3">
      <c r="A956" s="23">
        <v>10001168</v>
      </c>
      <c r="B956" s="4" t="s">
        <v>665</v>
      </c>
      <c r="C956" s="3" t="s">
        <v>6</v>
      </c>
      <c r="D956" s="24">
        <v>5.58</v>
      </c>
      <c r="E956" s="25"/>
      <c r="F956" s="25"/>
    </row>
    <row r="957" spans="1:6" ht="13.8" customHeight="1" x14ac:dyDescent="0.3">
      <c r="A957" s="23">
        <v>10001169</v>
      </c>
      <c r="B957" s="4" t="s">
        <v>666</v>
      </c>
      <c r="C957" s="3" t="s">
        <v>6</v>
      </c>
      <c r="D957" s="24">
        <v>4.3499999999999996</v>
      </c>
      <c r="E957" s="25"/>
      <c r="F957" s="25"/>
    </row>
    <row r="958" spans="1:6" s="31" customFormat="1" ht="13.8" customHeight="1" x14ac:dyDescent="0.3">
      <c r="A958" s="32"/>
      <c r="B958" s="26" t="s">
        <v>226</v>
      </c>
      <c r="C958" s="2"/>
      <c r="D958" s="33"/>
      <c r="E958" s="34"/>
      <c r="F958" s="34"/>
    </row>
    <row r="959" spans="1:6" s="31" customFormat="1" ht="13.8" customHeight="1" x14ac:dyDescent="0.3">
      <c r="A959" s="32"/>
      <c r="B959" s="26"/>
      <c r="C959" s="2"/>
      <c r="D959" s="33"/>
      <c r="E959" s="34"/>
      <c r="F959" s="34"/>
    </row>
    <row r="960" spans="1:6" x14ac:dyDescent="0.3">
      <c r="A960" s="35" t="s">
        <v>522</v>
      </c>
      <c r="B960" s="36"/>
      <c r="C960" s="37"/>
      <c r="D960" s="38"/>
      <c r="E960" s="39"/>
      <c r="F960" s="39"/>
    </row>
    <row r="961" spans="1:6" s="31" customFormat="1" ht="13.8" customHeight="1" x14ac:dyDescent="0.3">
      <c r="A961" s="32"/>
      <c r="B961" s="26" t="s">
        <v>231</v>
      </c>
      <c r="C961" s="2"/>
      <c r="D961" s="33"/>
      <c r="E961" s="34"/>
      <c r="F961" s="34"/>
    </row>
    <row r="962" spans="1:6" s="31" customFormat="1" ht="13.8" customHeight="1" x14ac:dyDescent="0.3">
      <c r="A962" s="32" t="s">
        <v>37</v>
      </c>
      <c r="B962" s="26" t="s">
        <v>38</v>
      </c>
      <c r="C962" s="2"/>
      <c r="D962" s="33"/>
      <c r="E962" s="34"/>
      <c r="F962" s="34"/>
    </row>
    <row r="963" spans="1:6" ht="13.8" customHeight="1" x14ac:dyDescent="0.3">
      <c r="A963" s="23" t="s">
        <v>232</v>
      </c>
      <c r="B963" s="4" t="s">
        <v>233</v>
      </c>
      <c r="C963" s="3" t="s">
        <v>6</v>
      </c>
      <c r="D963" s="24">
        <v>6</v>
      </c>
      <c r="E963" s="25"/>
      <c r="F963" s="25"/>
    </row>
    <row r="964" spans="1:6" ht="13.8" customHeight="1" x14ac:dyDescent="0.3">
      <c r="A964" s="23" t="s">
        <v>41</v>
      </c>
      <c r="B964" s="4" t="s">
        <v>42</v>
      </c>
      <c r="C964" s="3" t="s">
        <v>6</v>
      </c>
      <c r="D964" s="24">
        <v>6</v>
      </c>
      <c r="E964" s="25"/>
      <c r="F964" s="25"/>
    </row>
    <row r="965" spans="1:6" ht="13.8" customHeight="1" x14ac:dyDescent="0.3">
      <c r="A965" s="23" t="s">
        <v>43</v>
      </c>
      <c r="B965" s="26" t="s">
        <v>44</v>
      </c>
      <c r="C965" s="3"/>
      <c r="D965" s="24"/>
      <c r="E965" s="25"/>
      <c r="F965" s="25"/>
    </row>
    <row r="966" spans="1:6" ht="13.8" customHeight="1" x14ac:dyDescent="0.3">
      <c r="A966" s="23" t="s">
        <v>234</v>
      </c>
      <c r="B966" s="26" t="s">
        <v>235</v>
      </c>
      <c r="C966" s="3"/>
      <c r="D966" s="24"/>
      <c r="E966" s="25"/>
      <c r="F966" s="25"/>
    </row>
    <row r="967" spans="1:6" ht="13.8" customHeight="1" x14ac:dyDescent="0.3">
      <c r="A967" s="23" t="s">
        <v>236</v>
      </c>
      <c r="B967" s="26" t="s">
        <v>237</v>
      </c>
      <c r="C967" s="3"/>
      <c r="D967" s="24"/>
      <c r="E967" s="25"/>
      <c r="F967" s="25"/>
    </row>
    <row r="968" spans="1:6" ht="13.8" customHeight="1" x14ac:dyDescent="0.3">
      <c r="A968" s="23" t="s">
        <v>45</v>
      </c>
      <c r="B968" s="4" t="s">
        <v>46</v>
      </c>
      <c r="C968" s="3" t="s">
        <v>5</v>
      </c>
      <c r="D968" s="24">
        <v>4.1999999999999993</v>
      </c>
      <c r="E968" s="25"/>
      <c r="F968" s="25"/>
    </row>
    <row r="969" spans="1:6" ht="13.8" customHeight="1" x14ac:dyDescent="0.3">
      <c r="A969" s="23" t="s">
        <v>59</v>
      </c>
      <c r="B969" s="26" t="s">
        <v>60</v>
      </c>
      <c r="C969" s="3"/>
      <c r="D969" s="24"/>
      <c r="E969" s="25"/>
      <c r="F969" s="25"/>
    </row>
    <row r="970" spans="1:6" ht="13.8" customHeight="1" x14ac:dyDescent="0.3">
      <c r="A970" s="23" t="s">
        <v>61</v>
      </c>
      <c r="B970" s="4" t="s">
        <v>62</v>
      </c>
      <c r="C970" s="3" t="s">
        <v>5</v>
      </c>
      <c r="D970" s="24">
        <v>2.35</v>
      </c>
      <c r="E970" s="25"/>
      <c r="F970" s="25"/>
    </row>
    <row r="971" spans="1:6" ht="13.8" customHeight="1" x14ac:dyDescent="0.3">
      <c r="A971" s="23" t="s">
        <v>69</v>
      </c>
      <c r="B971" s="26" t="s">
        <v>70</v>
      </c>
      <c r="C971" s="3"/>
      <c r="D971" s="24"/>
      <c r="E971" s="25"/>
      <c r="F971" s="25"/>
    </row>
    <row r="972" spans="1:6" ht="13.8" customHeight="1" x14ac:dyDescent="0.3">
      <c r="A972" s="23" t="s">
        <v>71</v>
      </c>
      <c r="B972" s="4" t="s">
        <v>72</v>
      </c>
      <c r="C972" s="3" t="s">
        <v>5</v>
      </c>
      <c r="D972" s="24">
        <v>4.1999999999999993</v>
      </c>
      <c r="E972" s="25"/>
      <c r="F972" s="25"/>
    </row>
    <row r="973" spans="1:6" ht="13.8" customHeight="1" x14ac:dyDescent="0.3">
      <c r="A973" s="23" t="s">
        <v>243</v>
      </c>
      <c r="B973" s="26" t="s">
        <v>244</v>
      </c>
      <c r="C973" s="3"/>
      <c r="D973" s="24"/>
      <c r="E973" s="25"/>
      <c r="F973" s="25"/>
    </row>
    <row r="974" spans="1:6" ht="13.8" customHeight="1" x14ac:dyDescent="0.3">
      <c r="A974" s="23" t="s">
        <v>245</v>
      </c>
      <c r="B974" s="26" t="s">
        <v>246</v>
      </c>
      <c r="C974" s="3"/>
      <c r="D974" s="24"/>
      <c r="E974" s="25"/>
      <c r="F974" s="25"/>
    </row>
    <row r="975" spans="1:6" ht="13.8" customHeight="1" x14ac:dyDescent="0.3">
      <c r="A975" s="23" t="s">
        <v>247</v>
      </c>
      <c r="B975" s="4" t="s">
        <v>248</v>
      </c>
      <c r="C975" s="3" t="s">
        <v>5</v>
      </c>
      <c r="D975" s="24">
        <v>0.17</v>
      </c>
      <c r="E975" s="25"/>
      <c r="F975" s="25"/>
    </row>
    <row r="976" spans="1:6" ht="13.8" customHeight="1" x14ac:dyDescent="0.3">
      <c r="A976" s="23" t="s">
        <v>249</v>
      </c>
      <c r="B976" s="26" t="s">
        <v>250</v>
      </c>
      <c r="C976" s="3"/>
      <c r="D976" s="24"/>
      <c r="E976" s="25"/>
      <c r="F976" s="25"/>
    </row>
    <row r="977" spans="1:6" ht="13.8" customHeight="1" x14ac:dyDescent="0.3">
      <c r="A977" s="23" t="s">
        <v>253</v>
      </c>
      <c r="B977" s="4" t="s">
        <v>254</v>
      </c>
      <c r="C977" s="3" t="s">
        <v>8</v>
      </c>
      <c r="D977" s="24">
        <v>20</v>
      </c>
      <c r="E977" s="25"/>
      <c r="F977" s="25"/>
    </row>
    <row r="978" spans="1:6" ht="13.8" customHeight="1" x14ac:dyDescent="0.3">
      <c r="A978" s="23" t="s">
        <v>255</v>
      </c>
      <c r="B978" s="26" t="s">
        <v>256</v>
      </c>
      <c r="C978" s="3"/>
      <c r="D978" s="24"/>
      <c r="E978" s="25"/>
      <c r="F978" s="25"/>
    </row>
    <row r="979" spans="1:6" ht="13.8" customHeight="1" x14ac:dyDescent="0.3">
      <c r="A979" s="23" t="s">
        <v>261</v>
      </c>
      <c r="B979" s="4" t="s">
        <v>262</v>
      </c>
      <c r="C979" s="3" t="s">
        <v>5</v>
      </c>
      <c r="D979" s="24">
        <v>0.11</v>
      </c>
      <c r="E979" s="25"/>
      <c r="F979" s="25"/>
    </row>
    <row r="980" spans="1:6" ht="13.8" customHeight="1" x14ac:dyDescent="0.3">
      <c r="A980" s="23" t="s">
        <v>263</v>
      </c>
      <c r="B980" s="26" t="s">
        <v>264</v>
      </c>
      <c r="C980" s="3"/>
      <c r="D980" s="24"/>
      <c r="E980" s="25"/>
      <c r="F980" s="25"/>
    </row>
    <row r="981" spans="1:6" ht="13.8" customHeight="1" x14ac:dyDescent="0.3">
      <c r="A981" s="23" t="s">
        <v>265</v>
      </c>
      <c r="B981" s="26" t="s">
        <v>266</v>
      </c>
      <c r="C981" s="3"/>
      <c r="D981" s="24"/>
      <c r="E981" s="25"/>
      <c r="F981" s="25"/>
    </row>
    <row r="982" spans="1:6" ht="13.8" customHeight="1" x14ac:dyDescent="0.3">
      <c r="A982" s="23" t="s">
        <v>267</v>
      </c>
      <c r="B982" s="4" t="s">
        <v>268</v>
      </c>
      <c r="C982" s="3" t="s">
        <v>30</v>
      </c>
      <c r="D982" s="24">
        <v>571.4</v>
      </c>
      <c r="E982" s="25"/>
      <c r="F982" s="25"/>
    </row>
    <row r="983" spans="1:6" ht="13.8" customHeight="1" x14ac:dyDescent="0.3">
      <c r="A983" s="23" t="s">
        <v>271</v>
      </c>
      <c r="B983" s="26" t="s">
        <v>272</v>
      </c>
      <c r="C983" s="3"/>
      <c r="D983" s="24"/>
      <c r="E983" s="25"/>
      <c r="F983" s="25"/>
    </row>
    <row r="984" spans="1:6" ht="13.8" customHeight="1" x14ac:dyDescent="0.3">
      <c r="A984" s="23" t="s">
        <v>273</v>
      </c>
      <c r="B984" s="4" t="s">
        <v>274</v>
      </c>
      <c r="C984" s="3" t="s">
        <v>30</v>
      </c>
      <c r="D984" s="24">
        <v>15.6</v>
      </c>
      <c r="E984" s="25"/>
      <c r="F984" s="25"/>
    </row>
    <row r="985" spans="1:6" s="31" customFormat="1" ht="13.8" customHeight="1" x14ac:dyDescent="0.3">
      <c r="A985" s="32" t="s">
        <v>275</v>
      </c>
      <c r="B985" s="26" t="s">
        <v>276</v>
      </c>
      <c r="C985" s="2"/>
      <c r="D985" s="33"/>
      <c r="E985" s="34"/>
      <c r="F985" s="34"/>
    </row>
    <row r="986" spans="1:6" ht="13.8" customHeight="1" x14ac:dyDescent="0.3">
      <c r="A986" s="23" t="s">
        <v>281</v>
      </c>
      <c r="B986" s="4" t="s">
        <v>282</v>
      </c>
      <c r="C986" s="3" t="s">
        <v>5</v>
      </c>
      <c r="D986" s="24">
        <v>3.75</v>
      </c>
      <c r="E986" s="25"/>
      <c r="F986" s="25"/>
    </row>
    <row r="987" spans="1:6" ht="22.8" x14ac:dyDescent="0.3">
      <c r="A987" s="23" t="s">
        <v>306</v>
      </c>
      <c r="B987" s="26" t="s">
        <v>307</v>
      </c>
      <c r="C987" s="3"/>
      <c r="D987" s="24"/>
      <c r="E987" s="25"/>
      <c r="F987" s="25"/>
    </row>
    <row r="988" spans="1:6" x14ac:dyDescent="0.3">
      <c r="A988" s="23" t="s">
        <v>308</v>
      </c>
      <c r="B988" s="26" t="s">
        <v>309</v>
      </c>
      <c r="C988" s="3"/>
      <c r="D988" s="24"/>
      <c r="E988" s="25"/>
      <c r="F988" s="25"/>
    </row>
    <row r="989" spans="1:6" x14ac:dyDescent="0.3">
      <c r="A989" s="23" t="s">
        <v>310</v>
      </c>
      <c r="B989" s="4" t="s">
        <v>311</v>
      </c>
      <c r="C989" s="3" t="s">
        <v>31</v>
      </c>
      <c r="D989" s="24">
        <v>20</v>
      </c>
      <c r="E989" s="25"/>
      <c r="F989" s="25"/>
    </row>
    <row r="990" spans="1:6" x14ac:dyDescent="0.3">
      <c r="A990" s="23" t="s">
        <v>145</v>
      </c>
      <c r="B990" s="26" t="s">
        <v>356</v>
      </c>
      <c r="C990" s="3"/>
      <c r="D990" s="24"/>
      <c r="E990" s="25"/>
      <c r="F990" s="25"/>
    </row>
    <row r="991" spans="1:6" ht="22.8" x14ac:dyDescent="0.3">
      <c r="A991" s="23" t="s">
        <v>360</v>
      </c>
      <c r="B991" s="4" t="s">
        <v>361</v>
      </c>
      <c r="C991" s="3" t="s">
        <v>6</v>
      </c>
      <c r="D991" s="24">
        <v>9</v>
      </c>
      <c r="E991" s="25"/>
      <c r="F991" s="25"/>
    </row>
    <row r="992" spans="1:6" x14ac:dyDescent="0.3">
      <c r="A992" s="23"/>
      <c r="B992" s="26" t="s">
        <v>383</v>
      </c>
      <c r="C992" s="3"/>
      <c r="D992" s="24"/>
      <c r="E992" s="25"/>
      <c r="F992" s="25"/>
    </row>
    <row r="993" spans="1:6" x14ac:dyDescent="0.3">
      <c r="A993" s="23" t="s">
        <v>384</v>
      </c>
      <c r="B993" s="4" t="s">
        <v>385</v>
      </c>
      <c r="C993" s="3" t="s">
        <v>6</v>
      </c>
      <c r="D993" s="24">
        <v>12.66</v>
      </c>
      <c r="E993" s="25"/>
      <c r="F993" s="25"/>
    </row>
    <row r="994" spans="1:6" ht="34.200000000000003" x14ac:dyDescent="0.3">
      <c r="A994" s="23" t="s">
        <v>412</v>
      </c>
      <c r="B994" s="4" t="s">
        <v>413</v>
      </c>
      <c r="C994" s="3" t="s">
        <v>6</v>
      </c>
      <c r="D994" s="24">
        <v>6.3</v>
      </c>
      <c r="E994" s="25"/>
      <c r="F994" s="25"/>
    </row>
    <row r="995" spans="1:6" ht="22.8" x14ac:dyDescent="0.3">
      <c r="A995" s="23" t="s">
        <v>414</v>
      </c>
      <c r="B995" s="4" t="s">
        <v>415</v>
      </c>
      <c r="C995" s="3" t="s">
        <v>6</v>
      </c>
      <c r="D995" s="24">
        <v>1.7</v>
      </c>
      <c r="E995" s="25"/>
      <c r="F995" s="25"/>
    </row>
    <row r="996" spans="1:6" s="31" customFormat="1" x14ac:dyDescent="0.3">
      <c r="A996" s="32"/>
      <c r="B996" s="26" t="s">
        <v>226</v>
      </c>
      <c r="C996" s="2"/>
      <c r="D996" s="33"/>
      <c r="E996" s="34"/>
      <c r="F996" s="34"/>
    </row>
    <row r="997" spans="1:6" s="31" customFormat="1" x14ac:dyDescent="0.3">
      <c r="A997" s="32"/>
      <c r="B997" s="26"/>
      <c r="C997" s="2"/>
      <c r="D997" s="33"/>
      <c r="E997" s="34"/>
      <c r="F997" s="34"/>
    </row>
    <row r="998" spans="1:6" x14ac:dyDescent="0.3">
      <c r="A998" s="35" t="s">
        <v>523</v>
      </c>
      <c r="B998" s="36"/>
      <c r="C998" s="37"/>
      <c r="D998" s="38"/>
      <c r="E998" s="39"/>
      <c r="F998" s="39"/>
    </row>
    <row r="999" spans="1:6" s="31" customFormat="1" ht="22.8" x14ac:dyDescent="0.3">
      <c r="A999" s="32"/>
      <c r="B999" s="26" t="s">
        <v>231</v>
      </c>
      <c r="C999" s="2"/>
      <c r="D999" s="33"/>
      <c r="E999" s="34"/>
      <c r="F999" s="34"/>
    </row>
    <row r="1000" spans="1:6" s="31" customFormat="1" x14ac:dyDescent="0.3">
      <c r="A1000" s="32" t="s">
        <v>37</v>
      </c>
      <c r="B1000" s="26" t="s">
        <v>38</v>
      </c>
      <c r="C1000" s="2"/>
      <c r="D1000" s="33"/>
      <c r="E1000" s="34"/>
      <c r="F1000" s="34"/>
    </row>
    <row r="1001" spans="1:6" x14ac:dyDescent="0.3">
      <c r="A1001" s="23" t="s">
        <v>232</v>
      </c>
      <c r="B1001" s="4" t="s">
        <v>233</v>
      </c>
      <c r="C1001" s="3" t="s">
        <v>6</v>
      </c>
      <c r="D1001" s="24">
        <v>18.600000000000001</v>
      </c>
      <c r="E1001" s="25"/>
      <c r="F1001" s="25"/>
    </row>
    <row r="1002" spans="1:6" x14ac:dyDescent="0.3">
      <c r="A1002" s="23" t="s">
        <v>41</v>
      </c>
      <c r="B1002" s="4" t="s">
        <v>42</v>
      </c>
      <c r="C1002" s="3" t="s">
        <v>6</v>
      </c>
      <c r="D1002" s="24">
        <v>18.600000000000001</v>
      </c>
      <c r="E1002" s="25"/>
      <c r="F1002" s="25"/>
    </row>
    <row r="1003" spans="1:6" ht="22.8" x14ac:dyDescent="0.3">
      <c r="A1003" s="23" t="s">
        <v>43</v>
      </c>
      <c r="B1003" s="26" t="s">
        <v>44</v>
      </c>
      <c r="C1003" s="3"/>
      <c r="D1003" s="24"/>
      <c r="E1003" s="25"/>
      <c r="F1003" s="25"/>
    </row>
    <row r="1004" spans="1:6" x14ac:dyDescent="0.3">
      <c r="A1004" s="23" t="s">
        <v>234</v>
      </c>
      <c r="B1004" s="26" t="s">
        <v>235</v>
      </c>
      <c r="C1004" s="3"/>
      <c r="D1004" s="24"/>
      <c r="E1004" s="25"/>
      <c r="F1004" s="25"/>
    </row>
    <row r="1005" spans="1:6" ht="22.8" x14ac:dyDescent="0.3">
      <c r="A1005" s="23" t="s">
        <v>236</v>
      </c>
      <c r="B1005" s="26" t="s">
        <v>237</v>
      </c>
      <c r="C1005" s="3"/>
      <c r="D1005" s="24"/>
      <c r="E1005" s="25"/>
      <c r="F1005" s="25"/>
    </row>
    <row r="1006" spans="1:6" x14ac:dyDescent="0.3">
      <c r="A1006" s="23" t="s">
        <v>45</v>
      </c>
      <c r="B1006" s="4" t="s">
        <v>46</v>
      </c>
      <c r="C1006" s="3" t="s">
        <v>5</v>
      </c>
      <c r="D1006" s="24">
        <v>13.02</v>
      </c>
      <c r="E1006" s="25"/>
      <c r="F1006" s="25"/>
    </row>
    <row r="1007" spans="1:6" x14ac:dyDescent="0.3">
      <c r="A1007" s="23" t="s">
        <v>59</v>
      </c>
      <c r="B1007" s="26" t="s">
        <v>60</v>
      </c>
      <c r="C1007" s="3"/>
      <c r="D1007" s="24"/>
      <c r="E1007" s="25"/>
      <c r="F1007" s="25"/>
    </row>
    <row r="1008" spans="1:6" x14ac:dyDescent="0.3">
      <c r="A1008" s="23" t="s">
        <v>61</v>
      </c>
      <c r="B1008" s="4" t="s">
        <v>62</v>
      </c>
      <c r="C1008" s="3" t="s">
        <v>5</v>
      </c>
      <c r="D1008" s="24">
        <v>7.35</v>
      </c>
      <c r="E1008" s="25"/>
      <c r="F1008" s="25"/>
    </row>
    <row r="1009" spans="1:6" x14ac:dyDescent="0.3">
      <c r="A1009" s="23" t="s">
        <v>69</v>
      </c>
      <c r="B1009" s="26" t="s">
        <v>70</v>
      </c>
      <c r="C1009" s="3"/>
      <c r="D1009" s="24"/>
      <c r="E1009" s="25"/>
      <c r="F1009" s="25"/>
    </row>
    <row r="1010" spans="1:6" ht="22.8" x14ac:dyDescent="0.3">
      <c r="A1010" s="23" t="s">
        <v>71</v>
      </c>
      <c r="B1010" s="4" t="s">
        <v>72</v>
      </c>
      <c r="C1010" s="3" t="s">
        <v>5</v>
      </c>
      <c r="D1010" s="24">
        <v>13.02</v>
      </c>
      <c r="E1010" s="25"/>
      <c r="F1010" s="25"/>
    </row>
    <row r="1011" spans="1:6" x14ac:dyDescent="0.3">
      <c r="A1011" s="23" t="s">
        <v>243</v>
      </c>
      <c r="B1011" s="26" t="s">
        <v>244</v>
      </c>
      <c r="C1011" s="3"/>
      <c r="D1011" s="24"/>
      <c r="E1011" s="25"/>
      <c r="F1011" s="25"/>
    </row>
    <row r="1012" spans="1:6" x14ac:dyDescent="0.3">
      <c r="A1012" s="23" t="s">
        <v>245</v>
      </c>
      <c r="B1012" s="26" t="s">
        <v>246</v>
      </c>
      <c r="C1012" s="3"/>
      <c r="D1012" s="24"/>
      <c r="E1012" s="25"/>
      <c r="F1012" s="25"/>
    </row>
    <row r="1013" spans="1:6" x14ac:dyDescent="0.3">
      <c r="A1013" s="23" t="s">
        <v>247</v>
      </c>
      <c r="B1013" s="4" t="s">
        <v>248</v>
      </c>
      <c r="C1013" s="3" t="s">
        <v>5</v>
      </c>
      <c r="D1013" s="24">
        <v>0.35</v>
      </c>
      <c r="E1013" s="25"/>
      <c r="F1013" s="25"/>
    </row>
    <row r="1014" spans="1:6" x14ac:dyDescent="0.3">
      <c r="A1014" s="23" t="s">
        <v>249</v>
      </c>
      <c r="B1014" s="26" t="s">
        <v>250</v>
      </c>
      <c r="C1014" s="3"/>
      <c r="D1014" s="24"/>
      <c r="E1014" s="25"/>
      <c r="F1014" s="25"/>
    </row>
    <row r="1015" spans="1:6" x14ac:dyDescent="0.3">
      <c r="A1015" s="23" t="s">
        <v>253</v>
      </c>
      <c r="B1015" s="4" t="s">
        <v>254</v>
      </c>
      <c r="C1015" s="3" t="s">
        <v>8</v>
      </c>
      <c r="D1015" s="24">
        <v>50</v>
      </c>
      <c r="E1015" s="25"/>
      <c r="F1015" s="25"/>
    </row>
    <row r="1016" spans="1:6" x14ac:dyDescent="0.3">
      <c r="A1016" s="23" t="s">
        <v>255</v>
      </c>
      <c r="B1016" s="26" t="s">
        <v>256</v>
      </c>
      <c r="C1016" s="3"/>
      <c r="D1016" s="24"/>
      <c r="E1016" s="25"/>
      <c r="F1016" s="25"/>
    </row>
    <row r="1017" spans="1:6" ht="22.8" x14ac:dyDescent="0.3">
      <c r="A1017" s="23" t="s">
        <v>261</v>
      </c>
      <c r="B1017" s="4" t="s">
        <v>262</v>
      </c>
      <c r="C1017" s="3" t="s">
        <v>5</v>
      </c>
      <c r="D1017" s="24">
        <v>0.35</v>
      </c>
      <c r="E1017" s="25"/>
      <c r="F1017" s="25"/>
    </row>
    <row r="1018" spans="1:6" x14ac:dyDescent="0.3">
      <c r="A1018" s="23" t="s">
        <v>263</v>
      </c>
      <c r="B1018" s="26" t="s">
        <v>264</v>
      </c>
      <c r="C1018" s="3"/>
      <c r="D1018" s="24"/>
      <c r="E1018" s="25"/>
      <c r="F1018" s="25"/>
    </row>
    <row r="1019" spans="1:6" x14ac:dyDescent="0.3">
      <c r="A1019" s="23" t="s">
        <v>265</v>
      </c>
      <c r="B1019" s="26" t="s">
        <v>524</v>
      </c>
      <c r="C1019" s="3"/>
      <c r="D1019" s="24"/>
      <c r="E1019" s="25"/>
      <c r="F1019" s="25"/>
    </row>
    <row r="1020" spans="1:6" x14ac:dyDescent="0.3">
      <c r="A1020" s="23" t="s">
        <v>267</v>
      </c>
      <c r="B1020" s="4" t="s">
        <v>268</v>
      </c>
      <c r="C1020" s="3" t="s">
        <v>30</v>
      </c>
      <c r="D1020" s="24">
        <v>948.76</v>
      </c>
      <c r="E1020" s="25"/>
      <c r="F1020" s="25"/>
    </row>
    <row r="1021" spans="1:6" x14ac:dyDescent="0.3">
      <c r="A1021" s="23" t="s">
        <v>269</v>
      </c>
      <c r="B1021" s="4" t="s">
        <v>270</v>
      </c>
      <c r="C1021" s="3" t="s">
        <v>30</v>
      </c>
      <c r="D1021" s="24">
        <v>74.849999999999994</v>
      </c>
      <c r="E1021" s="25"/>
      <c r="F1021" s="25"/>
    </row>
    <row r="1022" spans="1:6" x14ac:dyDescent="0.3">
      <c r="A1022" s="23" t="s">
        <v>271</v>
      </c>
      <c r="B1022" s="26" t="s">
        <v>272</v>
      </c>
      <c r="C1022" s="3"/>
      <c r="D1022" s="24"/>
      <c r="E1022" s="25"/>
      <c r="F1022" s="25"/>
    </row>
    <row r="1023" spans="1:6" x14ac:dyDescent="0.3">
      <c r="A1023" s="23" t="s">
        <v>273</v>
      </c>
      <c r="B1023" s="4" t="s">
        <v>274</v>
      </c>
      <c r="C1023" s="3" t="s">
        <v>30</v>
      </c>
      <c r="D1023" s="24">
        <v>45.23</v>
      </c>
      <c r="E1023" s="25"/>
      <c r="F1023" s="25"/>
    </row>
    <row r="1024" spans="1:6" s="31" customFormat="1" ht="22.8" x14ac:dyDescent="0.3">
      <c r="A1024" s="32" t="s">
        <v>275</v>
      </c>
      <c r="B1024" s="26" t="s">
        <v>276</v>
      </c>
      <c r="C1024" s="2"/>
      <c r="D1024" s="33"/>
      <c r="E1024" s="34"/>
      <c r="F1024" s="34"/>
    </row>
    <row r="1025" spans="1:6" x14ac:dyDescent="0.3">
      <c r="A1025" s="23" t="s">
        <v>281</v>
      </c>
      <c r="B1025" s="4" t="s">
        <v>282</v>
      </c>
      <c r="C1025" s="3" t="s">
        <v>5</v>
      </c>
      <c r="D1025" s="24">
        <v>7.3</v>
      </c>
      <c r="E1025" s="25"/>
      <c r="F1025" s="25"/>
    </row>
    <row r="1026" spans="1:6" ht="22.8" x14ac:dyDescent="0.3">
      <c r="A1026" s="23" t="s">
        <v>306</v>
      </c>
      <c r="B1026" s="26" t="s">
        <v>307</v>
      </c>
      <c r="C1026" s="3"/>
      <c r="D1026" s="24"/>
      <c r="E1026" s="25"/>
      <c r="F1026" s="25"/>
    </row>
    <row r="1027" spans="1:6" x14ac:dyDescent="0.3">
      <c r="A1027" s="23" t="s">
        <v>308</v>
      </c>
      <c r="B1027" s="26" t="s">
        <v>309</v>
      </c>
      <c r="C1027" s="3"/>
      <c r="D1027" s="24"/>
      <c r="E1027" s="25"/>
      <c r="F1027" s="25"/>
    </row>
    <row r="1028" spans="1:6" x14ac:dyDescent="0.3">
      <c r="A1028" s="23" t="s">
        <v>310</v>
      </c>
      <c r="B1028" s="4" t="s">
        <v>311</v>
      </c>
      <c r="C1028" s="3" t="s">
        <v>31</v>
      </c>
      <c r="D1028" s="24">
        <v>64</v>
      </c>
      <c r="E1028" s="25"/>
      <c r="F1028" s="25"/>
    </row>
    <row r="1029" spans="1:6" x14ac:dyDescent="0.3">
      <c r="A1029" s="23" t="s">
        <v>145</v>
      </c>
      <c r="B1029" s="26" t="s">
        <v>356</v>
      </c>
      <c r="C1029" s="3"/>
      <c r="D1029" s="24"/>
      <c r="E1029" s="25"/>
      <c r="F1029" s="25"/>
    </row>
    <row r="1030" spans="1:6" ht="22.8" x14ac:dyDescent="0.3">
      <c r="A1030" s="23" t="s">
        <v>360</v>
      </c>
      <c r="B1030" s="4" t="s">
        <v>361</v>
      </c>
      <c r="C1030" s="3" t="s">
        <v>6</v>
      </c>
      <c r="D1030" s="24">
        <v>23.98</v>
      </c>
      <c r="E1030" s="25"/>
      <c r="F1030" s="25"/>
    </row>
    <row r="1031" spans="1:6" x14ac:dyDescent="0.3">
      <c r="A1031" s="23"/>
      <c r="B1031" s="26" t="s">
        <v>383</v>
      </c>
      <c r="C1031" s="3"/>
      <c r="D1031" s="24"/>
      <c r="E1031" s="25"/>
      <c r="F1031" s="25"/>
    </row>
    <row r="1032" spans="1:6" x14ac:dyDescent="0.3">
      <c r="A1032" s="23" t="s">
        <v>384</v>
      </c>
      <c r="B1032" s="4" t="s">
        <v>385</v>
      </c>
      <c r="C1032" s="3" t="s">
        <v>6</v>
      </c>
      <c r="D1032" s="24">
        <v>27.14</v>
      </c>
      <c r="E1032" s="25"/>
      <c r="F1032" s="25"/>
    </row>
    <row r="1033" spans="1:6" ht="34.200000000000003" x14ac:dyDescent="0.3">
      <c r="A1033" s="23" t="s">
        <v>412</v>
      </c>
      <c r="B1033" s="4" t="s">
        <v>413</v>
      </c>
      <c r="C1033" s="3" t="s">
        <v>6</v>
      </c>
      <c r="D1033" s="24">
        <v>4.18</v>
      </c>
      <c r="E1033" s="25"/>
      <c r="F1033" s="25"/>
    </row>
    <row r="1034" spans="1:6" ht="22.8" x14ac:dyDescent="0.3">
      <c r="A1034" s="23" t="s">
        <v>416</v>
      </c>
      <c r="B1034" s="4" t="s">
        <v>417</v>
      </c>
      <c r="C1034" s="3" t="s">
        <v>6</v>
      </c>
      <c r="D1034" s="24">
        <v>5.46</v>
      </c>
      <c r="E1034" s="25"/>
      <c r="F1034" s="25"/>
    </row>
    <row r="1035" spans="1:6" s="31" customFormat="1" x14ac:dyDescent="0.3">
      <c r="A1035" s="32"/>
      <c r="B1035" s="26" t="s">
        <v>226</v>
      </c>
      <c r="C1035" s="2"/>
      <c r="D1035" s="33"/>
      <c r="E1035" s="34"/>
      <c r="F1035" s="34"/>
    </row>
    <row r="1036" spans="1:6" s="31" customFormat="1" x14ac:dyDescent="0.3">
      <c r="A1036" s="32"/>
      <c r="B1036" s="26"/>
      <c r="C1036" s="2"/>
      <c r="D1036" s="33"/>
      <c r="E1036" s="34"/>
      <c r="F1036" s="34"/>
    </row>
    <row r="1037" spans="1:6" x14ac:dyDescent="0.3">
      <c r="A1037" s="35" t="s">
        <v>525</v>
      </c>
      <c r="B1037" s="36"/>
      <c r="C1037" s="37"/>
      <c r="D1037" s="38"/>
      <c r="E1037" s="39"/>
      <c r="F1037" s="39"/>
    </row>
    <row r="1038" spans="1:6" s="31" customFormat="1" ht="22.8" x14ac:dyDescent="0.3">
      <c r="A1038" s="32"/>
      <c r="B1038" s="26" t="s">
        <v>231</v>
      </c>
      <c r="C1038" s="2"/>
      <c r="D1038" s="33"/>
      <c r="E1038" s="34"/>
      <c r="F1038" s="34"/>
    </row>
    <row r="1039" spans="1:6" s="31" customFormat="1" x14ac:dyDescent="0.3">
      <c r="A1039" s="32" t="s">
        <v>37</v>
      </c>
      <c r="B1039" s="26" t="s">
        <v>38</v>
      </c>
      <c r="C1039" s="2"/>
      <c r="D1039" s="33"/>
      <c r="E1039" s="34"/>
      <c r="F1039" s="34"/>
    </row>
    <row r="1040" spans="1:6" x14ac:dyDescent="0.3">
      <c r="A1040" s="23" t="s">
        <v>232</v>
      </c>
      <c r="B1040" s="4" t="s">
        <v>233</v>
      </c>
      <c r="C1040" s="3" t="s">
        <v>6</v>
      </c>
      <c r="D1040" s="24">
        <v>8.0500000000000007</v>
      </c>
      <c r="E1040" s="25"/>
      <c r="F1040" s="25"/>
    </row>
    <row r="1041" spans="1:6" x14ac:dyDescent="0.3">
      <c r="A1041" s="23" t="s">
        <v>41</v>
      </c>
      <c r="B1041" s="4" t="s">
        <v>42</v>
      </c>
      <c r="C1041" s="3" t="s">
        <v>6</v>
      </c>
      <c r="D1041" s="24">
        <v>8.0500000000000007</v>
      </c>
      <c r="E1041" s="25"/>
      <c r="F1041" s="25"/>
    </row>
    <row r="1042" spans="1:6" ht="22.8" x14ac:dyDescent="0.3">
      <c r="A1042" s="23" t="s">
        <v>43</v>
      </c>
      <c r="B1042" s="26" t="s">
        <v>44</v>
      </c>
      <c r="C1042" s="3"/>
      <c r="D1042" s="24"/>
      <c r="E1042" s="25"/>
      <c r="F1042" s="25"/>
    </row>
    <row r="1043" spans="1:6" x14ac:dyDescent="0.3">
      <c r="A1043" s="23" t="s">
        <v>234</v>
      </c>
      <c r="B1043" s="26" t="s">
        <v>235</v>
      </c>
      <c r="C1043" s="3"/>
      <c r="D1043" s="24"/>
      <c r="E1043" s="25"/>
      <c r="F1043" s="25"/>
    </row>
    <row r="1044" spans="1:6" x14ac:dyDescent="0.3">
      <c r="A1044" s="23" t="s">
        <v>238</v>
      </c>
      <c r="B1044" s="4" t="s">
        <v>298</v>
      </c>
      <c r="C1044" s="3" t="s">
        <v>5</v>
      </c>
      <c r="D1044" s="24">
        <v>5.63</v>
      </c>
      <c r="E1044" s="25"/>
      <c r="F1044" s="25"/>
    </row>
    <row r="1045" spans="1:6" x14ac:dyDescent="0.3">
      <c r="A1045" s="23" t="s">
        <v>59</v>
      </c>
      <c r="B1045" s="26" t="s">
        <v>60</v>
      </c>
      <c r="C1045" s="3"/>
      <c r="D1045" s="24"/>
      <c r="E1045" s="25"/>
      <c r="F1045" s="25"/>
    </row>
    <row r="1046" spans="1:6" x14ac:dyDescent="0.3">
      <c r="A1046" s="23" t="s">
        <v>61</v>
      </c>
      <c r="B1046" s="4" t="s">
        <v>62</v>
      </c>
      <c r="C1046" s="3" t="s">
        <v>5</v>
      </c>
      <c r="D1046" s="24">
        <v>3.5</v>
      </c>
      <c r="E1046" s="25"/>
      <c r="F1046" s="25"/>
    </row>
    <row r="1047" spans="1:6" x14ac:dyDescent="0.3">
      <c r="A1047" s="23" t="s">
        <v>69</v>
      </c>
      <c r="B1047" s="26" t="s">
        <v>70</v>
      </c>
      <c r="C1047" s="3"/>
      <c r="D1047" s="24"/>
      <c r="E1047" s="25"/>
      <c r="F1047" s="25"/>
    </row>
    <row r="1048" spans="1:6" ht="22.8" x14ac:dyDescent="0.3">
      <c r="A1048" s="23" t="s">
        <v>71</v>
      </c>
      <c r="B1048" s="4" t="s">
        <v>72</v>
      </c>
      <c r="C1048" s="3" t="s">
        <v>5</v>
      </c>
      <c r="D1048" s="24">
        <v>5.63</v>
      </c>
      <c r="E1048" s="25"/>
      <c r="F1048" s="25"/>
    </row>
    <row r="1049" spans="1:6" x14ac:dyDescent="0.3">
      <c r="A1049" s="23" t="s">
        <v>243</v>
      </c>
      <c r="B1049" s="26" t="s">
        <v>244</v>
      </c>
      <c r="C1049" s="3"/>
      <c r="D1049" s="24"/>
      <c r="E1049" s="25"/>
      <c r="F1049" s="25"/>
    </row>
    <row r="1050" spans="1:6" x14ac:dyDescent="0.3">
      <c r="A1050" s="23" t="s">
        <v>245</v>
      </c>
      <c r="B1050" s="26" t="s">
        <v>246</v>
      </c>
      <c r="C1050" s="3"/>
      <c r="D1050" s="24"/>
      <c r="E1050" s="25"/>
      <c r="F1050" s="25"/>
    </row>
    <row r="1051" spans="1:6" x14ac:dyDescent="0.3">
      <c r="A1051" s="23" t="s">
        <v>247</v>
      </c>
      <c r="B1051" s="4" t="s">
        <v>248</v>
      </c>
      <c r="C1051" s="3" t="s">
        <v>5</v>
      </c>
      <c r="D1051" s="24">
        <v>0.2</v>
      </c>
      <c r="E1051" s="25"/>
      <c r="F1051" s="25"/>
    </row>
    <row r="1052" spans="1:6" x14ac:dyDescent="0.3">
      <c r="A1052" s="23" t="s">
        <v>249</v>
      </c>
      <c r="B1052" s="26" t="s">
        <v>250</v>
      </c>
      <c r="C1052" s="3"/>
      <c r="D1052" s="24"/>
      <c r="E1052" s="25"/>
      <c r="F1052" s="25"/>
    </row>
    <row r="1053" spans="1:6" x14ac:dyDescent="0.3">
      <c r="A1053" s="23" t="s">
        <v>253</v>
      </c>
      <c r="B1053" s="4" t="s">
        <v>254</v>
      </c>
      <c r="C1053" s="3" t="s">
        <v>8</v>
      </c>
      <c r="D1053" s="24">
        <v>27.7</v>
      </c>
      <c r="E1053" s="25"/>
      <c r="F1053" s="25"/>
    </row>
    <row r="1054" spans="1:6" s="31" customFormat="1" x14ac:dyDescent="0.3">
      <c r="A1054" s="32" t="s">
        <v>255</v>
      </c>
      <c r="B1054" s="26" t="s">
        <v>256</v>
      </c>
      <c r="C1054" s="2"/>
      <c r="D1054" s="33"/>
      <c r="E1054" s="34"/>
      <c r="F1054" s="34"/>
    </row>
    <row r="1055" spans="1:6" ht="22.8" x14ac:dyDescent="0.3">
      <c r="A1055" s="23" t="s">
        <v>261</v>
      </c>
      <c r="B1055" s="4" t="s">
        <v>262</v>
      </c>
      <c r="C1055" s="3" t="s">
        <v>5</v>
      </c>
      <c r="D1055" s="24">
        <v>0.21</v>
      </c>
      <c r="E1055" s="25"/>
      <c r="F1055" s="25"/>
    </row>
    <row r="1056" spans="1:6" x14ac:dyDescent="0.3">
      <c r="A1056" s="23" t="s">
        <v>263</v>
      </c>
      <c r="B1056" s="26" t="s">
        <v>264</v>
      </c>
      <c r="C1056" s="3"/>
      <c r="D1056" s="24"/>
      <c r="E1056" s="25"/>
      <c r="F1056" s="25"/>
    </row>
    <row r="1057" spans="1:6" x14ac:dyDescent="0.3">
      <c r="A1057" s="23" t="s">
        <v>265</v>
      </c>
      <c r="B1057" s="26" t="s">
        <v>266</v>
      </c>
      <c r="C1057" s="3"/>
      <c r="D1057" s="24"/>
      <c r="E1057" s="25"/>
      <c r="F1057" s="25"/>
    </row>
    <row r="1058" spans="1:6" x14ac:dyDescent="0.3">
      <c r="A1058" s="23" t="s">
        <v>267</v>
      </c>
      <c r="B1058" s="4" t="s">
        <v>268</v>
      </c>
      <c r="C1058" s="3" t="s">
        <v>30</v>
      </c>
      <c r="D1058" s="24">
        <v>606.22</v>
      </c>
      <c r="E1058" s="25"/>
      <c r="F1058" s="25"/>
    </row>
    <row r="1059" spans="1:6" x14ac:dyDescent="0.3">
      <c r="A1059" s="23" t="s">
        <v>269</v>
      </c>
      <c r="B1059" s="4" t="s">
        <v>270</v>
      </c>
      <c r="C1059" s="3" t="s">
        <v>30</v>
      </c>
      <c r="D1059" s="24">
        <v>63.64</v>
      </c>
      <c r="E1059" s="25"/>
      <c r="F1059" s="25"/>
    </row>
    <row r="1060" spans="1:6" x14ac:dyDescent="0.3">
      <c r="A1060" s="23" t="s">
        <v>271</v>
      </c>
      <c r="B1060" s="26" t="s">
        <v>272</v>
      </c>
      <c r="C1060" s="3"/>
      <c r="D1060" s="24"/>
      <c r="E1060" s="25"/>
      <c r="F1060" s="25"/>
    </row>
    <row r="1061" spans="1:6" x14ac:dyDescent="0.3">
      <c r="A1061" s="23" t="s">
        <v>273</v>
      </c>
      <c r="B1061" s="4" t="s">
        <v>274</v>
      </c>
      <c r="C1061" s="3" t="s">
        <v>30</v>
      </c>
      <c r="D1061" s="24">
        <v>22.2</v>
      </c>
      <c r="E1061" s="25"/>
      <c r="F1061" s="25"/>
    </row>
    <row r="1062" spans="1:6" s="31" customFormat="1" ht="22.8" x14ac:dyDescent="0.3">
      <c r="A1062" s="32" t="s">
        <v>275</v>
      </c>
      <c r="B1062" s="26" t="s">
        <v>276</v>
      </c>
      <c r="C1062" s="2"/>
      <c r="D1062" s="33"/>
      <c r="E1062" s="34"/>
      <c r="F1062" s="34"/>
    </row>
    <row r="1063" spans="1:6" x14ac:dyDescent="0.3">
      <c r="A1063" s="23" t="s">
        <v>281</v>
      </c>
      <c r="B1063" s="4" t="s">
        <v>282</v>
      </c>
      <c r="C1063" s="3" t="s">
        <v>5</v>
      </c>
      <c r="D1063" s="24">
        <v>4.45</v>
      </c>
      <c r="E1063" s="25"/>
      <c r="F1063" s="25"/>
    </row>
    <row r="1064" spans="1:6" ht="22.8" x14ac:dyDescent="0.3">
      <c r="A1064" s="23" t="s">
        <v>306</v>
      </c>
      <c r="B1064" s="26" t="s">
        <v>307</v>
      </c>
      <c r="C1064" s="3"/>
      <c r="D1064" s="24"/>
      <c r="E1064" s="25"/>
      <c r="F1064" s="25"/>
    </row>
    <row r="1065" spans="1:6" x14ac:dyDescent="0.3">
      <c r="A1065" s="23" t="s">
        <v>308</v>
      </c>
      <c r="B1065" s="26" t="s">
        <v>309</v>
      </c>
      <c r="C1065" s="3"/>
      <c r="D1065" s="24"/>
      <c r="E1065" s="25"/>
      <c r="F1065" s="25"/>
    </row>
    <row r="1066" spans="1:6" x14ac:dyDescent="0.3">
      <c r="A1066" s="23" t="s">
        <v>310</v>
      </c>
      <c r="B1066" s="4" t="s">
        <v>311</v>
      </c>
      <c r="C1066" s="3" t="s">
        <v>31</v>
      </c>
      <c r="D1066" s="24">
        <v>38</v>
      </c>
      <c r="E1066" s="25"/>
      <c r="F1066" s="25"/>
    </row>
    <row r="1067" spans="1:6" x14ac:dyDescent="0.3">
      <c r="A1067" s="23" t="s">
        <v>145</v>
      </c>
      <c r="B1067" s="26" t="s">
        <v>356</v>
      </c>
      <c r="C1067" s="3"/>
      <c r="D1067" s="24"/>
      <c r="E1067" s="25"/>
      <c r="F1067" s="25"/>
    </row>
    <row r="1068" spans="1:6" ht="22.8" x14ac:dyDescent="0.3">
      <c r="A1068" s="23" t="s">
        <v>360</v>
      </c>
      <c r="B1068" s="4" t="s">
        <v>361</v>
      </c>
      <c r="C1068" s="3" t="s">
        <v>6</v>
      </c>
      <c r="D1068" s="24">
        <v>23.98</v>
      </c>
      <c r="E1068" s="25"/>
      <c r="F1068" s="25"/>
    </row>
    <row r="1069" spans="1:6" x14ac:dyDescent="0.3">
      <c r="A1069" s="23"/>
      <c r="B1069" s="26" t="s">
        <v>383</v>
      </c>
      <c r="C1069" s="3"/>
      <c r="D1069" s="24"/>
      <c r="E1069" s="25"/>
      <c r="F1069" s="25"/>
    </row>
    <row r="1070" spans="1:6" x14ac:dyDescent="0.3">
      <c r="A1070" s="23" t="s">
        <v>384</v>
      </c>
      <c r="B1070" s="4" t="s">
        <v>385</v>
      </c>
      <c r="C1070" s="3" t="s">
        <v>6</v>
      </c>
      <c r="D1070" s="24">
        <v>15.9</v>
      </c>
      <c r="E1070" s="25"/>
      <c r="F1070" s="25"/>
    </row>
    <row r="1071" spans="1:6" ht="34.200000000000003" x14ac:dyDescent="0.3">
      <c r="A1071" s="23" t="s">
        <v>412</v>
      </c>
      <c r="B1071" s="4" t="s">
        <v>413</v>
      </c>
      <c r="C1071" s="3" t="s">
        <v>6</v>
      </c>
      <c r="D1071" s="24">
        <v>1.97</v>
      </c>
      <c r="E1071" s="25"/>
      <c r="F1071" s="25"/>
    </row>
    <row r="1072" spans="1:6" ht="22.8" x14ac:dyDescent="0.3">
      <c r="A1072" s="23" t="s">
        <v>416</v>
      </c>
      <c r="B1072" s="4" t="s">
        <v>417</v>
      </c>
      <c r="C1072" s="3" t="s">
        <v>6</v>
      </c>
      <c r="D1072" s="24">
        <v>2.89</v>
      </c>
      <c r="E1072" s="25"/>
      <c r="F1072" s="25"/>
    </row>
    <row r="1073" spans="1:6" s="31" customFormat="1" x14ac:dyDescent="0.3">
      <c r="A1073" s="32"/>
      <c r="B1073" s="26" t="s">
        <v>226</v>
      </c>
      <c r="C1073" s="2"/>
      <c r="D1073" s="33"/>
      <c r="E1073" s="34"/>
      <c r="F1073" s="34"/>
    </row>
    <row r="1074" spans="1:6" s="31" customFormat="1" x14ac:dyDescent="0.3">
      <c r="A1074" s="32"/>
      <c r="B1074" s="26"/>
      <c r="C1074" s="2"/>
      <c r="D1074" s="33"/>
      <c r="E1074" s="34"/>
      <c r="F1074" s="34"/>
    </row>
    <row r="1075" spans="1:6" x14ac:dyDescent="0.3">
      <c r="A1075" s="35" t="s">
        <v>526</v>
      </c>
      <c r="B1075" s="36"/>
      <c r="C1075" s="37"/>
      <c r="D1075" s="38"/>
      <c r="E1075" s="39"/>
      <c r="F1075" s="39"/>
    </row>
    <row r="1076" spans="1:6" s="31" customFormat="1" ht="22.8" x14ac:dyDescent="0.3">
      <c r="A1076" s="32"/>
      <c r="B1076" s="26" t="s">
        <v>231</v>
      </c>
      <c r="C1076" s="2"/>
      <c r="D1076" s="33"/>
      <c r="E1076" s="34"/>
      <c r="F1076" s="34"/>
    </row>
    <row r="1077" spans="1:6" s="31" customFormat="1" x14ac:dyDescent="0.3">
      <c r="A1077" s="32" t="s">
        <v>37</v>
      </c>
      <c r="B1077" s="26" t="s">
        <v>38</v>
      </c>
      <c r="C1077" s="2"/>
      <c r="D1077" s="33"/>
      <c r="E1077" s="34"/>
      <c r="F1077" s="34"/>
    </row>
    <row r="1078" spans="1:6" x14ac:dyDescent="0.3">
      <c r="A1078" s="23" t="s">
        <v>232</v>
      </c>
      <c r="B1078" s="4" t="s">
        <v>233</v>
      </c>
      <c r="C1078" s="3" t="s">
        <v>6</v>
      </c>
      <c r="D1078" s="24">
        <v>15.929999999999996</v>
      </c>
      <c r="E1078" s="25"/>
      <c r="F1078" s="25"/>
    </row>
    <row r="1079" spans="1:6" x14ac:dyDescent="0.3">
      <c r="A1079" s="23" t="s">
        <v>41</v>
      </c>
      <c r="B1079" s="4" t="s">
        <v>42</v>
      </c>
      <c r="C1079" s="3" t="s">
        <v>6</v>
      </c>
      <c r="D1079" s="24">
        <v>15.929999999999996</v>
      </c>
      <c r="E1079" s="25"/>
      <c r="F1079" s="25"/>
    </row>
    <row r="1080" spans="1:6" ht="22.8" x14ac:dyDescent="0.3">
      <c r="A1080" s="23" t="s">
        <v>43</v>
      </c>
      <c r="B1080" s="26" t="s">
        <v>44</v>
      </c>
      <c r="C1080" s="3"/>
      <c r="D1080" s="24"/>
      <c r="E1080" s="25"/>
      <c r="F1080" s="25"/>
    </row>
    <row r="1081" spans="1:6" x14ac:dyDescent="0.3">
      <c r="A1081" s="23" t="s">
        <v>234</v>
      </c>
      <c r="B1081" s="26" t="s">
        <v>235</v>
      </c>
      <c r="C1081" s="3"/>
      <c r="D1081" s="24"/>
      <c r="E1081" s="25"/>
      <c r="F1081" s="25"/>
    </row>
    <row r="1082" spans="1:6" ht="22.8" x14ac:dyDescent="0.3">
      <c r="A1082" s="23" t="s">
        <v>236</v>
      </c>
      <c r="B1082" s="26" t="s">
        <v>237</v>
      </c>
      <c r="C1082" s="3"/>
      <c r="D1082" s="24"/>
      <c r="E1082" s="25"/>
      <c r="F1082" s="25"/>
    </row>
    <row r="1083" spans="1:6" x14ac:dyDescent="0.3">
      <c r="A1083" s="23" t="s">
        <v>45</v>
      </c>
      <c r="B1083" s="4" t="s">
        <v>46</v>
      </c>
      <c r="C1083" s="3" t="s">
        <v>5</v>
      </c>
      <c r="D1083" s="24">
        <v>11.15</v>
      </c>
      <c r="E1083" s="25"/>
      <c r="F1083" s="25"/>
    </row>
    <row r="1084" spans="1:6" x14ac:dyDescent="0.3">
      <c r="A1084" s="23" t="s">
        <v>59</v>
      </c>
      <c r="B1084" s="26" t="s">
        <v>60</v>
      </c>
      <c r="C1084" s="3"/>
      <c r="D1084" s="24"/>
      <c r="E1084" s="25"/>
      <c r="F1084" s="25"/>
    </row>
    <row r="1085" spans="1:6" x14ac:dyDescent="0.3">
      <c r="A1085" s="23" t="s">
        <v>61</v>
      </c>
      <c r="B1085" s="4" t="s">
        <v>62</v>
      </c>
      <c r="C1085" s="3" t="s">
        <v>5</v>
      </c>
      <c r="D1085" s="24">
        <v>7.35</v>
      </c>
      <c r="E1085" s="25"/>
      <c r="F1085" s="25"/>
    </row>
    <row r="1086" spans="1:6" x14ac:dyDescent="0.3">
      <c r="A1086" s="23" t="s">
        <v>69</v>
      </c>
      <c r="B1086" s="26" t="s">
        <v>70</v>
      </c>
      <c r="C1086" s="3"/>
      <c r="D1086" s="24"/>
      <c r="E1086" s="25"/>
      <c r="F1086" s="25"/>
    </row>
    <row r="1087" spans="1:6" ht="22.8" x14ac:dyDescent="0.3">
      <c r="A1087" s="23" t="s">
        <v>71</v>
      </c>
      <c r="B1087" s="4" t="s">
        <v>72</v>
      </c>
      <c r="C1087" s="3" t="s">
        <v>5</v>
      </c>
      <c r="D1087" s="40">
        <v>11.150999999999996</v>
      </c>
      <c r="E1087" s="25"/>
      <c r="F1087" s="25"/>
    </row>
    <row r="1088" spans="1:6" s="31" customFormat="1" x14ac:dyDescent="0.3">
      <c r="A1088" s="32" t="s">
        <v>243</v>
      </c>
      <c r="B1088" s="26" t="s">
        <v>244</v>
      </c>
      <c r="C1088" s="2"/>
      <c r="D1088" s="33"/>
      <c r="E1088" s="34"/>
      <c r="F1088" s="34"/>
    </row>
    <row r="1089" spans="1:6" s="31" customFormat="1" x14ac:dyDescent="0.3">
      <c r="A1089" s="32" t="s">
        <v>245</v>
      </c>
      <c r="B1089" s="26" t="s">
        <v>246</v>
      </c>
      <c r="C1089" s="2"/>
      <c r="D1089" s="33"/>
      <c r="E1089" s="34"/>
      <c r="F1089" s="34"/>
    </row>
    <row r="1090" spans="1:6" x14ac:dyDescent="0.3">
      <c r="A1090" s="23" t="s">
        <v>247</v>
      </c>
      <c r="B1090" s="4" t="s">
        <v>248</v>
      </c>
      <c r="C1090" s="3" t="s">
        <v>5</v>
      </c>
      <c r="D1090" s="24">
        <v>0.35</v>
      </c>
      <c r="E1090" s="25"/>
      <c r="F1090" s="25"/>
    </row>
    <row r="1091" spans="1:6" x14ac:dyDescent="0.3">
      <c r="A1091" s="23" t="s">
        <v>249</v>
      </c>
      <c r="B1091" s="26" t="s">
        <v>250</v>
      </c>
      <c r="C1091" s="3"/>
      <c r="D1091" s="24"/>
      <c r="E1091" s="25"/>
      <c r="F1091" s="25"/>
    </row>
    <row r="1092" spans="1:6" x14ac:dyDescent="0.3">
      <c r="A1092" s="23" t="s">
        <v>253</v>
      </c>
      <c r="B1092" s="4" t="s">
        <v>254</v>
      </c>
      <c r="C1092" s="3" t="s">
        <v>8</v>
      </c>
      <c r="D1092" s="24">
        <v>50</v>
      </c>
      <c r="E1092" s="25"/>
      <c r="F1092" s="25"/>
    </row>
    <row r="1093" spans="1:6" s="31" customFormat="1" x14ac:dyDescent="0.3">
      <c r="A1093" s="32" t="s">
        <v>255</v>
      </c>
      <c r="B1093" s="26" t="s">
        <v>256</v>
      </c>
      <c r="C1093" s="2"/>
      <c r="D1093" s="33"/>
      <c r="E1093" s="34"/>
      <c r="F1093" s="34"/>
    </row>
    <row r="1094" spans="1:6" ht="22.8" x14ac:dyDescent="0.3">
      <c r="A1094" s="23" t="s">
        <v>261</v>
      </c>
      <c r="B1094" s="4" t="s">
        <v>262</v>
      </c>
      <c r="C1094" s="3" t="s">
        <v>5</v>
      </c>
      <c r="D1094" s="24">
        <v>0.21</v>
      </c>
      <c r="E1094" s="25"/>
      <c r="F1094" s="25"/>
    </row>
    <row r="1095" spans="1:6" x14ac:dyDescent="0.3">
      <c r="A1095" s="23" t="s">
        <v>263</v>
      </c>
      <c r="B1095" s="26" t="s">
        <v>264</v>
      </c>
      <c r="C1095" s="3"/>
      <c r="D1095" s="24"/>
      <c r="E1095" s="25"/>
      <c r="F1095" s="25"/>
    </row>
    <row r="1096" spans="1:6" x14ac:dyDescent="0.3">
      <c r="A1096" s="23" t="s">
        <v>265</v>
      </c>
      <c r="B1096" s="26" t="s">
        <v>266</v>
      </c>
      <c r="C1096" s="3"/>
      <c r="D1096" s="24"/>
      <c r="E1096" s="25"/>
      <c r="F1096" s="25"/>
    </row>
    <row r="1097" spans="1:6" x14ac:dyDescent="0.3">
      <c r="A1097" s="23" t="s">
        <v>267</v>
      </c>
      <c r="B1097" s="4" t="s">
        <v>268</v>
      </c>
      <c r="C1097" s="3" t="s">
        <v>30</v>
      </c>
      <c r="D1097" s="24">
        <v>948.76</v>
      </c>
      <c r="E1097" s="25"/>
      <c r="F1097" s="25"/>
    </row>
    <row r="1098" spans="1:6" x14ac:dyDescent="0.3">
      <c r="A1098" s="23" t="s">
        <v>269</v>
      </c>
      <c r="B1098" s="4" t="s">
        <v>270</v>
      </c>
      <c r="C1098" s="3" t="s">
        <v>30</v>
      </c>
      <c r="D1098" s="24">
        <v>67.430000000000007</v>
      </c>
      <c r="E1098" s="25"/>
      <c r="F1098" s="25"/>
    </row>
    <row r="1099" spans="1:6" s="31" customFormat="1" ht="22.8" x14ac:dyDescent="0.3">
      <c r="A1099" s="32" t="s">
        <v>275</v>
      </c>
      <c r="B1099" s="26" t="s">
        <v>276</v>
      </c>
      <c r="C1099" s="2"/>
      <c r="D1099" s="33"/>
      <c r="E1099" s="34"/>
      <c r="F1099" s="34"/>
    </row>
    <row r="1100" spans="1:6" x14ac:dyDescent="0.3">
      <c r="A1100" s="23" t="s">
        <v>281</v>
      </c>
      <c r="B1100" s="4" t="s">
        <v>282</v>
      </c>
      <c r="C1100" s="3" t="s">
        <v>5</v>
      </c>
      <c r="D1100" s="24">
        <v>5.65</v>
      </c>
      <c r="E1100" s="25"/>
      <c r="F1100" s="25"/>
    </row>
    <row r="1101" spans="1:6" ht="22.8" x14ac:dyDescent="0.3">
      <c r="A1101" s="23" t="s">
        <v>306</v>
      </c>
      <c r="B1101" s="26" t="s">
        <v>307</v>
      </c>
      <c r="C1101" s="3"/>
      <c r="D1101" s="24"/>
      <c r="E1101" s="25"/>
      <c r="F1101" s="25"/>
    </row>
    <row r="1102" spans="1:6" x14ac:dyDescent="0.3">
      <c r="A1102" s="23" t="s">
        <v>308</v>
      </c>
      <c r="B1102" s="26" t="s">
        <v>309</v>
      </c>
      <c r="C1102" s="3"/>
      <c r="D1102" s="24"/>
      <c r="E1102" s="25"/>
      <c r="F1102" s="25"/>
    </row>
    <row r="1103" spans="1:6" x14ac:dyDescent="0.3">
      <c r="A1103" s="23" t="s">
        <v>310</v>
      </c>
      <c r="B1103" s="4" t="s">
        <v>311</v>
      </c>
      <c r="C1103" s="3" t="s">
        <v>31</v>
      </c>
      <c r="D1103" s="24">
        <v>64</v>
      </c>
      <c r="E1103" s="25"/>
      <c r="F1103" s="25"/>
    </row>
    <row r="1104" spans="1:6" x14ac:dyDescent="0.3">
      <c r="A1104" s="23" t="s">
        <v>145</v>
      </c>
      <c r="B1104" s="26" t="s">
        <v>356</v>
      </c>
      <c r="C1104" s="3"/>
      <c r="D1104" s="24"/>
      <c r="E1104" s="25"/>
      <c r="F1104" s="25"/>
    </row>
    <row r="1105" spans="1:6" ht="22.8" x14ac:dyDescent="0.3">
      <c r="A1105" s="23" t="s">
        <v>360</v>
      </c>
      <c r="B1105" s="4" t="s">
        <v>361</v>
      </c>
      <c r="C1105" s="3" t="s">
        <v>6</v>
      </c>
      <c r="D1105" s="24">
        <v>22.61</v>
      </c>
      <c r="E1105" s="25"/>
      <c r="F1105" s="25"/>
    </row>
    <row r="1106" spans="1:6" x14ac:dyDescent="0.3">
      <c r="A1106" s="23"/>
      <c r="B1106" s="26" t="s">
        <v>383</v>
      </c>
      <c r="C1106" s="3"/>
      <c r="D1106" s="24"/>
      <c r="E1106" s="25"/>
      <c r="F1106" s="25"/>
    </row>
    <row r="1107" spans="1:6" x14ac:dyDescent="0.3">
      <c r="A1107" s="23" t="s">
        <v>384</v>
      </c>
      <c r="B1107" s="4" t="s">
        <v>385</v>
      </c>
      <c r="C1107" s="3" t="s">
        <v>6</v>
      </c>
      <c r="D1107" s="24">
        <v>27.07</v>
      </c>
      <c r="E1107" s="25"/>
      <c r="F1107" s="25"/>
    </row>
    <row r="1108" spans="1:6" ht="34.200000000000003" x14ac:dyDescent="0.3">
      <c r="A1108" s="23" t="s">
        <v>412</v>
      </c>
      <c r="B1108" s="4" t="s">
        <v>413</v>
      </c>
      <c r="C1108" s="3" t="s">
        <v>6</v>
      </c>
      <c r="D1108" s="24">
        <v>4.18</v>
      </c>
      <c r="E1108" s="25"/>
      <c r="F1108" s="25"/>
    </row>
    <row r="1109" spans="1:6" ht="22.8" x14ac:dyDescent="0.3">
      <c r="A1109" s="23" t="s">
        <v>416</v>
      </c>
      <c r="B1109" s="4" t="s">
        <v>417</v>
      </c>
      <c r="C1109" s="3" t="s">
        <v>6</v>
      </c>
      <c r="D1109" s="24">
        <v>2.73</v>
      </c>
      <c r="E1109" s="25"/>
      <c r="F1109" s="25"/>
    </row>
    <row r="1110" spans="1:6" s="31" customFormat="1" x14ac:dyDescent="0.3">
      <c r="A1110" s="32"/>
      <c r="B1110" s="26" t="s">
        <v>226</v>
      </c>
      <c r="C1110" s="2"/>
      <c r="D1110" s="33"/>
      <c r="E1110" s="34"/>
      <c r="F1110" s="34"/>
    </row>
    <row r="1111" spans="1:6" s="31" customFormat="1" x14ac:dyDescent="0.3">
      <c r="A1111" s="32"/>
      <c r="B1111" s="26"/>
      <c r="C1111" s="2"/>
      <c r="D1111" s="33"/>
      <c r="E1111" s="34"/>
      <c r="F1111" s="34"/>
    </row>
    <row r="1112" spans="1:6" x14ac:dyDescent="0.3">
      <c r="A1112" s="35" t="s">
        <v>146</v>
      </c>
      <c r="B1112" s="36"/>
      <c r="C1112" s="37"/>
      <c r="D1112" s="38"/>
      <c r="E1112" s="39"/>
      <c r="F1112" s="39"/>
    </row>
    <row r="1113" spans="1:6" ht="22.8" x14ac:dyDescent="0.3">
      <c r="A1113" s="23"/>
      <c r="B1113" s="26" t="s">
        <v>231</v>
      </c>
      <c r="C1113" s="3"/>
      <c r="D1113" s="24"/>
      <c r="E1113" s="25"/>
      <c r="F1113" s="25"/>
    </row>
    <row r="1114" spans="1:6" x14ac:dyDescent="0.3">
      <c r="A1114" s="23" t="s">
        <v>37</v>
      </c>
      <c r="B1114" s="26" t="s">
        <v>38</v>
      </c>
      <c r="C1114" s="3"/>
      <c r="D1114" s="24"/>
      <c r="E1114" s="25"/>
      <c r="F1114" s="25"/>
    </row>
    <row r="1115" spans="1:6" x14ac:dyDescent="0.3">
      <c r="A1115" s="23" t="s">
        <v>232</v>
      </c>
      <c r="B1115" s="4" t="s">
        <v>233</v>
      </c>
      <c r="C1115" s="3" t="s">
        <v>6</v>
      </c>
      <c r="D1115" s="24">
        <v>257.26</v>
      </c>
      <c r="E1115" s="25"/>
      <c r="F1115" s="25"/>
    </row>
    <row r="1116" spans="1:6" x14ac:dyDescent="0.3">
      <c r="A1116" s="23" t="s">
        <v>41</v>
      </c>
      <c r="B1116" s="4" t="s">
        <v>42</v>
      </c>
      <c r="C1116" s="3" t="s">
        <v>6</v>
      </c>
      <c r="D1116" s="24">
        <v>59.37</v>
      </c>
      <c r="E1116" s="25"/>
      <c r="F1116" s="25"/>
    </row>
    <row r="1117" spans="1:6" ht="22.8" x14ac:dyDescent="0.3">
      <c r="A1117" s="23" t="s">
        <v>43</v>
      </c>
      <c r="B1117" s="26" t="s">
        <v>44</v>
      </c>
      <c r="C1117" s="3"/>
      <c r="D1117" s="24"/>
      <c r="E1117" s="25"/>
      <c r="F1117" s="25"/>
    </row>
    <row r="1118" spans="1:6" x14ac:dyDescent="0.3">
      <c r="A1118" s="23" t="s">
        <v>234</v>
      </c>
      <c r="B1118" s="26" t="s">
        <v>235</v>
      </c>
      <c r="C1118" s="3"/>
      <c r="D1118" s="24"/>
      <c r="E1118" s="25"/>
      <c r="F1118" s="25"/>
    </row>
    <row r="1119" spans="1:6" x14ac:dyDescent="0.3">
      <c r="A1119" s="23" t="s">
        <v>238</v>
      </c>
      <c r="B1119" s="4" t="s">
        <v>298</v>
      </c>
      <c r="C1119" s="3" t="s">
        <v>5</v>
      </c>
      <c r="D1119" s="24">
        <v>22.76</v>
      </c>
      <c r="E1119" s="25"/>
      <c r="F1119" s="25"/>
    </row>
    <row r="1120" spans="1:6" x14ac:dyDescent="0.3">
      <c r="A1120" s="23" t="s">
        <v>69</v>
      </c>
      <c r="B1120" s="26" t="s">
        <v>70</v>
      </c>
      <c r="C1120" s="3"/>
      <c r="D1120" s="24"/>
      <c r="E1120" s="25"/>
      <c r="F1120" s="25"/>
    </row>
    <row r="1121" spans="1:6" ht="22.8" x14ac:dyDescent="0.3">
      <c r="A1121" s="23" t="s">
        <v>71</v>
      </c>
      <c r="B1121" s="4" t="s">
        <v>72</v>
      </c>
      <c r="C1121" s="3" t="s">
        <v>5</v>
      </c>
      <c r="D1121" s="24">
        <v>22.76</v>
      </c>
      <c r="E1121" s="25"/>
      <c r="F1121" s="25"/>
    </row>
    <row r="1122" spans="1:6" x14ac:dyDescent="0.3">
      <c r="A1122" s="23" t="s">
        <v>243</v>
      </c>
      <c r="B1122" s="26" t="s">
        <v>244</v>
      </c>
      <c r="C1122" s="3"/>
      <c r="D1122" s="24"/>
      <c r="E1122" s="25"/>
      <c r="F1122" s="25"/>
    </row>
    <row r="1123" spans="1:6" x14ac:dyDescent="0.3">
      <c r="A1123" s="23" t="s">
        <v>263</v>
      </c>
      <c r="B1123" s="26" t="s">
        <v>264</v>
      </c>
      <c r="C1123" s="3"/>
      <c r="D1123" s="24"/>
      <c r="E1123" s="25"/>
      <c r="F1123" s="25"/>
    </row>
    <row r="1124" spans="1:6" x14ac:dyDescent="0.3">
      <c r="A1124" s="23" t="s">
        <v>265</v>
      </c>
      <c r="B1124" s="26" t="s">
        <v>266</v>
      </c>
      <c r="C1124" s="3"/>
      <c r="D1124" s="24"/>
      <c r="E1124" s="25"/>
      <c r="F1124" s="25"/>
    </row>
    <row r="1125" spans="1:6" x14ac:dyDescent="0.3">
      <c r="A1125" s="23" t="s">
        <v>267</v>
      </c>
      <c r="B1125" s="4" t="s">
        <v>268</v>
      </c>
      <c r="C1125" s="3" t="s">
        <v>30</v>
      </c>
      <c r="D1125" s="24">
        <v>3675.22</v>
      </c>
      <c r="E1125" s="25"/>
      <c r="F1125" s="25"/>
    </row>
    <row r="1126" spans="1:6" ht="22.8" x14ac:dyDescent="0.3">
      <c r="A1126" s="23" t="s">
        <v>275</v>
      </c>
      <c r="B1126" s="26" t="s">
        <v>276</v>
      </c>
      <c r="C1126" s="3"/>
      <c r="D1126" s="24"/>
      <c r="E1126" s="25"/>
      <c r="F1126" s="25"/>
    </row>
    <row r="1127" spans="1:6" x14ac:dyDescent="0.3">
      <c r="A1127" s="23" t="s">
        <v>277</v>
      </c>
      <c r="B1127" s="4" t="s">
        <v>278</v>
      </c>
      <c r="C1127" s="3" t="s">
        <v>5</v>
      </c>
      <c r="D1127" s="24">
        <v>25.11</v>
      </c>
      <c r="E1127" s="25"/>
      <c r="F1127" s="25"/>
    </row>
    <row r="1128" spans="1:6" ht="22.8" x14ac:dyDescent="0.3">
      <c r="A1128" s="23" t="s">
        <v>306</v>
      </c>
      <c r="B1128" s="26" t="s">
        <v>307</v>
      </c>
      <c r="C1128" s="3"/>
      <c r="D1128" s="24"/>
      <c r="E1128" s="25"/>
      <c r="F1128" s="25"/>
    </row>
    <row r="1129" spans="1:6" x14ac:dyDescent="0.3">
      <c r="A1129" s="23" t="s">
        <v>308</v>
      </c>
      <c r="B1129" s="26" t="s">
        <v>309</v>
      </c>
      <c r="C1129" s="3"/>
      <c r="D1129" s="24"/>
      <c r="E1129" s="25"/>
      <c r="F1129" s="25"/>
    </row>
    <row r="1130" spans="1:6" ht="34.200000000000003" x14ac:dyDescent="0.3">
      <c r="A1130" s="23" t="s">
        <v>314</v>
      </c>
      <c r="B1130" s="4" t="s">
        <v>315</v>
      </c>
      <c r="C1130" s="3" t="s">
        <v>31</v>
      </c>
      <c r="D1130" s="24">
        <v>118</v>
      </c>
      <c r="E1130" s="25"/>
      <c r="F1130" s="25"/>
    </row>
    <row r="1131" spans="1:6" x14ac:dyDescent="0.3">
      <c r="A1131" s="23" t="s">
        <v>145</v>
      </c>
      <c r="B1131" s="26" t="s">
        <v>356</v>
      </c>
      <c r="C1131" s="3"/>
      <c r="D1131" s="24"/>
      <c r="E1131" s="25"/>
      <c r="F1131" s="25"/>
    </row>
    <row r="1132" spans="1:6" ht="22.8" x14ac:dyDescent="0.3">
      <c r="A1132" s="23" t="s">
        <v>357</v>
      </c>
      <c r="B1132" s="26" t="s">
        <v>527</v>
      </c>
      <c r="C1132" s="3"/>
      <c r="D1132" s="24"/>
      <c r="E1132" s="25"/>
      <c r="F1132" s="25"/>
    </row>
    <row r="1133" spans="1:6" ht="22.8" x14ac:dyDescent="0.3">
      <c r="A1133" s="23" t="s">
        <v>358</v>
      </c>
      <c r="B1133" s="4" t="s">
        <v>359</v>
      </c>
      <c r="C1133" s="3" t="s">
        <v>6</v>
      </c>
      <c r="D1133" s="24">
        <v>395.78</v>
      </c>
      <c r="E1133" s="25"/>
      <c r="F1133" s="25"/>
    </row>
    <row r="1134" spans="1:6" ht="22.8" x14ac:dyDescent="0.3">
      <c r="A1134" s="23" t="s">
        <v>147</v>
      </c>
      <c r="B1134" s="4" t="s">
        <v>148</v>
      </c>
      <c r="C1134" s="3" t="s">
        <v>8</v>
      </c>
      <c r="D1134" s="24">
        <v>168.98</v>
      </c>
      <c r="E1134" s="25"/>
      <c r="F1134" s="25"/>
    </row>
    <row r="1135" spans="1:6" ht="22.8" x14ac:dyDescent="0.3">
      <c r="A1135" s="23" t="s">
        <v>362</v>
      </c>
      <c r="B1135" s="4" t="s">
        <v>363</v>
      </c>
      <c r="C1135" s="3" t="s">
        <v>31</v>
      </c>
      <c r="D1135" s="24">
        <v>1</v>
      </c>
      <c r="E1135" s="25"/>
      <c r="F1135" s="25"/>
    </row>
    <row r="1136" spans="1:6" ht="22.8" x14ac:dyDescent="0.3">
      <c r="A1136" s="23" t="s">
        <v>364</v>
      </c>
      <c r="B1136" s="4" t="s">
        <v>365</v>
      </c>
      <c r="C1136" s="3" t="s">
        <v>31</v>
      </c>
      <c r="D1136" s="24">
        <v>1</v>
      </c>
      <c r="E1136" s="25"/>
      <c r="F1136" s="25"/>
    </row>
    <row r="1137" spans="1:6" x14ac:dyDescent="0.3">
      <c r="A1137" s="23">
        <v>10001128</v>
      </c>
      <c r="B1137" s="4" t="s">
        <v>642</v>
      </c>
      <c r="C1137" s="3" t="s">
        <v>8</v>
      </c>
      <c r="D1137" s="24">
        <v>23.75</v>
      </c>
      <c r="E1137" s="25"/>
      <c r="F1137" s="25"/>
    </row>
    <row r="1138" spans="1:6" s="31" customFormat="1" x14ac:dyDescent="0.3">
      <c r="A1138" s="32"/>
      <c r="B1138" s="26" t="s">
        <v>226</v>
      </c>
      <c r="C1138" s="2"/>
      <c r="D1138" s="33"/>
      <c r="E1138" s="34"/>
      <c r="F1138" s="34"/>
    </row>
    <row r="1139" spans="1:6" s="31" customFormat="1" x14ac:dyDescent="0.3">
      <c r="A1139" s="32"/>
      <c r="B1139" s="26"/>
      <c r="C1139" s="2"/>
      <c r="D1139" s="33"/>
      <c r="E1139" s="34"/>
      <c r="F1139" s="34"/>
    </row>
    <row r="1140" spans="1:6" x14ac:dyDescent="0.3">
      <c r="A1140" s="35" t="s">
        <v>528</v>
      </c>
      <c r="B1140" s="36"/>
      <c r="C1140" s="37"/>
      <c r="D1140" s="38"/>
      <c r="E1140" s="39"/>
      <c r="F1140" s="39"/>
    </row>
    <row r="1141" spans="1:6" x14ac:dyDescent="0.3">
      <c r="A1141" s="23" t="s">
        <v>320</v>
      </c>
      <c r="B1141" s="26" t="s">
        <v>321</v>
      </c>
      <c r="C1141" s="3"/>
      <c r="D1141" s="24"/>
      <c r="E1141" s="25"/>
      <c r="F1141" s="25"/>
    </row>
    <row r="1142" spans="1:6" x14ac:dyDescent="0.3">
      <c r="A1142" s="23" t="s">
        <v>322</v>
      </c>
      <c r="B1142" s="26" t="s">
        <v>323</v>
      </c>
      <c r="C1142" s="3"/>
      <c r="D1142" s="24"/>
      <c r="E1142" s="25"/>
      <c r="F1142" s="25"/>
    </row>
    <row r="1143" spans="1:6" x14ac:dyDescent="0.3">
      <c r="A1143" s="23" t="s">
        <v>324</v>
      </c>
      <c r="B1143" s="4" t="s">
        <v>325</v>
      </c>
      <c r="C1143" s="3" t="s">
        <v>8</v>
      </c>
      <c r="D1143" s="24">
        <v>163.41</v>
      </c>
      <c r="E1143" s="25"/>
      <c r="F1143" s="25"/>
    </row>
    <row r="1144" spans="1:6" x14ac:dyDescent="0.3">
      <c r="A1144" s="23" t="s">
        <v>334</v>
      </c>
      <c r="B1144" s="26" t="s">
        <v>335</v>
      </c>
      <c r="C1144" s="3"/>
      <c r="D1144" s="24"/>
      <c r="E1144" s="25"/>
      <c r="F1144" s="25"/>
    </row>
    <row r="1145" spans="1:6" ht="22.8" x14ac:dyDescent="0.3">
      <c r="A1145" s="23" t="s">
        <v>418</v>
      </c>
      <c r="B1145" s="4" t="s">
        <v>419</v>
      </c>
      <c r="C1145" s="3" t="s">
        <v>31</v>
      </c>
      <c r="D1145" s="24">
        <v>1</v>
      </c>
      <c r="E1145" s="25"/>
      <c r="F1145" s="25"/>
    </row>
    <row r="1146" spans="1:6" ht="22.8" x14ac:dyDescent="0.3">
      <c r="A1146" s="23" t="s">
        <v>420</v>
      </c>
      <c r="B1146" s="4" t="s">
        <v>421</v>
      </c>
      <c r="C1146" s="3" t="s">
        <v>31</v>
      </c>
      <c r="D1146" s="24">
        <v>1</v>
      </c>
      <c r="E1146" s="25"/>
      <c r="F1146" s="25"/>
    </row>
    <row r="1147" spans="1:6" ht="22.8" x14ac:dyDescent="0.3">
      <c r="A1147" s="23" t="s">
        <v>422</v>
      </c>
      <c r="B1147" s="4" t="s">
        <v>423</v>
      </c>
      <c r="C1147" s="3" t="s">
        <v>31</v>
      </c>
      <c r="D1147" s="24">
        <v>1</v>
      </c>
      <c r="E1147" s="25"/>
      <c r="F1147" s="25"/>
    </row>
    <row r="1148" spans="1:6" ht="22.8" x14ac:dyDescent="0.3">
      <c r="A1148" s="23" t="s">
        <v>424</v>
      </c>
      <c r="B1148" s="4" t="s">
        <v>425</v>
      </c>
      <c r="C1148" s="3" t="s">
        <v>31</v>
      </c>
      <c r="D1148" s="24">
        <v>1</v>
      </c>
      <c r="E1148" s="25"/>
      <c r="F1148" s="25"/>
    </row>
    <row r="1149" spans="1:6" ht="22.8" x14ac:dyDescent="0.3">
      <c r="A1149" s="23" t="s">
        <v>426</v>
      </c>
      <c r="B1149" s="4" t="s">
        <v>427</v>
      </c>
      <c r="C1149" s="3" t="s">
        <v>31</v>
      </c>
      <c r="D1149" s="24">
        <v>1</v>
      </c>
      <c r="E1149" s="25"/>
      <c r="F1149" s="25"/>
    </row>
    <row r="1150" spans="1:6" x14ac:dyDescent="0.3">
      <c r="A1150" s="23" t="s">
        <v>174</v>
      </c>
      <c r="B1150" s="26" t="s">
        <v>175</v>
      </c>
      <c r="C1150" s="3"/>
      <c r="D1150" s="24"/>
      <c r="E1150" s="25"/>
      <c r="F1150" s="25"/>
    </row>
    <row r="1151" spans="1:6" x14ac:dyDescent="0.3">
      <c r="A1151" s="23">
        <v>10001145</v>
      </c>
      <c r="B1151" s="4" t="s">
        <v>643</v>
      </c>
      <c r="C1151" s="3" t="s">
        <v>31</v>
      </c>
      <c r="D1151" s="24">
        <v>1</v>
      </c>
      <c r="E1151" s="25"/>
      <c r="F1151" s="25"/>
    </row>
    <row r="1152" spans="1:6" x14ac:dyDescent="0.3">
      <c r="A1152" s="23">
        <v>10001146</v>
      </c>
      <c r="B1152" s="4" t="s">
        <v>644</v>
      </c>
      <c r="C1152" s="3" t="s">
        <v>31</v>
      </c>
      <c r="D1152" s="24">
        <v>15</v>
      </c>
      <c r="E1152" s="25"/>
      <c r="F1152" s="25"/>
    </row>
    <row r="1153" spans="1:6" x14ac:dyDescent="0.3">
      <c r="A1153" s="23">
        <v>10001147</v>
      </c>
      <c r="B1153" s="4" t="s">
        <v>645</v>
      </c>
      <c r="C1153" s="3" t="s">
        <v>31</v>
      </c>
      <c r="D1153" s="24">
        <v>5</v>
      </c>
      <c r="E1153" s="25"/>
      <c r="F1153" s="25"/>
    </row>
    <row r="1154" spans="1:6" x14ac:dyDescent="0.3">
      <c r="A1154" s="23">
        <v>10001148</v>
      </c>
      <c r="B1154" s="4" t="s">
        <v>646</v>
      </c>
      <c r="C1154" s="3" t="s">
        <v>31</v>
      </c>
      <c r="D1154" s="24">
        <v>3</v>
      </c>
      <c r="E1154" s="25"/>
      <c r="F1154" s="25"/>
    </row>
    <row r="1155" spans="1:6" x14ac:dyDescent="0.3">
      <c r="A1155" s="23">
        <v>10001149</v>
      </c>
      <c r="B1155" s="4" t="s">
        <v>647</v>
      </c>
      <c r="C1155" s="3" t="s">
        <v>31</v>
      </c>
      <c r="D1155" s="24">
        <v>1</v>
      </c>
      <c r="E1155" s="25"/>
      <c r="F1155" s="25"/>
    </row>
    <row r="1156" spans="1:6" x14ac:dyDescent="0.3">
      <c r="A1156" s="23">
        <v>10001150</v>
      </c>
      <c r="B1156" s="4" t="s">
        <v>648</v>
      </c>
      <c r="C1156" s="3" t="s">
        <v>8</v>
      </c>
      <c r="D1156" s="24">
        <v>163.41</v>
      </c>
      <c r="E1156" s="25"/>
      <c r="F1156" s="25"/>
    </row>
    <row r="1157" spans="1:6" x14ac:dyDescent="0.3">
      <c r="A1157" s="23">
        <v>10001151</v>
      </c>
      <c r="B1157" s="4" t="s">
        <v>649</v>
      </c>
      <c r="C1157" s="3" t="s">
        <v>31</v>
      </c>
      <c r="D1157" s="24">
        <v>3</v>
      </c>
      <c r="E1157" s="25"/>
      <c r="F1157" s="25"/>
    </row>
    <row r="1158" spans="1:6" x14ac:dyDescent="0.3">
      <c r="A1158" s="23">
        <v>10001153</v>
      </c>
      <c r="B1158" s="4" t="s">
        <v>650</v>
      </c>
      <c r="C1158" s="3" t="s">
        <v>31</v>
      </c>
      <c r="D1158" s="24">
        <v>8</v>
      </c>
      <c r="E1158" s="25"/>
      <c r="F1158" s="25"/>
    </row>
    <row r="1159" spans="1:6" x14ac:dyDescent="0.3">
      <c r="A1159" s="23">
        <v>10001154</v>
      </c>
      <c r="B1159" s="4" t="s">
        <v>651</v>
      </c>
      <c r="C1159" s="3" t="s">
        <v>31</v>
      </c>
      <c r="D1159" s="24">
        <v>5</v>
      </c>
      <c r="E1159" s="25"/>
      <c r="F1159" s="25"/>
    </row>
    <row r="1160" spans="1:6" x14ac:dyDescent="0.3">
      <c r="A1160" s="23">
        <v>10001155</v>
      </c>
      <c r="B1160" s="4" t="s">
        <v>652</v>
      </c>
      <c r="C1160" s="3" t="s">
        <v>31</v>
      </c>
      <c r="D1160" s="24">
        <v>1</v>
      </c>
      <c r="E1160" s="25"/>
      <c r="F1160" s="25"/>
    </row>
    <row r="1161" spans="1:6" x14ac:dyDescent="0.3">
      <c r="A1161" s="23">
        <v>10001156</v>
      </c>
      <c r="B1161" s="4" t="s">
        <v>653</v>
      </c>
      <c r="C1161" s="3" t="s">
        <v>31</v>
      </c>
      <c r="D1161" s="24">
        <v>4</v>
      </c>
      <c r="E1161" s="25"/>
      <c r="F1161" s="25"/>
    </row>
    <row r="1162" spans="1:6" x14ac:dyDescent="0.3">
      <c r="A1162" s="23">
        <v>10001157</v>
      </c>
      <c r="B1162" s="4" t="s">
        <v>654</v>
      </c>
      <c r="C1162" s="3" t="s">
        <v>31</v>
      </c>
      <c r="D1162" s="24">
        <v>1</v>
      </c>
      <c r="E1162" s="25"/>
      <c r="F1162" s="25"/>
    </row>
    <row r="1163" spans="1:6" x14ac:dyDescent="0.3">
      <c r="A1163" s="23">
        <v>10001158</v>
      </c>
      <c r="B1163" s="4" t="s">
        <v>655</v>
      </c>
      <c r="C1163" s="3" t="s">
        <v>31</v>
      </c>
      <c r="D1163" s="24">
        <v>1</v>
      </c>
      <c r="E1163" s="25"/>
      <c r="F1163" s="25"/>
    </row>
    <row r="1164" spans="1:6" x14ac:dyDescent="0.3">
      <c r="A1164" s="23">
        <v>10001159</v>
      </c>
      <c r="B1164" s="4" t="s">
        <v>656</v>
      </c>
      <c r="C1164" s="3" t="s">
        <v>31</v>
      </c>
      <c r="D1164" s="24">
        <v>5</v>
      </c>
      <c r="E1164" s="25"/>
      <c r="F1164" s="25"/>
    </row>
    <row r="1165" spans="1:6" x14ac:dyDescent="0.3">
      <c r="A1165" s="23">
        <v>10001160</v>
      </c>
      <c r="B1165" s="4" t="s">
        <v>657</v>
      </c>
      <c r="C1165" s="3" t="s">
        <v>8</v>
      </c>
      <c r="D1165" s="24">
        <v>25.22</v>
      </c>
      <c r="E1165" s="25"/>
      <c r="F1165" s="25"/>
    </row>
    <row r="1166" spans="1:6" x14ac:dyDescent="0.3">
      <c r="A1166" s="23">
        <v>10001161</v>
      </c>
      <c r="B1166" s="4" t="s">
        <v>658</v>
      </c>
      <c r="C1166" s="3" t="s">
        <v>8</v>
      </c>
      <c r="D1166" s="24">
        <v>3.78</v>
      </c>
      <c r="E1166" s="25"/>
      <c r="F1166" s="25"/>
    </row>
    <row r="1167" spans="1:6" x14ac:dyDescent="0.3">
      <c r="A1167" s="23">
        <v>10001162</v>
      </c>
      <c r="B1167" s="4" t="s">
        <v>659</v>
      </c>
      <c r="C1167" s="3" t="s">
        <v>31</v>
      </c>
      <c r="D1167" s="24">
        <v>4</v>
      </c>
      <c r="E1167" s="25"/>
      <c r="F1167" s="25"/>
    </row>
    <row r="1168" spans="1:6" s="31" customFormat="1" x14ac:dyDescent="0.3">
      <c r="A1168" s="32"/>
      <c r="B1168" s="26" t="s">
        <v>226</v>
      </c>
      <c r="C1168" s="2"/>
      <c r="D1168" s="33"/>
      <c r="E1168" s="34"/>
      <c r="F1168" s="34"/>
    </row>
    <row r="1169" spans="1:6" s="31" customFormat="1" x14ac:dyDescent="0.3">
      <c r="A1169" s="32"/>
      <c r="B1169" s="26"/>
      <c r="C1169" s="2"/>
      <c r="D1169" s="33"/>
      <c r="E1169" s="34"/>
      <c r="F1169" s="34"/>
    </row>
    <row r="1170" spans="1:6" x14ac:dyDescent="0.3">
      <c r="A1170" s="35" t="s">
        <v>529</v>
      </c>
      <c r="B1170" s="36"/>
      <c r="C1170" s="37"/>
      <c r="D1170" s="38"/>
      <c r="E1170" s="39"/>
      <c r="F1170" s="39"/>
    </row>
    <row r="1171" spans="1:6" s="31" customFormat="1" ht="22.8" x14ac:dyDescent="0.3">
      <c r="A1171" s="32"/>
      <c r="B1171" s="26" t="s">
        <v>231</v>
      </c>
      <c r="C1171" s="2"/>
      <c r="D1171" s="33"/>
      <c r="E1171" s="34"/>
      <c r="F1171" s="34"/>
    </row>
    <row r="1172" spans="1:6" s="31" customFormat="1" x14ac:dyDescent="0.3">
      <c r="A1172" s="32" t="s">
        <v>37</v>
      </c>
      <c r="B1172" s="26" t="s">
        <v>38</v>
      </c>
      <c r="C1172" s="2"/>
      <c r="D1172" s="33"/>
      <c r="E1172" s="34"/>
      <c r="F1172" s="34"/>
    </row>
    <row r="1173" spans="1:6" x14ac:dyDescent="0.3">
      <c r="A1173" s="23" t="s">
        <v>232</v>
      </c>
      <c r="B1173" s="4" t="s">
        <v>233</v>
      </c>
      <c r="C1173" s="3" t="s">
        <v>6</v>
      </c>
      <c r="D1173" s="24">
        <v>542.98</v>
      </c>
      <c r="E1173" s="25"/>
      <c r="F1173" s="25"/>
    </row>
    <row r="1174" spans="1:6" x14ac:dyDescent="0.3">
      <c r="A1174" s="23" t="s">
        <v>349</v>
      </c>
      <c r="B1174" s="26" t="s">
        <v>350</v>
      </c>
      <c r="C1174" s="3"/>
      <c r="D1174" s="24"/>
      <c r="E1174" s="25"/>
      <c r="F1174" s="25"/>
    </row>
    <row r="1175" spans="1:6" x14ac:dyDescent="0.3">
      <c r="A1175" s="23" t="s">
        <v>351</v>
      </c>
      <c r="B1175" s="4" t="s">
        <v>352</v>
      </c>
      <c r="C1175" s="3" t="s">
        <v>6</v>
      </c>
      <c r="D1175" s="24">
        <v>542.98</v>
      </c>
      <c r="E1175" s="25"/>
      <c r="F1175" s="25"/>
    </row>
    <row r="1176" spans="1:6" s="31" customFormat="1" x14ac:dyDescent="0.3">
      <c r="A1176" s="32"/>
      <c r="B1176" s="26" t="s">
        <v>226</v>
      </c>
      <c r="C1176" s="2"/>
      <c r="D1176" s="33"/>
      <c r="E1176" s="34"/>
      <c r="F1176" s="34"/>
    </row>
    <row r="1177" spans="1:6" s="31" customFormat="1" x14ac:dyDescent="0.3">
      <c r="A1177" s="32"/>
      <c r="B1177" s="26"/>
      <c r="C1177" s="2"/>
      <c r="D1177" s="33"/>
      <c r="E1177" s="34"/>
      <c r="F1177" s="34"/>
    </row>
    <row r="1178" spans="1:6" x14ac:dyDescent="0.3">
      <c r="A1178" s="35" t="s">
        <v>530</v>
      </c>
      <c r="B1178" s="36"/>
      <c r="C1178" s="37"/>
      <c r="D1178" s="38"/>
      <c r="E1178" s="39"/>
      <c r="F1178" s="39"/>
    </row>
    <row r="1179" spans="1:6" x14ac:dyDescent="0.3">
      <c r="A1179" s="23" t="s">
        <v>73</v>
      </c>
      <c r="B1179" s="26" t="s">
        <v>74</v>
      </c>
      <c r="C1179" s="3"/>
      <c r="D1179" s="24"/>
      <c r="E1179" s="25"/>
      <c r="F1179" s="25"/>
    </row>
    <row r="1180" spans="1:6" x14ac:dyDescent="0.3">
      <c r="A1180" s="23" t="s">
        <v>316</v>
      </c>
      <c r="B1180" s="26" t="s">
        <v>317</v>
      </c>
      <c r="C1180" s="3"/>
      <c r="D1180" s="24"/>
      <c r="E1180" s="25"/>
      <c r="F1180" s="25"/>
    </row>
    <row r="1181" spans="1:6" x14ac:dyDescent="0.3">
      <c r="A1181" s="23" t="s">
        <v>318</v>
      </c>
      <c r="B1181" s="26" t="s">
        <v>319</v>
      </c>
      <c r="C1181" s="3"/>
      <c r="D1181" s="24"/>
      <c r="E1181" s="25"/>
      <c r="F1181" s="25"/>
    </row>
    <row r="1182" spans="1:6" x14ac:dyDescent="0.3">
      <c r="A1182" s="23" t="s">
        <v>75</v>
      </c>
      <c r="B1182" s="4" t="s">
        <v>76</v>
      </c>
      <c r="C1182" s="3" t="s">
        <v>8</v>
      </c>
      <c r="D1182" s="24">
        <v>323.31</v>
      </c>
      <c r="E1182" s="25"/>
      <c r="F1182" s="25"/>
    </row>
    <row r="1183" spans="1:6" x14ac:dyDescent="0.3">
      <c r="A1183" s="23" t="s">
        <v>334</v>
      </c>
      <c r="B1183" s="26" t="s">
        <v>335</v>
      </c>
      <c r="C1183" s="3"/>
      <c r="D1183" s="24"/>
      <c r="E1183" s="25"/>
      <c r="F1183" s="25"/>
    </row>
    <row r="1184" spans="1:6" ht="22.8" x14ac:dyDescent="0.3">
      <c r="A1184" s="23" t="s">
        <v>87</v>
      </c>
      <c r="B1184" s="4" t="s">
        <v>88</v>
      </c>
      <c r="C1184" s="3" t="s">
        <v>31</v>
      </c>
      <c r="D1184" s="24">
        <v>62</v>
      </c>
      <c r="E1184" s="25"/>
      <c r="F1184" s="25"/>
    </row>
    <row r="1185" spans="1:6" x14ac:dyDescent="0.3">
      <c r="A1185" s="23" t="s">
        <v>370</v>
      </c>
      <c r="B1185" s="26" t="s">
        <v>371</v>
      </c>
      <c r="C1185" s="3"/>
      <c r="D1185" s="24"/>
      <c r="E1185" s="25"/>
      <c r="F1185" s="25"/>
    </row>
    <row r="1186" spans="1:6" ht="22.8" x14ac:dyDescent="0.3">
      <c r="A1186" s="23" t="s">
        <v>372</v>
      </c>
      <c r="B1186" s="4" t="s">
        <v>531</v>
      </c>
      <c r="C1186" s="3" t="s">
        <v>8</v>
      </c>
      <c r="D1186" s="24">
        <v>273.39999999999998</v>
      </c>
      <c r="E1186" s="25"/>
      <c r="F1186" s="25"/>
    </row>
    <row r="1187" spans="1:6" x14ac:dyDescent="0.3">
      <c r="A1187" s="23" t="s">
        <v>178</v>
      </c>
      <c r="B1187" s="4" t="s">
        <v>179</v>
      </c>
      <c r="C1187" s="3" t="s">
        <v>432</v>
      </c>
      <c r="D1187" s="24">
        <v>69.31</v>
      </c>
      <c r="E1187" s="25"/>
      <c r="F1187" s="25"/>
    </row>
    <row r="1188" spans="1:6" x14ac:dyDescent="0.3">
      <c r="A1188" s="23">
        <v>5577</v>
      </c>
      <c r="B1188" s="4" t="s">
        <v>588</v>
      </c>
      <c r="C1188" s="3" t="s">
        <v>31</v>
      </c>
      <c r="D1188" s="24">
        <v>39</v>
      </c>
      <c r="E1188" s="25"/>
      <c r="F1188" s="25"/>
    </row>
    <row r="1189" spans="1:6" x14ac:dyDescent="0.3">
      <c r="A1189" s="23">
        <v>5578</v>
      </c>
      <c r="B1189" s="4" t="s">
        <v>589</v>
      </c>
      <c r="C1189" s="3" t="s">
        <v>31</v>
      </c>
      <c r="D1189" s="24">
        <v>23</v>
      </c>
      <c r="E1189" s="25"/>
      <c r="F1189" s="25"/>
    </row>
    <row r="1190" spans="1:6" x14ac:dyDescent="0.3">
      <c r="A1190" s="23">
        <v>10001161</v>
      </c>
      <c r="B1190" s="4" t="s">
        <v>658</v>
      </c>
      <c r="C1190" s="3" t="s">
        <v>8</v>
      </c>
      <c r="D1190" s="24">
        <v>254</v>
      </c>
      <c r="E1190" s="25"/>
      <c r="F1190" s="25"/>
    </row>
    <row r="1191" spans="1:6" x14ac:dyDescent="0.3">
      <c r="A1191" s="23">
        <v>10001163</v>
      </c>
      <c r="B1191" s="4" t="s">
        <v>660</v>
      </c>
      <c r="C1191" s="3" t="s">
        <v>31</v>
      </c>
      <c r="D1191" s="24">
        <v>29</v>
      </c>
      <c r="E1191" s="25"/>
      <c r="F1191" s="25"/>
    </row>
    <row r="1192" spans="1:6" x14ac:dyDescent="0.3">
      <c r="A1192" s="23">
        <v>10001164</v>
      </c>
      <c r="B1192" s="4" t="s">
        <v>661</v>
      </c>
      <c r="C1192" s="3" t="s">
        <v>31</v>
      </c>
      <c r="D1192" s="24">
        <v>29</v>
      </c>
      <c r="E1192" s="25"/>
      <c r="F1192" s="25"/>
    </row>
    <row r="1193" spans="1:6" x14ac:dyDescent="0.3">
      <c r="A1193" s="23">
        <v>10001165</v>
      </c>
      <c r="B1193" s="4" t="s">
        <v>662</v>
      </c>
      <c r="C1193" s="3" t="s">
        <v>663</v>
      </c>
      <c r="D1193" s="24">
        <v>319.99999999999994</v>
      </c>
      <c r="E1193" s="25"/>
      <c r="F1193" s="25"/>
    </row>
    <row r="1194" spans="1:6" s="31" customFormat="1" x14ac:dyDescent="0.3">
      <c r="A1194" s="32"/>
      <c r="B1194" s="26" t="s">
        <v>226</v>
      </c>
      <c r="C1194" s="2"/>
      <c r="D1194" s="33"/>
      <c r="E1194" s="34"/>
      <c r="F1194" s="34"/>
    </row>
    <row r="1195" spans="1:6" s="31" customFormat="1" x14ac:dyDescent="0.3">
      <c r="A1195" s="32"/>
      <c r="B1195" s="26" t="s">
        <v>801</v>
      </c>
      <c r="C1195" s="2"/>
      <c r="D1195" s="33"/>
      <c r="E1195" s="34"/>
      <c r="F1195" s="41"/>
    </row>
    <row r="1196" spans="1:6" x14ac:dyDescent="0.3">
      <c r="A1196" s="32"/>
      <c r="B1196" s="26"/>
      <c r="C1196" s="2"/>
      <c r="D1196" s="42"/>
      <c r="E1196" s="41"/>
      <c r="F1196" s="41"/>
    </row>
    <row r="1197" spans="1:6" x14ac:dyDescent="0.3">
      <c r="A1197" s="18" t="s">
        <v>532</v>
      </c>
      <c r="B1197" s="19"/>
      <c r="C1197" s="20"/>
      <c r="D1197" s="21"/>
      <c r="E1197" s="22"/>
      <c r="F1197" s="22"/>
    </row>
    <row r="1198" spans="1:6" ht="22.8" x14ac:dyDescent="0.3">
      <c r="A1198" s="23" t="s">
        <v>43</v>
      </c>
      <c r="B1198" s="26" t="s">
        <v>44</v>
      </c>
      <c r="C1198" s="3"/>
      <c r="D1198" s="24"/>
      <c r="E1198" s="25"/>
      <c r="F1198" s="25"/>
    </row>
    <row r="1199" spans="1:6" x14ac:dyDescent="0.3">
      <c r="A1199" s="23" t="s">
        <v>45</v>
      </c>
      <c r="B1199" s="4" t="s">
        <v>46</v>
      </c>
      <c r="C1199" s="3" t="s">
        <v>5</v>
      </c>
      <c r="D1199" s="24">
        <v>88.08</v>
      </c>
      <c r="E1199" s="25"/>
      <c r="F1199" s="25"/>
    </row>
    <row r="1200" spans="1:6" x14ac:dyDescent="0.3">
      <c r="A1200" s="23" t="s">
        <v>59</v>
      </c>
      <c r="B1200" s="26" t="s">
        <v>60</v>
      </c>
      <c r="C1200" s="3"/>
      <c r="D1200" s="24"/>
      <c r="E1200" s="25"/>
      <c r="F1200" s="25"/>
    </row>
    <row r="1201" spans="1:6" x14ac:dyDescent="0.3">
      <c r="A1201" s="23" t="s">
        <v>65</v>
      </c>
      <c r="B1201" s="4" t="s">
        <v>66</v>
      </c>
      <c r="C1201" s="3" t="s">
        <v>5</v>
      </c>
      <c r="D1201" s="24">
        <v>55.99</v>
      </c>
      <c r="E1201" s="25"/>
      <c r="F1201" s="25"/>
    </row>
    <row r="1202" spans="1:6" x14ac:dyDescent="0.3">
      <c r="A1202" s="23" t="s">
        <v>67</v>
      </c>
      <c r="B1202" s="4" t="s">
        <v>68</v>
      </c>
      <c r="C1202" s="3" t="s">
        <v>5</v>
      </c>
      <c r="D1202" s="24">
        <v>50.6</v>
      </c>
      <c r="E1202" s="25"/>
      <c r="F1202" s="25"/>
    </row>
    <row r="1203" spans="1:6" x14ac:dyDescent="0.3">
      <c r="A1203" s="23" t="s">
        <v>69</v>
      </c>
      <c r="B1203" s="26" t="s">
        <v>70</v>
      </c>
      <c r="C1203" s="3"/>
      <c r="D1203" s="24"/>
      <c r="E1203" s="25"/>
      <c r="F1203" s="25"/>
    </row>
    <row r="1204" spans="1:6" ht="22.8" x14ac:dyDescent="0.3">
      <c r="A1204" s="23" t="s">
        <v>71</v>
      </c>
      <c r="B1204" s="4" t="s">
        <v>72</v>
      </c>
      <c r="C1204" s="3" t="s">
        <v>5</v>
      </c>
      <c r="D1204" s="24">
        <v>88.08</v>
      </c>
      <c r="E1204" s="25"/>
      <c r="F1204" s="25"/>
    </row>
    <row r="1205" spans="1:6" ht="22.8" x14ac:dyDescent="0.3">
      <c r="A1205" s="23" t="s">
        <v>133</v>
      </c>
      <c r="B1205" s="26" t="s">
        <v>134</v>
      </c>
      <c r="C1205" s="3"/>
      <c r="D1205" s="24"/>
      <c r="E1205" s="25"/>
      <c r="F1205" s="25"/>
    </row>
    <row r="1206" spans="1:6" x14ac:dyDescent="0.3">
      <c r="A1206" s="23" t="s">
        <v>139</v>
      </c>
      <c r="B1206" s="4" t="s">
        <v>140</v>
      </c>
      <c r="C1206" s="3" t="s">
        <v>5</v>
      </c>
      <c r="D1206" s="24">
        <v>17.71</v>
      </c>
      <c r="E1206" s="25"/>
      <c r="F1206" s="25"/>
    </row>
    <row r="1207" spans="1:6" x14ac:dyDescent="0.3">
      <c r="A1207" s="23" t="s">
        <v>353</v>
      </c>
      <c r="B1207" s="26" t="s">
        <v>354</v>
      </c>
      <c r="C1207" s="3"/>
      <c r="D1207" s="24"/>
      <c r="E1207" s="25"/>
      <c r="F1207" s="25"/>
    </row>
    <row r="1208" spans="1:6" ht="22.8" x14ac:dyDescent="0.3">
      <c r="A1208" s="23" t="s">
        <v>355</v>
      </c>
      <c r="B1208" s="4" t="s">
        <v>533</v>
      </c>
      <c r="C1208" s="3" t="s">
        <v>8</v>
      </c>
      <c r="D1208" s="24">
        <v>96.84</v>
      </c>
      <c r="E1208" s="25"/>
      <c r="F1208" s="25"/>
    </row>
    <row r="1209" spans="1:6" s="31" customFormat="1" x14ac:dyDescent="0.3">
      <c r="A1209" s="32"/>
      <c r="B1209" s="26" t="s">
        <v>226</v>
      </c>
      <c r="C1209" s="2"/>
      <c r="D1209" s="33"/>
      <c r="E1209" s="34"/>
      <c r="F1209" s="34"/>
    </row>
    <row r="1210" spans="1:6" s="31" customFormat="1" x14ac:dyDescent="0.3">
      <c r="A1210" s="32"/>
      <c r="B1210" s="26"/>
      <c r="C1210" s="2"/>
      <c r="D1210" s="33"/>
      <c r="E1210" s="34"/>
      <c r="F1210" s="34"/>
    </row>
    <row r="1211" spans="1:6" x14ac:dyDescent="0.3">
      <c r="A1211" s="18" t="s">
        <v>534</v>
      </c>
      <c r="B1211" s="19"/>
      <c r="C1211" s="20"/>
      <c r="D1211" s="21"/>
      <c r="E1211" s="22"/>
      <c r="F1211" s="22"/>
    </row>
    <row r="1212" spans="1:6" x14ac:dyDescent="0.3">
      <c r="A1212" s="23" t="s">
        <v>535</v>
      </c>
      <c r="B1212" s="26" t="s">
        <v>536</v>
      </c>
      <c r="C1212" s="3"/>
      <c r="D1212" s="24"/>
      <c r="E1212" s="25"/>
      <c r="F1212" s="25"/>
    </row>
    <row r="1213" spans="1:6" ht="34.200000000000003" x14ac:dyDescent="0.3">
      <c r="A1213" s="23" t="s">
        <v>21</v>
      </c>
      <c r="B1213" s="26" t="s">
        <v>537</v>
      </c>
      <c r="C1213" s="3"/>
      <c r="D1213" s="24"/>
      <c r="E1213" s="25"/>
      <c r="F1213" s="25"/>
    </row>
    <row r="1214" spans="1:6" ht="22.8" x14ac:dyDescent="0.3">
      <c r="A1214" s="23" t="s">
        <v>22</v>
      </c>
      <c r="B1214" s="4" t="s">
        <v>667</v>
      </c>
      <c r="C1214" s="3" t="s">
        <v>3</v>
      </c>
      <c r="D1214" s="24">
        <v>100</v>
      </c>
      <c r="E1214" s="25"/>
      <c r="F1214" s="25"/>
    </row>
    <row r="1215" spans="1:6" ht="22.8" x14ac:dyDescent="0.3">
      <c r="A1215" s="23" t="s">
        <v>23</v>
      </c>
      <c r="B1215" s="4" t="s">
        <v>668</v>
      </c>
      <c r="C1215" s="3" t="s">
        <v>31</v>
      </c>
      <c r="D1215" s="24">
        <v>2</v>
      </c>
      <c r="E1215" s="25"/>
      <c r="F1215" s="25"/>
    </row>
    <row r="1216" spans="1:6" ht="22.8" x14ac:dyDescent="0.3">
      <c r="A1216" s="23" t="s">
        <v>669</v>
      </c>
      <c r="B1216" s="4" t="s">
        <v>670</v>
      </c>
      <c r="C1216" s="3" t="s">
        <v>31</v>
      </c>
      <c r="D1216" s="24">
        <v>2</v>
      </c>
      <c r="E1216" s="25"/>
      <c r="F1216" s="25"/>
    </row>
    <row r="1217" spans="1:6" ht="68.400000000000006" x14ac:dyDescent="0.3">
      <c r="A1217" s="23" t="s">
        <v>671</v>
      </c>
      <c r="B1217" s="4" t="s">
        <v>672</v>
      </c>
      <c r="C1217" s="3" t="s">
        <v>31</v>
      </c>
      <c r="D1217" s="24">
        <v>1</v>
      </c>
      <c r="E1217" s="25"/>
      <c r="F1217" s="25"/>
    </row>
    <row r="1218" spans="1:6" ht="22.8" x14ac:dyDescent="0.3">
      <c r="A1218" s="23" t="s">
        <v>673</v>
      </c>
      <c r="B1218" s="4" t="s">
        <v>674</v>
      </c>
      <c r="C1218" s="3" t="s">
        <v>31</v>
      </c>
      <c r="D1218" s="24">
        <v>4</v>
      </c>
      <c r="E1218" s="25"/>
      <c r="F1218" s="25"/>
    </row>
    <row r="1219" spans="1:6" ht="22.8" x14ac:dyDescent="0.3">
      <c r="A1219" s="23" t="s">
        <v>675</v>
      </c>
      <c r="B1219" s="4" t="s">
        <v>676</v>
      </c>
      <c r="C1219" s="3" t="s">
        <v>31</v>
      </c>
      <c r="D1219" s="24">
        <v>4</v>
      </c>
      <c r="E1219" s="25"/>
      <c r="F1219" s="25"/>
    </row>
    <row r="1220" spans="1:6" ht="22.8" x14ac:dyDescent="0.3">
      <c r="A1220" s="23" t="s">
        <v>677</v>
      </c>
      <c r="B1220" s="4" t="s">
        <v>678</v>
      </c>
      <c r="C1220" s="3" t="s">
        <v>3</v>
      </c>
      <c r="D1220" s="24">
        <v>30</v>
      </c>
      <c r="E1220" s="25"/>
      <c r="F1220" s="25"/>
    </row>
    <row r="1221" spans="1:6" ht="34.200000000000003" x14ac:dyDescent="0.3">
      <c r="A1221" s="23" t="s">
        <v>679</v>
      </c>
      <c r="B1221" s="4" t="s">
        <v>680</v>
      </c>
      <c r="C1221" s="3" t="s">
        <v>31</v>
      </c>
      <c r="D1221" s="24">
        <v>1</v>
      </c>
      <c r="E1221" s="25"/>
      <c r="F1221" s="25"/>
    </row>
    <row r="1222" spans="1:6" ht="102.6" x14ac:dyDescent="0.3">
      <c r="A1222" s="23" t="s">
        <v>681</v>
      </c>
      <c r="B1222" s="4" t="s">
        <v>682</v>
      </c>
      <c r="C1222" s="3" t="s">
        <v>31</v>
      </c>
      <c r="D1222" s="24">
        <v>1</v>
      </c>
      <c r="E1222" s="25"/>
      <c r="F1222" s="25"/>
    </row>
    <row r="1223" spans="1:6" ht="57" x14ac:dyDescent="0.3">
      <c r="A1223" s="23" t="s">
        <v>683</v>
      </c>
      <c r="B1223" s="4" t="s">
        <v>684</v>
      </c>
      <c r="C1223" s="3" t="s">
        <v>31</v>
      </c>
      <c r="D1223" s="24">
        <v>1</v>
      </c>
      <c r="E1223" s="25"/>
      <c r="F1223" s="25"/>
    </row>
    <row r="1224" spans="1:6" ht="114" x14ac:dyDescent="0.3">
      <c r="A1224" s="23" t="s">
        <v>685</v>
      </c>
      <c r="B1224" s="4" t="s">
        <v>686</v>
      </c>
      <c r="C1224" s="3" t="s">
        <v>31</v>
      </c>
      <c r="D1224" s="24">
        <v>1</v>
      </c>
      <c r="E1224" s="25"/>
      <c r="F1224" s="25"/>
    </row>
    <row r="1225" spans="1:6" ht="45.6" x14ac:dyDescent="0.3">
      <c r="A1225" s="23" t="s">
        <v>687</v>
      </c>
      <c r="B1225" s="4" t="s">
        <v>688</v>
      </c>
      <c r="C1225" s="3" t="s">
        <v>3</v>
      </c>
      <c r="D1225" s="24">
        <v>12</v>
      </c>
      <c r="E1225" s="25"/>
      <c r="F1225" s="25"/>
    </row>
    <row r="1226" spans="1:6" ht="45.6" x14ac:dyDescent="0.3">
      <c r="A1226" s="23" t="s">
        <v>689</v>
      </c>
      <c r="B1226" s="4" t="s">
        <v>690</v>
      </c>
      <c r="C1226" s="3" t="s">
        <v>3</v>
      </c>
      <c r="D1226" s="24">
        <v>10</v>
      </c>
      <c r="E1226" s="25"/>
      <c r="F1226" s="25"/>
    </row>
    <row r="1227" spans="1:6" ht="45.6" x14ac:dyDescent="0.3">
      <c r="A1227" s="23" t="s">
        <v>691</v>
      </c>
      <c r="B1227" s="4" t="s">
        <v>692</v>
      </c>
      <c r="C1227" s="3" t="s">
        <v>3</v>
      </c>
      <c r="D1227" s="24">
        <v>7</v>
      </c>
      <c r="E1227" s="25"/>
      <c r="F1227" s="25"/>
    </row>
    <row r="1228" spans="1:6" ht="45.6" x14ac:dyDescent="0.3">
      <c r="A1228" s="23" t="s">
        <v>693</v>
      </c>
      <c r="B1228" s="4" t="s">
        <v>694</v>
      </c>
      <c r="C1228" s="3" t="s">
        <v>3</v>
      </c>
      <c r="D1228" s="24">
        <v>26</v>
      </c>
      <c r="E1228" s="25"/>
      <c r="F1228" s="25"/>
    </row>
    <row r="1229" spans="1:6" ht="22.8" x14ac:dyDescent="0.3">
      <c r="A1229" s="23" t="s">
        <v>24</v>
      </c>
      <c r="B1229" s="26" t="s">
        <v>538</v>
      </c>
      <c r="C1229" s="3"/>
      <c r="D1229" s="24"/>
      <c r="E1229" s="25"/>
      <c r="F1229" s="25"/>
    </row>
    <row r="1230" spans="1:6" ht="22.8" x14ac:dyDescent="0.3">
      <c r="A1230" s="23" t="s">
        <v>25</v>
      </c>
      <c r="B1230" s="4" t="s">
        <v>695</v>
      </c>
      <c r="C1230" s="3" t="s">
        <v>31</v>
      </c>
      <c r="D1230" s="24">
        <v>8</v>
      </c>
      <c r="E1230" s="25"/>
      <c r="F1230" s="25"/>
    </row>
    <row r="1231" spans="1:6" ht="22.8" x14ac:dyDescent="0.3">
      <c r="A1231" s="23" t="s">
        <v>26</v>
      </c>
      <c r="B1231" s="4" t="s">
        <v>696</v>
      </c>
      <c r="C1231" s="3" t="s">
        <v>31</v>
      </c>
      <c r="D1231" s="24">
        <v>3</v>
      </c>
      <c r="E1231" s="25"/>
      <c r="F1231" s="25"/>
    </row>
    <row r="1232" spans="1:6" x14ac:dyDescent="0.3">
      <c r="A1232" s="23" t="s">
        <v>27</v>
      </c>
      <c r="B1232" s="4" t="s">
        <v>697</v>
      </c>
      <c r="C1232" s="3" t="s">
        <v>3</v>
      </c>
      <c r="D1232" s="24">
        <v>7</v>
      </c>
      <c r="E1232" s="25"/>
      <c r="F1232" s="25"/>
    </row>
    <row r="1233" spans="1:6" x14ac:dyDescent="0.3">
      <c r="A1233" s="23" t="s">
        <v>28</v>
      </c>
      <c r="B1233" s="4" t="s">
        <v>698</v>
      </c>
      <c r="C1233" s="3" t="s">
        <v>3</v>
      </c>
      <c r="D1233" s="24">
        <v>49</v>
      </c>
      <c r="E1233" s="25"/>
      <c r="F1233" s="25"/>
    </row>
    <row r="1234" spans="1:6" ht="22.8" x14ac:dyDescent="0.3">
      <c r="A1234" s="23" t="s">
        <v>29</v>
      </c>
      <c r="B1234" s="4" t="s">
        <v>699</v>
      </c>
      <c r="C1234" s="3" t="s">
        <v>3</v>
      </c>
      <c r="D1234" s="24">
        <v>10</v>
      </c>
      <c r="E1234" s="25"/>
      <c r="F1234" s="25"/>
    </row>
    <row r="1235" spans="1:6" ht="22.8" x14ac:dyDescent="0.3">
      <c r="A1235" s="23" t="s">
        <v>700</v>
      </c>
      <c r="B1235" s="4" t="s">
        <v>701</v>
      </c>
      <c r="C1235" s="3" t="s">
        <v>3</v>
      </c>
      <c r="D1235" s="24">
        <v>5</v>
      </c>
      <c r="E1235" s="25"/>
      <c r="F1235" s="25"/>
    </row>
    <row r="1236" spans="1:6" ht="22.8" x14ac:dyDescent="0.3">
      <c r="A1236" s="23" t="s">
        <v>702</v>
      </c>
      <c r="B1236" s="4" t="s">
        <v>703</v>
      </c>
      <c r="C1236" s="3" t="s">
        <v>3</v>
      </c>
      <c r="D1236" s="24">
        <v>5</v>
      </c>
      <c r="E1236" s="25"/>
      <c r="F1236" s="25"/>
    </row>
    <row r="1237" spans="1:6" ht="22.8" x14ac:dyDescent="0.3">
      <c r="A1237" s="23" t="s">
        <v>704</v>
      </c>
      <c r="B1237" s="4" t="s">
        <v>705</v>
      </c>
      <c r="C1237" s="3" t="s">
        <v>3</v>
      </c>
      <c r="D1237" s="24">
        <v>11.5</v>
      </c>
      <c r="E1237" s="25"/>
      <c r="F1237" s="25"/>
    </row>
    <row r="1238" spans="1:6" x14ac:dyDescent="0.3">
      <c r="A1238" s="23" t="s">
        <v>706</v>
      </c>
      <c r="B1238" s="4" t="s">
        <v>707</v>
      </c>
      <c r="C1238" s="3" t="s">
        <v>3</v>
      </c>
      <c r="D1238" s="24">
        <v>6</v>
      </c>
      <c r="E1238" s="25"/>
      <c r="F1238" s="25"/>
    </row>
    <row r="1239" spans="1:6" ht="22.8" x14ac:dyDescent="0.3">
      <c r="A1239" s="23" t="s">
        <v>708</v>
      </c>
      <c r="B1239" s="4" t="s">
        <v>709</v>
      </c>
      <c r="C1239" s="3" t="s">
        <v>3</v>
      </c>
      <c r="D1239" s="24">
        <v>8.5</v>
      </c>
      <c r="E1239" s="25"/>
      <c r="F1239" s="25"/>
    </row>
    <row r="1240" spans="1:6" x14ac:dyDescent="0.3">
      <c r="A1240" s="23" t="s">
        <v>710</v>
      </c>
      <c r="B1240" s="4" t="s">
        <v>711</v>
      </c>
      <c r="C1240" s="3" t="s">
        <v>3</v>
      </c>
      <c r="D1240" s="24">
        <v>27</v>
      </c>
      <c r="E1240" s="25"/>
      <c r="F1240" s="25"/>
    </row>
    <row r="1241" spans="1:6" x14ac:dyDescent="0.3">
      <c r="A1241" s="23" t="s">
        <v>539</v>
      </c>
      <c r="B1241" s="4" t="s">
        <v>712</v>
      </c>
      <c r="C1241" s="3" t="s">
        <v>5</v>
      </c>
      <c r="D1241" s="24">
        <v>4.4000000000000004</v>
      </c>
      <c r="E1241" s="25"/>
      <c r="F1241" s="25"/>
    </row>
    <row r="1242" spans="1:6" ht="34.200000000000003" x14ac:dyDescent="0.3">
      <c r="A1242" s="23" t="s">
        <v>713</v>
      </c>
      <c r="B1242" s="4" t="s">
        <v>714</v>
      </c>
      <c r="C1242" s="3" t="s">
        <v>5</v>
      </c>
      <c r="D1242" s="24">
        <v>26.4</v>
      </c>
      <c r="E1242" s="25"/>
      <c r="F1242" s="25"/>
    </row>
    <row r="1243" spans="1:6" ht="45.6" x14ac:dyDescent="0.3">
      <c r="A1243" s="23" t="s">
        <v>715</v>
      </c>
      <c r="B1243" s="4" t="s">
        <v>716</v>
      </c>
      <c r="C1243" s="3" t="s">
        <v>3</v>
      </c>
      <c r="D1243" s="24">
        <v>30</v>
      </c>
      <c r="E1243" s="25"/>
      <c r="F1243" s="25"/>
    </row>
    <row r="1244" spans="1:6" ht="45.6" x14ac:dyDescent="0.3">
      <c r="A1244" s="23" t="s">
        <v>717</v>
      </c>
      <c r="B1244" s="4" t="s">
        <v>718</v>
      </c>
      <c r="C1244" s="3" t="s">
        <v>3</v>
      </c>
      <c r="D1244" s="24">
        <v>30</v>
      </c>
      <c r="E1244" s="25"/>
      <c r="F1244" s="25"/>
    </row>
    <row r="1245" spans="1:6" ht="45.6" x14ac:dyDescent="0.3">
      <c r="A1245" s="23" t="s">
        <v>719</v>
      </c>
      <c r="B1245" s="4" t="s">
        <v>720</v>
      </c>
      <c r="C1245" s="3" t="s">
        <v>3</v>
      </c>
      <c r="D1245" s="24">
        <v>28</v>
      </c>
      <c r="E1245" s="25"/>
      <c r="F1245" s="25"/>
    </row>
    <row r="1246" spans="1:6" ht="45.6" x14ac:dyDescent="0.3">
      <c r="A1246" s="23" t="s">
        <v>721</v>
      </c>
      <c r="B1246" s="4" t="s">
        <v>722</v>
      </c>
      <c r="C1246" s="3" t="s">
        <v>3</v>
      </c>
      <c r="D1246" s="24">
        <v>28</v>
      </c>
      <c r="E1246" s="25"/>
      <c r="F1246" s="25"/>
    </row>
    <row r="1247" spans="1:6" ht="45.6" x14ac:dyDescent="0.3">
      <c r="A1247" s="23" t="s">
        <v>723</v>
      </c>
      <c r="B1247" s="4" t="s">
        <v>724</v>
      </c>
      <c r="C1247" s="3" t="s">
        <v>3</v>
      </c>
      <c r="D1247" s="24">
        <v>45</v>
      </c>
      <c r="E1247" s="25"/>
      <c r="F1247" s="25"/>
    </row>
    <row r="1248" spans="1:6" ht="45.6" x14ac:dyDescent="0.3">
      <c r="A1248" s="23" t="s">
        <v>725</v>
      </c>
      <c r="B1248" s="4" t="s">
        <v>726</v>
      </c>
      <c r="C1248" s="3" t="s">
        <v>3</v>
      </c>
      <c r="D1248" s="24">
        <v>45</v>
      </c>
      <c r="E1248" s="25"/>
      <c r="F1248" s="25"/>
    </row>
    <row r="1249" spans="1:6" ht="45.6" x14ac:dyDescent="0.3">
      <c r="A1249" s="23" t="s">
        <v>727</v>
      </c>
      <c r="B1249" s="4" t="s">
        <v>728</v>
      </c>
      <c r="C1249" s="3" t="s">
        <v>3</v>
      </c>
      <c r="D1249" s="24">
        <v>37</v>
      </c>
      <c r="E1249" s="25"/>
      <c r="F1249" s="25"/>
    </row>
    <row r="1250" spans="1:6" ht="45.6" x14ac:dyDescent="0.3">
      <c r="A1250" s="23" t="s">
        <v>729</v>
      </c>
      <c r="B1250" s="4" t="s">
        <v>730</v>
      </c>
      <c r="C1250" s="3" t="s">
        <v>3</v>
      </c>
      <c r="D1250" s="24">
        <v>37</v>
      </c>
      <c r="E1250" s="25"/>
      <c r="F1250" s="25"/>
    </row>
    <row r="1251" spans="1:6" ht="57" x14ac:dyDescent="0.3">
      <c r="A1251" s="23" t="s">
        <v>731</v>
      </c>
      <c r="B1251" s="4" t="s">
        <v>732</v>
      </c>
      <c r="C1251" s="3" t="s">
        <v>3</v>
      </c>
      <c r="D1251" s="24">
        <v>34</v>
      </c>
      <c r="E1251" s="25"/>
      <c r="F1251" s="25"/>
    </row>
    <row r="1252" spans="1:6" ht="57" x14ac:dyDescent="0.3">
      <c r="A1252" s="23" t="s">
        <v>733</v>
      </c>
      <c r="B1252" s="4" t="s">
        <v>734</v>
      </c>
      <c r="C1252" s="3" t="s">
        <v>3</v>
      </c>
      <c r="D1252" s="24">
        <v>62</v>
      </c>
      <c r="E1252" s="25"/>
      <c r="F1252" s="25"/>
    </row>
    <row r="1253" spans="1:6" ht="57" x14ac:dyDescent="0.3">
      <c r="A1253" s="23" t="s">
        <v>735</v>
      </c>
      <c r="B1253" s="4" t="s">
        <v>736</v>
      </c>
      <c r="C1253" s="3" t="s">
        <v>3</v>
      </c>
      <c r="D1253" s="24">
        <v>55</v>
      </c>
      <c r="E1253" s="25"/>
      <c r="F1253" s="25"/>
    </row>
    <row r="1254" spans="1:6" ht="45.6" x14ac:dyDescent="0.3">
      <c r="A1254" s="23" t="s">
        <v>737</v>
      </c>
      <c r="B1254" s="4" t="s">
        <v>738</v>
      </c>
      <c r="C1254" s="3" t="s">
        <v>3</v>
      </c>
      <c r="D1254" s="24">
        <v>23</v>
      </c>
      <c r="E1254" s="25"/>
      <c r="F1254" s="25"/>
    </row>
    <row r="1255" spans="1:6" ht="45.6" x14ac:dyDescent="0.3">
      <c r="A1255" s="23" t="s">
        <v>739</v>
      </c>
      <c r="B1255" s="4" t="s">
        <v>740</v>
      </c>
      <c r="C1255" s="3" t="s">
        <v>3</v>
      </c>
      <c r="D1255" s="24">
        <v>24</v>
      </c>
      <c r="E1255" s="25"/>
      <c r="F1255" s="25"/>
    </row>
    <row r="1256" spans="1:6" ht="45.6" x14ac:dyDescent="0.3">
      <c r="A1256" s="23" t="s">
        <v>741</v>
      </c>
      <c r="B1256" s="4" t="s">
        <v>742</v>
      </c>
      <c r="C1256" s="3" t="s">
        <v>3</v>
      </c>
      <c r="D1256" s="24">
        <v>28</v>
      </c>
      <c r="E1256" s="25"/>
      <c r="F1256" s="25"/>
    </row>
    <row r="1257" spans="1:6" ht="45.6" x14ac:dyDescent="0.3">
      <c r="A1257" s="23" t="s">
        <v>743</v>
      </c>
      <c r="B1257" s="4" t="s">
        <v>744</v>
      </c>
      <c r="C1257" s="3" t="s">
        <v>3</v>
      </c>
      <c r="D1257" s="24">
        <v>28</v>
      </c>
      <c r="E1257" s="25"/>
      <c r="F1257" s="25"/>
    </row>
    <row r="1258" spans="1:6" ht="102.6" x14ac:dyDescent="0.3">
      <c r="A1258" s="23" t="s">
        <v>745</v>
      </c>
      <c r="B1258" s="4" t="s">
        <v>746</v>
      </c>
      <c r="C1258" s="3" t="s">
        <v>31</v>
      </c>
      <c r="D1258" s="24">
        <v>1</v>
      </c>
      <c r="E1258" s="25"/>
      <c r="F1258" s="25"/>
    </row>
    <row r="1259" spans="1:6" ht="45.6" x14ac:dyDescent="0.3">
      <c r="A1259" s="23" t="s">
        <v>747</v>
      </c>
      <c r="B1259" s="4" t="s">
        <v>748</v>
      </c>
      <c r="C1259" s="3" t="s">
        <v>3</v>
      </c>
      <c r="D1259" s="24">
        <v>64</v>
      </c>
      <c r="E1259" s="25"/>
      <c r="F1259" s="25"/>
    </row>
    <row r="1260" spans="1:6" ht="45.6" x14ac:dyDescent="0.3">
      <c r="A1260" s="23" t="s">
        <v>749</v>
      </c>
      <c r="B1260" s="4" t="s">
        <v>750</v>
      </c>
      <c r="C1260" s="3" t="s">
        <v>3</v>
      </c>
      <c r="D1260" s="24">
        <v>15</v>
      </c>
      <c r="E1260" s="25"/>
      <c r="F1260" s="25"/>
    </row>
    <row r="1261" spans="1:6" ht="45.6" x14ac:dyDescent="0.3">
      <c r="A1261" s="23" t="s">
        <v>751</v>
      </c>
      <c r="B1261" s="4" t="s">
        <v>752</v>
      </c>
      <c r="C1261" s="3" t="s">
        <v>3</v>
      </c>
      <c r="D1261" s="24">
        <v>20</v>
      </c>
      <c r="E1261" s="25"/>
      <c r="F1261" s="25"/>
    </row>
    <row r="1262" spans="1:6" ht="45.6" x14ac:dyDescent="0.3">
      <c r="A1262" s="23" t="s">
        <v>751</v>
      </c>
      <c r="B1262" s="4" t="s">
        <v>752</v>
      </c>
      <c r="C1262" s="3" t="s">
        <v>3</v>
      </c>
      <c r="D1262" s="24">
        <v>20</v>
      </c>
      <c r="E1262" s="25"/>
      <c r="F1262" s="25"/>
    </row>
    <row r="1263" spans="1:6" ht="22.8" x14ac:dyDescent="0.3">
      <c r="A1263" s="23" t="s">
        <v>753</v>
      </c>
      <c r="B1263" s="4" t="s">
        <v>674</v>
      </c>
      <c r="C1263" s="3" t="s">
        <v>31</v>
      </c>
      <c r="D1263" s="24">
        <v>16</v>
      </c>
      <c r="E1263" s="25"/>
      <c r="F1263" s="25"/>
    </row>
    <row r="1264" spans="1:6" ht="22.8" x14ac:dyDescent="0.3">
      <c r="A1264" s="23" t="s">
        <v>754</v>
      </c>
      <c r="B1264" s="4" t="s">
        <v>676</v>
      </c>
      <c r="C1264" s="3" t="s">
        <v>31</v>
      </c>
      <c r="D1264" s="24">
        <v>16</v>
      </c>
      <c r="E1264" s="25"/>
      <c r="F1264" s="25"/>
    </row>
    <row r="1265" spans="1:6" ht="22.8" x14ac:dyDescent="0.3">
      <c r="A1265" s="23" t="s">
        <v>755</v>
      </c>
      <c r="B1265" s="4" t="s">
        <v>678</v>
      </c>
      <c r="C1265" s="3" t="s">
        <v>3</v>
      </c>
      <c r="D1265" s="24">
        <v>280</v>
      </c>
      <c r="E1265" s="25"/>
      <c r="F1265" s="25"/>
    </row>
    <row r="1266" spans="1:6" ht="22.8" x14ac:dyDescent="0.3">
      <c r="A1266" s="23" t="s">
        <v>756</v>
      </c>
      <c r="B1266" s="4" t="s">
        <v>757</v>
      </c>
      <c r="C1266" s="3" t="s">
        <v>31</v>
      </c>
      <c r="D1266" s="24">
        <v>13</v>
      </c>
      <c r="E1266" s="25"/>
      <c r="F1266" s="25"/>
    </row>
    <row r="1267" spans="1:6" ht="34.200000000000003" x14ac:dyDescent="0.3">
      <c r="A1267" s="23" t="s">
        <v>758</v>
      </c>
      <c r="B1267" s="4" t="s">
        <v>759</v>
      </c>
      <c r="C1267" s="3" t="s">
        <v>31</v>
      </c>
      <c r="D1267" s="24">
        <v>13</v>
      </c>
      <c r="E1267" s="25"/>
      <c r="F1267" s="25"/>
    </row>
    <row r="1268" spans="1:6" ht="34.200000000000003" x14ac:dyDescent="0.3">
      <c r="A1268" s="23" t="s">
        <v>760</v>
      </c>
      <c r="B1268" s="4" t="s">
        <v>761</v>
      </c>
      <c r="C1268" s="3" t="s">
        <v>3</v>
      </c>
      <c r="D1268" s="24">
        <v>13</v>
      </c>
      <c r="E1268" s="25"/>
      <c r="F1268" s="25"/>
    </row>
    <row r="1269" spans="1:6" x14ac:dyDescent="0.3">
      <c r="A1269" s="23" t="s">
        <v>762</v>
      </c>
      <c r="B1269" s="4" t="s">
        <v>763</v>
      </c>
      <c r="C1269" s="3" t="s">
        <v>31</v>
      </c>
      <c r="D1269" s="24">
        <v>10</v>
      </c>
      <c r="E1269" s="25"/>
      <c r="F1269" s="25"/>
    </row>
    <row r="1270" spans="1:6" ht="22.8" x14ac:dyDescent="0.3">
      <c r="A1270" s="23" t="s">
        <v>764</v>
      </c>
      <c r="B1270" s="4" t="s">
        <v>765</v>
      </c>
      <c r="C1270" s="3" t="s">
        <v>31</v>
      </c>
      <c r="D1270" s="24">
        <v>16</v>
      </c>
      <c r="E1270" s="25"/>
      <c r="F1270" s="25"/>
    </row>
    <row r="1271" spans="1:6" x14ac:dyDescent="0.3">
      <c r="A1271" s="23" t="s">
        <v>766</v>
      </c>
      <c r="B1271" s="4" t="s">
        <v>767</v>
      </c>
      <c r="C1271" s="3" t="s">
        <v>31</v>
      </c>
      <c r="D1271" s="24">
        <v>9</v>
      </c>
      <c r="E1271" s="25"/>
      <c r="F1271" s="25"/>
    </row>
    <row r="1272" spans="1:6" x14ac:dyDescent="0.3">
      <c r="A1272" s="23" t="s">
        <v>768</v>
      </c>
      <c r="B1272" s="4" t="s">
        <v>769</v>
      </c>
      <c r="C1272" s="3" t="s">
        <v>31</v>
      </c>
      <c r="D1272" s="24">
        <v>10</v>
      </c>
      <c r="E1272" s="25"/>
      <c r="F1272" s="25"/>
    </row>
    <row r="1273" spans="1:6" ht="22.8" x14ac:dyDescent="0.3">
      <c r="A1273" s="23" t="s">
        <v>770</v>
      </c>
      <c r="B1273" s="4" t="s">
        <v>771</v>
      </c>
      <c r="C1273" s="3" t="s">
        <v>31</v>
      </c>
      <c r="D1273" s="24">
        <v>27</v>
      </c>
      <c r="E1273" s="25"/>
      <c r="F1273" s="25"/>
    </row>
    <row r="1274" spans="1:6" ht="22.8" x14ac:dyDescent="0.3">
      <c r="A1274" s="23" t="s">
        <v>772</v>
      </c>
      <c r="B1274" s="4" t="s">
        <v>773</v>
      </c>
      <c r="C1274" s="3" t="s">
        <v>31</v>
      </c>
      <c r="D1274" s="24">
        <v>16</v>
      </c>
      <c r="E1274" s="25"/>
      <c r="F1274" s="25"/>
    </row>
    <row r="1275" spans="1:6" ht="22.8" x14ac:dyDescent="0.3">
      <c r="A1275" s="23" t="s">
        <v>774</v>
      </c>
      <c r="B1275" s="4" t="s">
        <v>775</v>
      </c>
      <c r="C1275" s="3" t="s">
        <v>31</v>
      </c>
      <c r="D1275" s="24">
        <v>9</v>
      </c>
      <c r="E1275" s="25"/>
      <c r="F1275" s="25"/>
    </row>
    <row r="1276" spans="1:6" ht="22.8" x14ac:dyDescent="0.3">
      <c r="A1276" s="23" t="s">
        <v>776</v>
      </c>
      <c r="B1276" s="4" t="s">
        <v>777</v>
      </c>
      <c r="C1276" s="3" t="s">
        <v>31</v>
      </c>
      <c r="D1276" s="24">
        <v>10</v>
      </c>
      <c r="E1276" s="25"/>
      <c r="F1276" s="25"/>
    </row>
    <row r="1277" spans="1:6" ht="22.8" x14ac:dyDescent="0.3">
      <c r="A1277" s="23" t="s">
        <v>778</v>
      </c>
      <c r="B1277" s="4" t="s">
        <v>779</v>
      </c>
      <c r="C1277" s="3" t="s">
        <v>31</v>
      </c>
      <c r="D1277" s="24">
        <v>27</v>
      </c>
      <c r="E1277" s="25"/>
      <c r="F1277" s="25"/>
    </row>
    <row r="1278" spans="1:6" ht="34.200000000000003" x14ac:dyDescent="0.3">
      <c r="A1278" s="23" t="s">
        <v>780</v>
      </c>
      <c r="B1278" s="4" t="s">
        <v>781</v>
      </c>
      <c r="C1278" s="3" t="s">
        <v>31</v>
      </c>
      <c r="D1278" s="24">
        <v>1</v>
      </c>
      <c r="E1278" s="25"/>
      <c r="F1278" s="25"/>
    </row>
    <row r="1279" spans="1:6" ht="45.6" x14ac:dyDescent="0.3">
      <c r="A1279" s="23" t="s">
        <v>782</v>
      </c>
      <c r="B1279" s="4" t="s">
        <v>783</v>
      </c>
      <c r="C1279" s="3" t="s">
        <v>31</v>
      </c>
      <c r="D1279" s="24">
        <v>1</v>
      </c>
      <c r="E1279" s="25"/>
      <c r="F1279" s="25"/>
    </row>
    <row r="1280" spans="1:6" x14ac:dyDescent="0.3">
      <c r="A1280" s="23" t="s">
        <v>784</v>
      </c>
      <c r="B1280" s="4" t="s">
        <v>785</v>
      </c>
      <c r="C1280" s="3" t="s">
        <v>31</v>
      </c>
      <c r="D1280" s="24">
        <v>1</v>
      </c>
      <c r="E1280" s="25"/>
      <c r="F1280" s="25"/>
    </row>
    <row r="1281" spans="1:6" ht="45.6" x14ac:dyDescent="0.3">
      <c r="A1281" s="23" t="s">
        <v>786</v>
      </c>
      <c r="B1281" s="4" t="s">
        <v>787</v>
      </c>
      <c r="C1281" s="3" t="s">
        <v>663</v>
      </c>
      <c r="D1281" s="24">
        <v>2</v>
      </c>
      <c r="E1281" s="25"/>
      <c r="F1281" s="25"/>
    </row>
    <row r="1282" spans="1:6" ht="45.6" x14ac:dyDescent="0.3">
      <c r="A1282" s="23" t="s">
        <v>788</v>
      </c>
      <c r="B1282" s="4" t="s">
        <v>789</v>
      </c>
      <c r="C1282" s="3" t="s">
        <v>31</v>
      </c>
      <c r="D1282" s="24">
        <v>2</v>
      </c>
      <c r="E1282" s="25"/>
      <c r="F1282" s="25"/>
    </row>
    <row r="1283" spans="1:6" s="31" customFormat="1" x14ac:dyDescent="0.3">
      <c r="A1283" s="32"/>
      <c r="B1283" s="26" t="s">
        <v>540</v>
      </c>
      <c r="C1283" s="2"/>
      <c r="D1283" s="33"/>
      <c r="E1283" s="34"/>
      <c r="F1283" s="34"/>
    </row>
    <row r="1284" spans="1:6" s="31" customFormat="1" x14ac:dyDescent="0.3">
      <c r="A1284" s="32"/>
      <c r="B1284" s="26"/>
      <c r="C1284" s="2"/>
      <c r="D1284" s="33"/>
      <c r="E1284" s="34"/>
      <c r="F1284" s="34"/>
    </row>
    <row r="1285" spans="1:6" x14ac:dyDescent="0.3">
      <c r="A1285" s="18" t="s">
        <v>541</v>
      </c>
      <c r="B1285" s="19"/>
      <c r="C1285" s="20"/>
      <c r="D1285" s="21"/>
      <c r="E1285" s="22"/>
      <c r="F1285" s="22"/>
    </row>
    <row r="1286" spans="1:6" x14ac:dyDescent="0.3">
      <c r="A1286" s="23" t="s">
        <v>232</v>
      </c>
      <c r="B1286" s="4" t="s">
        <v>233</v>
      </c>
      <c r="C1286" s="3" t="s">
        <v>6</v>
      </c>
      <c r="D1286" s="24">
        <v>40</v>
      </c>
      <c r="E1286" s="25"/>
      <c r="F1286" s="25"/>
    </row>
    <row r="1287" spans="1:6" ht="22.8" x14ac:dyDescent="0.3">
      <c r="A1287" s="23" t="s">
        <v>43</v>
      </c>
      <c r="B1287" s="26" t="s">
        <v>44</v>
      </c>
      <c r="C1287" s="3"/>
      <c r="D1287" s="24"/>
      <c r="E1287" s="25"/>
      <c r="F1287" s="25"/>
    </row>
    <row r="1288" spans="1:6" x14ac:dyDescent="0.3">
      <c r="A1288" s="23" t="s">
        <v>234</v>
      </c>
      <c r="B1288" s="26" t="s">
        <v>235</v>
      </c>
      <c r="C1288" s="3"/>
      <c r="D1288" s="24"/>
      <c r="E1288" s="25"/>
      <c r="F1288" s="25"/>
    </row>
    <row r="1289" spans="1:6" ht="22.8" x14ac:dyDescent="0.3">
      <c r="A1289" s="23" t="s">
        <v>236</v>
      </c>
      <c r="B1289" s="26" t="s">
        <v>237</v>
      </c>
      <c r="C1289" s="3"/>
      <c r="D1289" s="24"/>
      <c r="E1289" s="25"/>
      <c r="F1289" s="25"/>
    </row>
    <row r="1290" spans="1:6" x14ac:dyDescent="0.3">
      <c r="A1290" s="23" t="s">
        <v>45</v>
      </c>
      <c r="B1290" s="4" t="s">
        <v>46</v>
      </c>
      <c r="C1290" s="3" t="s">
        <v>5</v>
      </c>
      <c r="D1290" s="24">
        <v>120</v>
      </c>
      <c r="E1290" s="25"/>
      <c r="F1290" s="25"/>
    </row>
    <row r="1291" spans="1:6" ht="22.8" x14ac:dyDescent="0.3">
      <c r="A1291" s="23" t="s">
        <v>51</v>
      </c>
      <c r="B1291" s="26" t="s">
        <v>52</v>
      </c>
      <c r="C1291" s="3"/>
      <c r="D1291" s="24"/>
      <c r="E1291" s="25"/>
      <c r="F1291" s="25"/>
    </row>
    <row r="1292" spans="1:6" x14ac:dyDescent="0.3">
      <c r="A1292" s="23" t="s">
        <v>239</v>
      </c>
      <c r="B1292" s="26" t="s">
        <v>240</v>
      </c>
      <c r="C1292" s="3"/>
      <c r="D1292" s="24"/>
      <c r="E1292" s="25"/>
      <c r="F1292" s="25"/>
    </row>
    <row r="1293" spans="1:6" x14ac:dyDescent="0.3">
      <c r="A1293" s="23" t="s">
        <v>55</v>
      </c>
      <c r="B1293" s="4" t="s">
        <v>56</v>
      </c>
      <c r="C1293" s="3" t="s">
        <v>6</v>
      </c>
      <c r="D1293" s="24">
        <v>240</v>
      </c>
      <c r="E1293" s="25"/>
      <c r="F1293" s="25"/>
    </row>
    <row r="1294" spans="1:6" x14ac:dyDescent="0.3">
      <c r="A1294" s="23" t="s">
        <v>59</v>
      </c>
      <c r="B1294" s="26" t="s">
        <v>60</v>
      </c>
      <c r="C1294" s="3"/>
      <c r="D1294" s="24"/>
      <c r="E1294" s="25"/>
      <c r="F1294" s="25"/>
    </row>
    <row r="1295" spans="1:6" x14ac:dyDescent="0.3">
      <c r="A1295" s="23" t="s">
        <v>61</v>
      </c>
      <c r="B1295" s="4" t="s">
        <v>62</v>
      </c>
      <c r="C1295" s="3" t="s">
        <v>5</v>
      </c>
      <c r="D1295" s="24">
        <v>40</v>
      </c>
      <c r="E1295" s="25"/>
      <c r="F1295" s="25"/>
    </row>
    <row r="1296" spans="1:6" x14ac:dyDescent="0.3">
      <c r="A1296" s="23" t="s">
        <v>63</v>
      </c>
      <c r="B1296" s="4" t="s">
        <v>64</v>
      </c>
      <c r="C1296" s="3" t="s">
        <v>5</v>
      </c>
      <c r="D1296" s="24">
        <v>90</v>
      </c>
      <c r="E1296" s="25"/>
      <c r="F1296" s="25"/>
    </row>
    <row r="1297" spans="1:6" x14ac:dyDescent="0.3">
      <c r="A1297" s="23" t="s">
        <v>65</v>
      </c>
      <c r="B1297" s="4" t="s">
        <v>66</v>
      </c>
      <c r="C1297" s="3" t="s">
        <v>5</v>
      </c>
      <c r="D1297" s="24">
        <v>10</v>
      </c>
      <c r="E1297" s="25"/>
      <c r="F1297" s="25"/>
    </row>
    <row r="1298" spans="1:6" x14ac:dyDescent="0.3">
      <c r="A1298" s="23" t="s">
        <v>67</v>
      </c>
      <c r="B1298" s="4" t="s">
        <v>68</v>
      </c>
      <c r="C1298" s="3" t="s">
        <v>5</v>
      </c>
      <c r="D1298" s="24">
        <v>10</v>
      </c>
      <c r="E1298" s="25"/>
      <c r="F1298" s="25"/>
    </row>
    <row r="1299" spans="1:6" x14ac:dyDescent="0.3">
      <c r="A1299" s="23" t="s">
        <v>69</v>
      </c>
      <c r="B1299" s="26" t="s">
        <v>70</v>
      </c>
      <c r="C1299" s="3"/>
      <c r="D1299" s="24">
        <v>0</v>
      </c>
      <c r="E1299" s="25"/>
      <c r="F1299" s="25"/>
    </row>
    <row r="1300" spans="1:6" ht="22.8" x14ac:dyDescent="0.3">
      <c r="A1300" s="23" t="s">
        <v>71</v>
      </c>
      <c r="B1300" s="4" t="s">
        <v>72</v>
      </c>
      <c r="C1300" s="3" t="s">
        <v>5</v>
      </c>
      <c r="D1300" s="24">
        <v>39</v>
      </c>
      <c r="E1300" s="25"/>
      <c r="F1300" s="25"/>
    </row>
    <row r="1301" spans="1:6" x14ac:dyDescent="0.3">
      <c r="A1301" s="23" t="s">
        <v>73</v>
      </c>
      <c r="B1301" s="26" t="s">
        <v>74</v>
      </c>
      <c r="C1301" s="3"/>
      <c r="D1301" s="24"/>
      <c r="E1301" s="25"/>
      <c r="F1301" s="25"/>
    </row>
    <row r="1302" spans="1:6" x14ac:dyDescent="0.3">
      <c r="A1302" s="23" t="s">
        <v>316</v>
      </c>
      <c r="B1302" s="26" t="s">
        <v>317</v>
      </c>
      <c r="C1302" s="3"/>
      <c r="D1302" s="24"/>
      <c r="E1302" s="25"/>
      <c r="F1302" s="25"/>
    </row>
    <row r="1303" spans="1:6" x14ac:dyDescent="0.3">
      <c r="A1303" s="23" t="s">
        <v>318</v>
      </c>
      <c r="B1303" s="26" t="s">
        <v>319</v>
      </c>
      <c r="C1303" s="3"/>
      <c r="D1303" s="24"/>
      <c r="E1303" s="25"/>
      <c r="F1303" s="25"/>
    </row>
    <row r="1304" spans="1:6" x14ac:dyDescent="0.3">
      <c r="A1304" s="23" t="s">
        <v>75</v>
      </c>
      <c r="B1304" s="4" t="s">
        <v>491</v>
      </c>
      <c r="C1304" s="3" t="s">
        <v>8</v>
      </c>
      <c r="D1304" s="24">
        <v>20</v>
      </c>
      <c r="E1304" s="25"/>
      <c r="F1304" s="25"/>
    </row>
    <row r="1305" spans="1:6" ht="22.8" x14ac:dyDescent="0.3">
      <c r="A1305" s="23" t="s">
        <v>133</v>
      </c>
      <c r="B1305" s="26" t="s">
        <v>134</v>
      </c>
      <c r="C1305" s="3"/>
      <c r="D1305" s="24">
        <v>0</v>
      </c>
      <c r="E1305" s="25"/>
      <c r="F1305" s="25"/>
    </row>
    <row r="1306" spans="1:6" x14ac:dyDescent="0.3">
      <c r="A1306" s="23" t="s">
        <v>347</v>
      </c>
      <c r="B1306" s="26" t="s">
        <v>348</v>
      </c>
      <c r="C1306" s="3"/>
      <c r="D1306" s="24">
        <v>0</v>
      </c>
      <c r="E1306" s="25"/>
      <c r="F1306" s="25"/>
    </row>
    <row r="1307" spans="1:6" x14ac:dyDescent="0.3">
      <c r="A1307" s="23" t="s">
        <v>137</v>
      </c>
      <c r="B1307" s="4" t="s">
        <v>138</v>
      </c>
      <c r="C1307" s="3" t="s">
        <v>5</v>
      </c>
      <c r="D1307" s="24">
        <v>5</v>
      </c>
      <c r="E1307" s="25"/>
      <c r="F1307" s="25"/>
    </row>
    <row r="1308" spans="1:6" ht="22.8" x14ac:dyDescent="0.3">
      <c r="A1308" s="23" t="s">
        <v>384</v>
      </c>
      <c r="B1308" s="4" t="s">
        <v>542</v>
      </c>
      <c r="C1308" s="3" t="s">
        <v>7</v>
      </c>
      <c r="D1308" s="24">
        <v>12</v>
      </c>
      <c r="E1308" s="25"/>
      <c r="F1308" s="25"/>
    </row>
    <row r="1309" spans="1:6" x14ac:dyDescent="0.3">
      <c r="A1309" s="23" t="s">
        <v>434</v>
      </c>
      <c r="B1309" s="4" t="s">
        <v>543</v>
      </c>
      <c r="C1309" s="3" t="s">
        <v>430</v>
      </c>
      <c r="D1309" s="24">
        <v>5</v>
      </c>
      <c r="E1309" s="25"/>
      <c r="F1309" s="25"/>
    </row>
    <row r="1310" spans="1:6" x14ac:dyDescent="0.3">
      <c r="A1310" s="23"/>
      <c r="B1310" s="26" t="s">
        <v>175</v>
      </c>
      <c r="C1310" s="3"/>
      <c r="D1310" s="24"/>
      <c r="E1310" s="25"/>
      <c r="F1310" s="25"/>
    </row>
    <row r="1311" spans="1:6" x14ac:dyDescent="0.3">
      <c r="A1311" s="23" t="s">
        <v>182</v>
      </c>
      <c r="B1311" s="4" t="s">
        <v>183</v>
      </c>
      <c r="C1311" s="3" t="s">
        <v>432</v>
      </c>
      <c r="D1311" s="24">
        <v>20</v>
      </c>
      <c r="E1311" s="25"/>
      <c r="F1311" s="25"/>
    </row>
    <row r="1312" spans="1:6" s="31" customFormat="1" x14ac:dyDescent="0.3">
      <c r="A1312" s="32"/>
      <c r="B1312" s="26" t="s">
        <v>226</v>
      </c>
      <c r="C1312" s="2"/>
      <c r="D1312" s="33"/>
      <c r="E1312" s="34"/>
      <c r="F1312" s="34"/>
    </row>
    <row r="1313" spans="1:6" s="31" customFormat="1" x14ac:dyDescent="0.3">
      <c r="A1313" s="32"/>
      <c r="B1313" s="26" t="s">
        <v>544</v>
      </c>
      <c r="C1313" s="2"/>
      <c r="D1313" s="33"/>
      <c r="E1313" s="34"/>
      <c r="F1313" s="34"/>
    </row>
    <row r="1314" spans="1:6" x14ac:dyDescent="0.3">
      <c r="A1314" s="23"/>
      <c r="B1314" s="4"/>
      <c r="C1314" s="3"/>
      <c r="D1314" s="24"/>
      <c r="E1314" s="25"/>
      <c r="F1314" s="25"/>
    </row>
    <row r="1315" spans="1:6" x14ac:dyDescent="0.3">
      <c r="A1315" s="18" t="s">
        <v>545</v>
      </c>
      <c r="B1315" s="19"/>
      <c r="C1315" s="20"/>
      <c r="D1315" s="21"/>
      <c r="E1315" s="22"/>
      <c r="F1315" s="22"/>
    </row>
    <row r="1316" spans="1:6" s="31" customFormat="1" x14ac:dyDescent="0.3">
      <c r="A1316" s="32"/>
      <c r="B1316" s="26"/>
      <c r="C1316" s="2"/>
      <c r="D1316" s="33"/>
      <c r="E1316" s="34"/>
      <c r="F1316" s="34"/>
    </row>
    <row r="1317" spans="1:6" x14ac:dyDescent="0.3">
      <c r="A1317" s="18" t="s">
        <v>792</v>
      </c>
      <c r="B1317" s="19"/>
      <c r="C1317" s="20"/>
      <c r="D1317" s="21"/>
      <c r="E1317" s="22"/>
      <c r="F1317" s="22"/>
    </row>
    <row r="1318" spans="1:6" ht="22.8" x14ac:dyDescent="0.3">
      <c r="A1318" s="23" t="s">
        <v>51</v>
      </c>
      <c r="B1318" s="26" t="s">
        <v>52</v>
      </c>
      <c r="C1318" s="3"/>
      <c r="D1318" s="24"/>
      <c r="E1318" s="25"/>
      <c r="F1318" s="25"/>
    </row>
    <row r="1319" spans="1:6" x14ac:dyDescent="0.3">
      <c r="A1319" s="23" t="s">
        <v>239</v>
      </c>
      <c r="B1319" s="26" t="s">
        <v>240</v>
      </c>
      <c r="C1319" s="3"/>
      <c r="D1319" s="24"/>
      <c r="E1319" s="25"/>
      <c r="F1319" s="25"/>
    </row>
    <row r="1320" spans="1:6" x14ac:dyDescent="0.3">
      <c r="A1320" s="23" t="s">
        <v>53</v>
      </c>
      <c r="B1320" s="4" t="s">
        <v>54</v>
      </c>
      <c r="C1320" s="3" t="s">
        <v>6</v>
      </c>
      <c r="D1320" s="24">
        <v>210.4</v>
      </c>
      <c r="E1320" s="25"/>
      <c r="F1320" s="25"/>
    </row>
    <row r="1321" spans="1:6" x14ac:dyDescent="0.3">
      <c r="A1321" s="23" t="s">
        <v>55</v>
      </c>
      <c r="B1321" s="4" t="s">
        <v>56</v>
      </c>
      <c r="C1321" s="3" t="s">
        <v>6</v>
      </c>
      <c r="D1321" s="24">
        <v>152.71</v>
      </c>
      <c r="E1321" s="25"/>
      <c r="F1321" s="25"/>
    </row>
    <row r="1322" spans="1:6" x14ac:dyDescent="0.3">
      <c r="A1322" s="23" t="s">
        <v>57</v>
      </c>
      <c r="B1322" s="4" t="s">
        <v>58</v>
      </c>
      <c r="C1322" s="3" t="s">
        <v>6</v>
      </c>
      <c r="D1322" s="24">
        <v>54.29</v>
      </c>
      <c r="E1322" s="25"/>
      <c r="F1322" s="25"/>
    </row>
    <row r="1323" spans="1:6" x14ac:dyDescent="0.3">
      <c r="A1323" s="23"/>
      <c r="B1323" s="26" t="s">
        <v>226</v>
      </c>
      <c r="C1323" s="2"/>
      <c r="D1323" s="33"/>
      <c r="E1323" s="34"/>
      <c r="F1323" s="34"/>
    </row>
    <row r="1324" spans="1:6" s="31" customFormat="1" x14ac:dyDescent="0.3">
      <c r="A1324" s="32"/>
      <c r="B1324" s="26"/>
      <c r="C1324" s="2"/>
      <c r="D1324" s="33"/>
      <c r="E1324" s="34"/>
      <c r="F1324" s="34"/>
    </row>
    <row r="1325" spans="1:6" s="31" customFormat="1" x14ac:dyDescent="0.3">
      <c r="A1325" s="32"/>
      <c r="B1325" s="26" t="s">
        <v>546</v>
      </c>
      <c r="C1325" s="2"/>
      <c r="D1325" s="33"/>
      <c r="E1325" s="34"/>
      <c r="F1325" s="41"/>
    </row>
    <row r="1326" spans="1:6" s="31" customFormat="1" x14ac:dyDescent="0.3">
      <c r="A1326" s="32"/>
      <c r="B1326" s="26" t="s">
        <v>547</v>
      </c>
      <c r="C1326" s="2"/>
      <c r="D1326" s="33"/>
      <c r="E1326" s="34"/>
      <c r="F1326" s="34"/>
    </row>
    <row r="1327" spans="1:6" s="31" customFormat="1" x14ac:dyDescent="0.3">
      <c r="A1327" s="32"/>
      <c r="B1327" s="26" t="s">
        <v>548</v>
      </c>
      <c r="C1327" s="2"/>
      <c r="D1327" s="33"/>
      <c r="E1327" s="34"/>
      <c r="F1327" s="41"/>
    </row>
    <row r="1328" spans="1:6" s="31" customFormat="1" x14ac:dyDescent="0.3">
      <c r="A1328" s="32"/>
      <c r="B1328" s="26"/>
      <c r="C1328" s="2"/>
      <c r="D1328" s="33"/>
      <c r="E1328" s="34"/>
      <c r="F1328" s="34"/>
    </row>
    <row r="1329" spans="1:6" x14ac:dyDescent="0.3">
      <c r="A1329" s="55" t="s">
        <v>549</v>
      </c>
      <c r="B1329" s="55"/>
      <c r="C1329" s="55"/>
      <c r="D1329" s="55"/>
      <c r="E1329" s="55"/>
      <c r="F1329" s="55"/>
    </row>
    <row r="1330" spans="1:6" x14ac:dyDescent="0.3">
      <c r="A1330" s="18" t="s">
        <v>550</v>
      </c>
      <c r="B1330" s="19"/>
      <c r="C1330" s="20"/>
      <c r="D1330" s="21"/>
      <c r="E1330" s="22"/>
      <c r="F1330" s="22"/>
    </row>
    <row r="1331" spans="1:6" x14ac:dyDescent="0.3">
      <c r="A1331" s="23" t="s">
        <v>37</v>
      </c>
      <c r="B1331" s="26" t="s">
        <v>38</v>
      </c>
      <c r="C1331" s="3"/>
      <c r="D1331" s="24" t="s">
        <v>4</v>
      </c>
      <c r="E1331" s="25" t="s">
        <v>4</v>
      </c>
      <c r="F1331" s="25" t="s">
        <v>4</v>
      </c>
    </row>
    <row r="1332" spans="1:6" x14ac:dyDescent="0.3">
      <c r="A1332" s="23" t="s">
        <v>39</v>
      </c>
      <c r="B1332" s="4" t="s">
        <v>40</v>
      </c>
      <c r="C1332" s="3" t="s">
        <v>8</v>
      </c>
      <c r="D1332" s="24">
        <v>816.68</v>
      </c>
      <c r="E1332" s="25"/>
      <c r="F1332" s="25"/>
    </row>
    <row r="1333" spans="1:6" x14ac:dyDescent="0.3">
      <c r="A1333" s="23" t="s">
        <v>41</v>
      </c>
      <c r="B1333" s="4" t="s">
        <v>42</v>
      </c>
      <c r="C1333" s="3" t="s">
        <v>6</v>
      </c>
      <c r="D1333" s="24">
        <v>937.16</v>
      </c>
      <c r="E1333" s="25"/>
      <c r="F1333" s="25"/>
    </row>
    <row r="1334" spans="1:6" ht="22.8" x14ac:dyDescent="0.3">
      <c r="A1334" s="23" t="s">
        <v>43</v>
      </c>
      <c r="B1334" s="26" t="s">
        <v>44</v>
      </c>
      <c r="C1334" s="3"/>
      <c r="D1334" s="24"/>
      <c r="E1334" s="25"/>
      <c r="F1334" s="25"/>
    </row>
    <row r="1335" spans="1:6" x14ac:dyDescent="0.3">
      <c r="A1335" s="23" t="s">
        <v>45</v>
      </c>
      <c r="B1335" s="4" t="s">
        <v>46</v>
      </c>
      <c r="C1335" s="3" t="s">
        <v>5</v>
      </c>
      <c r="D1335" s="24">
        <v>1500</v>
      </c>
      <c r="E1335" s="25"/>
      <c r="F1335" s="25"/>
    </row>
    <row r="1336" spans="1:6" x14ac:dyDescent="0.3">
      <c r="A1336" s="23" t="s">
        <v>47</v>
      </c>
      <c r="B1336" s="4" t="s">
        <v>48</v>
      </c>
      <c r="C1336" s="3" t="s">
        <v>5</v>
      </c>
      <c r="D1336" s="24">
        <v>1500</v>
      </c>
      <c r="E1336" s="25"/>
      <c r="F1336" s="25"/>
    </row>
    <row r="1337" spans="1:6" x14ac:dyDescent="0.3">
      <c r="A1337" s="23" t="s">
        <v>49</v>
      </c>
      <c r="B1337" s="4" t="s">
        <v>50</v>
      </c>
      <c r="C1337" s="3" t="s">
        <v>5</v>
      </c>
      <c r="D1337" s="24">
        <v>1000</v>
      </c>
      <c r="E1337" s="25"/>
      <c r="F1337" s="25"/>
    </row>
    <row r="1338" spans="1:6" ht="22.8" x14ac:dyDescent="0.3">
      <c r="A1338" s="23" t="s">
        <v>51</v>
      </c>
      <c r="B1338" s="26" t="s">
        <v>52</v>
      </c>
      <c r="C1338" s="3"/>
      <c r="D1338" s="24"/>
      <c r="E1338" s="25"/>
      <c r="F1338" s="25"/>
    </row>
    <row r="1339" spans="1:6" x14ac:dyDescent="0.3">
      <c r="A1339" s="23" t="s">
        <v>53</v>
      </c>
      <c r="B1339" s="4" t="s">
        <v>54</v>
      </c>
      <c r="C1339" s="3" t="s">
        <v>6</v>
      </c>
      <c r="D1339" s="24">
        <v>1500</v>
      </c>
      <c r="E1339" s="25"/>
      <c r="F1339" s="25"/>
    </row>
    <row r="1340" spans="1:6" x14ac:dyDescent="0.3">
      <c r="A1340" s="23" t="s">
        <v>55</v>
      </c>
      <c r="B1340" s="4" t="s">
        <v>56</v>
      </c>
      <c r="C1340" s="3" t="s">
        <v>6</v>
      </c>
      <c r="D1340" s="24">
        <v>1000</v>
      </c>
      <c r="E1340" s="25"/>
      <c r="F1340" s="25"/>
    </row>
    <row r="1341" spans="1:6" x14ac:dyDescent="0.3">
      <c r="A1341" s="23" t="s">
        <v>57</v>
      </c>
      <c r="B1341" s="4" t="s">
        <v>58</v>
      </c>
      <c r="C1341" s="3" t="s">
        <v>6</v>
      </c>
      <c r="D1341" s="24">
        <v>1989.17</v>
      </c>
      <c r="E1341" s="25"/>
      <c r="F1341" s="25"/>
    </row>
    <row r="1342" spans="1:6" x14ac:dyDescent="0.3">
      <c r="A1342" s="23" t="s">
        <v>59</v>
      </c>
      <c r="B1342" s="26" t="s">
        <v>60</v>
      </c>
      <c r="C1342" s="3"/>
      <c r="D1342" s="24" t="s">
        <v>4</v>
      </c>
      <c r="E1342" s="25"/>
      <c r="F1342" s="25"/>
    </row>
    <row r="1343" spans="1:6" x14ac:dyDescent="0.3">
      <c r="A1343" s="23" t="s">
        <v>61</v>
      </c>
      <c r="B1343" s="4" t="s">
        <v>62</v>
      </c>
      <c r="C1343" s="3" t="s">
        <v>5</v>
      </c>
      <c r="D1343" s="24">
        <v>856.31</v>
      </c>
      <c r="E1343" s="25"/>
      <c r="F1343" s="25"/>
    </row>
    <row r="1344" spans="1:6" x14ac:dyDescent="0.3">
      <c r="A1344" s="23" t="s">
        <v>63</v>
      </c>
      <c r="B1344" s="4" t="s">
        <v>64</v>
      </c>
      <c r="C1344" s="3" t="s">
        <v>5</v>
      </c>
      <c r="D1344" s="24">
        <v>2500</v>
      </c>
      <c r="E1344" s="25"/>
      <c r="F1344" s="25"/>
    </row>
    <row r="1345" spans="1:6" x14ac:dyDescent="0.3">
      <c r="A1345" s="23" t="s">
        <v>65</v>
      </c>
      <c r="B1345" s="4" t="s">
        <v>66</v>
      </c>
      <c r="C1345" s="3" t="s">
        <v>5</v>
      </c>
      <c r="D1345" s="24">
        <v>115.25</v>
      </c>
      <c r="E1345" s="25"/>
      <c r="F1345" s="25"/>
    </row>
    <row r="1346" spans="1:6" s="31" customFormat="1" x14ac:dyDescent="0.3">
      <c r="A1346" s="32" t="s">
        <v>69</v>
      </c>
      <c r="B1346" s="26" t="s">
        <v>70</v>
      </c>
      <c r="C1346" s="2"/>
      <c r="D1346" s="33"/>
      <c r="E1346" s="34"/>
      <c r="F1346" s="34"/>
    </row>
    <row r="1347" spans="1:6" ht="22.8" x14ac:dyDescent="0.3">
      <c r="A1347" s="23" t="s">
        <v>71</v>
      </c>
      <c r="B1347" s="4" t="s">
        <v>72</v>
      </c>
      <c r="C1347" s="3" t="s">
        <v>5</v>
      </c>
      <c r="D1347" s="24">
        <v>1500</v>
      </c>
      <c r="E1347" s="25"/>
      <c r="F1347" s="25"/>
    </row>
    <row r="1348" spans="1:6" x14ac:dyDescent="0.3">
      <c r="A1348" s="23" t="s">
        <v>73</v>
      </c>
      <c r="B1348" s="26" t="s">
        <v>74</v>
      </c>
      <c r="C1348" s="3"/>
      <c r="D1348" s="24" t="s">
        <v>4</v>
      </c>
      <c r="E1348" s="25"/>
      <c r="F1348" s="25"/>
    </row>
    <row r="1349" spans="1:6" x14ac:dyDescent="0.3">
      <c r="A1349" s="23" t="s">
        <v>75</v>
      </c>
      <c r="B1349" s="4" t="s">
        <v>76</v>
      </c>
      <c r="C1349" s="3" t="s">
        <v>8</v>
      </c>
      <c r="D1349" s="24">
        <v>816.68</v>
      </c>
      <c r="E1349" s="25"/>
      <c r="F1349" s="25"/>
    </row>
    <row r="1350" spans="1:6" ht="22.8" x14ac:dyDescent="0.3">
      <c r="A1350" s="23" t="s">
        <v>87</v>
      </c>
      <c r="B1350" s="4" t="s">
        <v>88</v>
      </c>
      <c r="C1350" s="3" t="s">
        <v>31</v>
      </c>
      <c r="D1350" s="24">
        <v>2</v>
      </c>
      <c r="E1350" s="25"/>
      <c r="F1350" s="25"/>
    </row>
    <row r="1351" spans="1:6" x14ac:dyDescent="0.3">
      <c r="A1351" s="23" t="s">
        <v>110</v>
      </c>
      <c r="B1351" s="26" t="s">
        <v>111</v>
      </c>
      <c r="C1351" s="3"/>
      <c r="D1351" s="24" t="s">
        <v>4</v>
      </c>
      <c r="E1351" s="25"/>
      <c r="F1351" s="25"/>
    </row>
    <row r="1352" spans="1:6" x14ac:dyDescent="0.3">
      <c r="A1352" s="23" t="s">
        <v>112</v>
      </c>
      <c r="B1352" s="4" t="s">
        <v>113</v>
      </c>
      <c r="C1352" s="3" t="s">
        <v>8</v>
      </c>
      <c r="D1352" s="24">
        <v>2.4700000000000002</v>
      </c>
      <c r="E1352" s="25"/>
      <c r="F1352" s="25"/>
    </row>
    <row r="1353" spans="1:6" ht="22.8" x14ac:dyDescent="0.3">
      <c r="A1353" s="23" t="s">
        <v>133</v>
      </c>
      <c r="B1353" s="26" t="s">
        <v>134</v>
      </c>
      <c r="C1353" s="3"/>
      <c r="D1353" s="24" t="s">
        <v>4</v>
      </c>
      <c r="E1353" s="25"/>
      <c r="F1353" s="25"/>
    </row>
    <row r="1354" spans="1:6" x14ac:dyDescent="0.3">
      <c r="A1354" s="23" t="s">
        <v>137</v>
      </c>
      <c r="B1354" s="4" t="s">
        <v>138</v>
      </c>
      <c r="C1354" s="3" t="s">
        <v>5</v>
      </c>
      <c r="D1354" s="24">
        <v>140.82</v>
      </c>
      <c r="E1354" s="25"/>
      <c r="F1354" s="25"/>
    </row>
    <row r="1355" spans="1:6" ht="22.8" x14ac:dyDescent="0.3">
      <c r="A1355" s="23" t="s">
        <v>143</v>
      </c>
      <c r="B1355" s="4" t="s">
        <v>144</v>
      </c>
      <c r="C1355" s="3" t="s">
        <v>8</v>
      </c>
      <c r="D1355" s="24">
        <v>140.82</v>
      </c>
      <c r="E1355" s="25"/>
      <c r="F1355" s="25"/>
    </row>
    <row r="1356" spans="1:6" x14ac:dyDescent="0.3">
      <c r="A1356" s="23" t="s">
        <v>145</v>
      </c>
      <c r="B1356" s="26" t="s">
        <v>146</v>
      </c>
      <c r="C1356" s="3"/>
      <c r="D1356" s="24" t="s">
        <v>4</v>
      </c>
      <c r="E1356" s="25"/>
      <c r="F1356" s="25"/>
    </row>
    <row r="1357" spans="1:6" ht="22.8" x14ac:dyDescent="0.3">
      <c r="A1357" s="23" t="s">
        <v>147</v>
      </c>
      <c r="B1357" s="4" t="s">
        <v>148</v>
      </c>
      <c r="C1357" s="3" t="s">
        <v>8</v>
      </c>
      <c r="D1357" s="24">
        <v>24.59</v>
      </c>
      <c r="E1357" s="25"/>
      <c r="F1357" s="25"/>
    </row>
    <row r="1358" spans="1:6" x14ac:dyDescent="0.3">
      <c r="A1358" s="23" t="s">
        <v>149</v>
      </c>
      <c r="B1358" s="26" t="s">
        <v>150</v>
      </c>
      <c r="C1358" s="3"/>
      <c r="D1358" s="24" t="s">
        <v>4</v>
      </c>
      <c r="E1358" s="25"/>
      <c r="F1358" s="25"/>
    </row>
    <row r="1359" spans="1:6" x14ac:dyDescent="0.3">
      <c r="A1359" s="23" t="s">
        <v>151</v>
      </c>
      <c r="B1359" s="26" t="s">
        <v>152</v>
      </c>
      <c r="C1359" s="3"/>
      <c r="D1359" s="24" t="s">
        <v>4</v>
      </c>
      <c r="E1359" s="25"/>
      <c r="F1359" s="25"/>
    </row>
    <row r="1360" spans="1:6" x14ac:dyDescent="0.3">
      <c r="A1360" s="23" t="s">
        <v>153</v>
      </c>
      <c r="B1360" s="4" t="s">
        <v>154</v>
      </c>
      <c r="C1360" s="3" t="s">
        <v>8</v>
      </c>
      <c r="D1360" s="24">
        <v>8</v>
      </c>
      <c r="E1360" s="25"/>
      <c r="F1360" s="25"/>
    </row>
    <row r="1361" spans="1:6" x14ac:dyDescent="0.3">
      <c r="A1361" s="23" t="s">
        <v>155</v>
      </c>
      <c r="B1361" s="4" t="s">
        <v>156</v>
      </c>
      <c r="C1361" s="3" t="s">
        <v>8</v>
      </c>
      <c r="D1361" s="24">
        <v>4</v>
      </c>
      <c r="E1361" s="25"/>
      <c r="F1361" s="25"/>
    </row>
    <row r="1362" spans="1:6" x14ac:dyDescent="0.3">
      <c r="A1362" s="23" t="s">
        <v>157</v>
      </c>
      <c r="B1362" s="26" t="s">
        <v>158</v>
      </c>
      <c r="C1362" s="3"/>
      <c r="D1362" s="24" t="s">
        <v>4</v>
      </c>
      <c r="E1362" s="25"/>
      <c r="F1362" s="25"/>
    </row>
    <row r="1363" spans="1:6" ht="22.8" x14ac:dyDescent="0.3">
      <c r="A1363" s="23" t="s">
        <v>159</v>
      </c>
      <c r="B1363" s="4" t="s">
        <v>160</v>
      </c>
      <c r="C1363" s="3" t="s">
        <v>31</v>
      </c>
      <c r="D1363" s="24">
        <v>1</v>
      </c>
      <c r="E1363" s="25"/>
      <c r="F1363" s="25"/>
    </row>
    <row r="1364" spans="1:6" x14ac:dyDescent="0.3">
      <c r="A1364" s="23" t="s">
        <v>161</v>
      </c>
      <c r="B1364" s="4" t="s">
        <v>162</v>
      </c>
      <c r="C1364" s="3" t="s">
        <v>31</v>
      </c>
      <c r="D1364" s="24">
        <v>2</v>
      </c>
      <c r="E1364" s="25"/>
      <c r="F1364" s="25"/>
    </row>
    <row r="1365" spans="1:6" x14ac:dyDescent="0.3">
      <c r="A1365" s="23" t="s">
        <v>163</v>
      </c>
      <c r="B1365" s="4" t="s">
        <v>164</v>
      </c>
      <c r="C1365" s="3" t="s">
        <v>31</v>
      </c>
      <c r="D1365" s="24">
        <v>1</v>
      </c>
      <c r="E1365" s="25"/>
      <c r="F1365" s="25"/>
    </row>
    <row r="1366" spans="1:6" x14ac:dyDescent="0.3">
      <c r="A1366" s="23" t="s">
        <v>165</v>
      </c>
      <c r="B1366" s="26" t="s">
        <v>166</v>
      </c>
      <c r="C1366" s="3"/>
      <c r="D1366" s="24" t="s">
        <v>4</v>
      </c>
      <c r="E1366" s="25"/>
      <c r="F1366" s="25"/>
    </row>
    <row r="1367" spans="1:6" ht="22.8" x14ac:dyDescent="0.3">
      <c r="A1367" s="23" t="s">
        <v>167</v>
      </c>
      <c r="B1367" s="4" t="s">
        <v>168</v>
      </c>
      <c r="C1367" s="3" t="s">
        <v>6</v>
      </c>
      <c r="D1367" s="24">
        <v>168.8</v>
      </c>
      <c r="E1367" s="25"/>
      <c r="F1367" s="25"/>
    </row>
    <row r="1368" spans="1:6" ht="22.8" x14ac:dyDescent="0.3">
      <c r="A1368" s="23" t="s">
        <v>169</v>
      </c>
      <c r="B1368" s="26" t="s">
        <v>170</v>
      </c>
      <c r="C1368" s="3"/>
      <c r="D1368" s="24" t="s">
        <v>4</v>
      </c>
      <c r="E1368" s="25"/>
      <c r="F1368" s="25"/>
    </row>
    <row r="1369" spans="1:6" x14ac:dyDescent="0.3">
      <c r="A1369" s="23" t="s">
        <v>171</v>
      </c>
      <c r="B1369" s="4" t="s">
        <v>172</v>
      </c>
      <c r="C1369" s="3" t="s">
        <v>173</v>
      </c>
      <c r="D1369" s="24">
        <v>41</v>
      </c>
      <c r="E1369" s="25"/>
      <c r="F1369" s="25"/>
    </row>
    <row r="1370" spans="1:6" x14ac:dyDescent="0.3">
      <c r="A1370" s="23" t="s">
        <v>174</v>
      </c>
      <c r="B1370" s="26" t="s">
        <v>175</v>
      </c>
      <c r="C1370" s="3"/>
      <c r="D1370" s="24" t="s">
        <v>4</v>
      </c>
      <c r="E1370" s="25"/>
      <c r="F1370" s="25"/>
    </row>
    <row r="1371" spans="1:6" x14ac:dyDescent="0.3">
      <c r="A1371" s="23" t="s">
        <v>178</v>
      </c>
      <c r="B1371" s="4" t="s">
        <v>179</v>
      </c>
      <c r="C1371" s="3" t="s">
        <v>8</v>
      </c>
      <c r="D1371" s="24">
        <v>806.68</v>
      </c>
      <c r="E1371" s="25"/>
      <c r="F1371" s="25"/>
    </row>
    <row r="1372" spans="1:6" x14ac:dyDescent="0.3">
      <c r="A1372" s="23" t="s">
        <v>198</v>
      </c>
      <c r="B1372" s="4" t="s">
        <v>199</v>
      </c>
      <c r="C1372" s="3" t="s">
        <v>31</v>
      </c>
      <c r="D1372" s="24">
        <v>1</v>
      </c>
      <c r="E1372" s="25"/>
      <c r="F1372" s="25"/>
    </row>
    <row r="1373" spans="1:6" x14ac:dyDescent="0.3">
      <c r="A1373" s="23" t="s">
        <v>214</v>
      </c>
      <c r="B1373" s="4" t="s">
        <v>215</v>
      </c>
      <c r="C1373" s="3" t="s">
        <v>31</v>
      </c>
      <c r="D1373" s="24">
        <v>1</v>
      </c>
      <c r="E1373" s="25"/>
      <c r="F1373" s="25"/>
    </row>
    <row r="1374" spans="1:6" s="31" customFormat="1" x14ac:dyDescent="0.3">
      <c r="A1374" s="32"/>
      <c r="B1374" s="26" t="s">
        <v>220</v>
      </c>
      <c r="C1374" s="2"/>
      <c r="D1374" s="33"/>
      <c r="E1374" s="34"/>
      <c r="F1374" s="34"/>
    </row>
    <row r="1375" spans="1:6" s="31" customFormat="1" x14ac:dyDescent="0.3">
      <c r="A1375" s="32"/>
      <c r="B1375" s="26" t="s">
        <v>221</v>
      </c>
      <c r="C1375" s="2"/>
      <c r="D1375" s="33"/>
      <c r="E1375" s="34"/>
      <c r="F1375" s="34"/>
    </row>
    <row r="1376" spans="1:6" s="31" customFormat="1" x14ac:dyDescent="0.3">
      <c r="A1376" s="32"/>
      <c r="B1376" s="26"/>
      <c r="C1376" s="2"/>
      <c r="D1376" s="33"/>
      <c r="E1376" s="34"/>
      <c r="F1376" s="34"/>
    </row>
    <row r="1377" spans="1:6" x14ac:dyDescent="0.3">
      <c r="A1377" s="18" t="s">
        <v>551</v>
      </c>
      <c r="B1377" s="19"/>
      <c r="C1377" s="20"/>
      <c r="D1377" s="21"/>
      <c r="E1377" s="22"/>
      <c r="F1377" s="22"/>
    </row>
    <row r="1378" spans="1:6" ht="22.8" x14ac:dyDescent="0.3">
      <c r="A1378" s="23" t="s">
        <v>43</v>
      </c>
      <c r="B1378" s="26" t="s">
        <v>44</v>
      </c>
      <c r="C1378" s="3"/>
      <c r="D1378" s="24" t="s">
        <v>4</v>
      </c>
      <c r="E1378" s="25"/>
      <c r="F1378" s="25"/>
    </row>
    <row r="1379" spans="1:6" x14ac:dyDescent="0.3">
      <c r="A1379" s="23" t="s">
        <v>45</v>
      </c>
      <c r="B1379" s="4" t="s">
        <v>46</v>
      </c>
      <c r="C1379" s="3" t="s">
        <v>5</v>
      </c>
      <c r="D1379" s="24">
        <v>159.87</v>
      </c>
      <c r="E1379" s="25"/>
      <c r="F1379" s="25"/>
    </row>
    <row r="1380" spans="1:6" x14ac:dyDescent="0.3">
      <c r="A1380" s="23" t="s">
        <v>47</v>
      </c>
      <c r="B1380" s="4" t="s">
        <v>48</v>
      </c>
      <c r="C1380" s="3" t="s">
        <v>5</v>
      </c>
      <c r="D1380" s="24">
        <v>299.31</v>
      </c>
      <c r="E1380" s="25"/>
      <c r="F1380" s="25"/>
    </row>
    <row r="1381" spans="1:6" x14ac:dyDescent="0.3">
      <c r="A1381" s="23" t="s">
        <v>49</v>
      </c>
      <c r="B1381" s="4" t="s">
        <v>50</v>
      </c>
      <c r="C1381" s="3" t="s">
        <v>5</v>
      </c>
      <c r="D1381" s="24">
        <v>362.12</v>
      </c>
      <c r="E1381" s="25"/>
      <c r="F1381" s="25"/>
    </row>
    <row r="1382" spans="1:6" ht="22.8" x14ac:dyDescent="0.3">
      <c r="A1382" s="23" t="s">
        <v>51</v>
      </c>
      <c r="B1382" s="26" t="s">
        <v>52</v>
      </c>
      <c r="C1382" s="3"/>
      <c r="D1382" s="24" t="s">
        <v>4</v>
      </c>
      <c r="E1382" s="25"/>
      <c r="F1382" s="25"/>
    </row>
    <row r="1383" spans="1:6" x14ac:dyDescent="0.3">
      <c r="A1383" s="23" t="s">
        <v>53</v>
      </c>
      <c r="B1383" s="4" t="s">
        <v>54</v>
      </c>
      <c r="C1383" s="3" t="s">
        <v>6</v>
      </c>
      <c r="D1383" s="24">
        <v>65.540000000000006</v>
      </c>
      <c r="E1383" s="25"/>
      <c r="F1383" s="25"/>
    </row>
    <row r="1384" spans="1:6" x14ac:dyDescent="0.3">
      <c r="A1384" s="23" t="s">
        <v>55</v>
      </c>
      <c r="B1384" s="4" t="s">
        <v>56</v>
      </c>
      <c r="C1384" s="3" t="s">
        <v>6</v>
      </c>
      <c r="D1384" s="24">
        <v>80.180000000000007</v>
      </c>
      <c r="E1384" s="25"/>
      <c r="F1384" s="25"/>
    </row>
    <row r="1385" spans="1:6" x14ac:dyDescent="0.3">
      <c r="A1385" s="23" t="s">
        <v>57</v>
      </c>
      <c r="B1385" s="4" t="s">
        <v>58</v>
      </c>
      <c r="C1385" s="3" t="s">
        <v>6</v>
      </c>
      <c r="D1385" s="24">
        <v>226.53</v>
      </c>
      <c r="E1385" s="25"/>
      <c r="F1385" s="25"/>
    </row>
    <row r="1386" spans="1:6" x14ac:dyDescent="0.3">
      <c r="A1386" s="23" t="s">
        <v>59</v>
      </c>
      <c r="B1386" s="26" t="s">
        <v>60</v>
      </c>
      <c r="C1386" s="3"/>
      <c r="D1386" s="24" t="s">
        <v>4</v>
      </c>
      <c r="E1386" s="25"/>
      <c r="F1386" s="25"/>
    </row>
    <row r="1387" spans="1:6" x14ac:dyDescent="0.3">
      <c r="A1387" s="23" t="s">
        <v>61</v>
      </c>
      <c r="B1387" s="4" t="s">
        <v>62</v>
      </c>
      <c r="C1387" s="3" t="s">
        <v>5</v>
      </c>
      <c r="D1387" s="24">
        <v>200</v>
      </c>
      <c r="E1387" s="25"/>
      <c r="F1387" s="25"/>
    </row>
    <row r="1388" spans="1:6" x14ac:dyDescent="0.3">
      <c r="A1388" s="23" t="s">
        <v>65</v>
      </c>
      <c r="B1388" s="4" t="s">
        <v>66</v>
      </c>
      <c r="C1388" s="3" t="s">
        <v>5</v>
      </c>
      <c r="D1388" s="24">
        <v>33.599999999999994</v>
      </c>
      <c r="E1388" s="25"/>
      <c r="F1388" s="25"/>
    </row>
    <row r="1389" spans="1:6" s="31" customFormat="1" x14ac:dyDescent="0.3">
      <c r="A1389" s="32" t="s">
        <v>69</v>
      </c>
      <c r="B1389" s="26" t="s">
        <v>70</v>
      </c>
      <c r="C1389" s="2"/>
      <c r="D1389" s="33" t="s">
        <v>4</v>
      </c>
      <c r="E1389" s="34"/>
      <c r="F1389" s="34"/>
    </row>
    <row r="1390" spans="1:6" ht="22.8" x14ac:dyDescent="0.3">
      <c r="A1390" s="23" t="s">
        <v>71</v>
      </c>
      <c r="B1390" s="4" t="s">
        <v>72</v>
      </c>
      <c r="C1390" s="3" t="s">
        <v>5</v>
      </c>
      <c r="D1390" s="40">
        <v>321.29999999999995</v>
      </c>
      <c r="E1390" s="25"/>
      <c r="F1390" s="25"/>
    </row>
    <row r="1391" spans="1:6" x14ac:dyDescent="0.3">
      <c r="A1391" s="23" t="s">
        <v>92</v>
      </c>
      <c r="B1391" s="26" t="s">
        <v>93</v>
      </c>
      <c r="C1391" s="3"/>
      <c r="D1391" s="24" t="s">
        <v>4</v>
      </c>
      <c r="E1391" s="25"/>
      <c r="F1391" s="25"/>
    </row>
    <row r="1392" spans="1:6" x14ac:dyDescent="0.3">
      <c r="A1392" s="23" t="s">
        <v>94</v>
      </c>
      <c r="B1392" s="26" t="s">
        <v>95</v>
      </c>
      <c r="C1392" s="3"/>
      <c r="D1392" s="24" t="s">
        <v>4</v>
      </c>
      <c r="E1392" s="25"/>
      <c r="F1392" s="25"/>
    </row>
    <row r="1393" spans="1:6" ht="22.8" x14ac:dyDescent="0.3">
      <c r="A1393" s="23" t="s">
        <v>96</v>
      </c>
      <c r="B1393" s="4" t="s">
        <v>97</v>
      </c>
      <c r="C1393" s="3" t="s">
        <v>31</v>
      </c>
      <c r="D1393" s="24">
        <v>12</v>
      </c>
      <c r="E1393" s="25"/>
      <c r="F1393" s="25"/>
    </row>
    <row r="1394" spans="1:6" ht="22.8" x14ac:dyDescent="0.3">
      <c r="A1394" s="23" t="s">
        <v>98</v>
      </c>
      <c r="B1394" s="4" t="s">
        <v>99</v>
      </c>
      <c r="C1394" s="3" t="s">
        <v>31</v>
      </c>
      <c r="D1394" s="24">
        <v>12</v>
      </c>
      <c r="E1394" s="25"/>
      <c r="F1394" s="25"/>
    </row>
    <row r="1395" spans="1:6" ht="22.8" x14ac:dyDescent="0.3">
      <c r="A1395" s="23" t="s">
        <v>100</v>
      </c>
      <c r="B1395" s="4" t="s">
        <v>552</v>
      </c>
      <c r="C1395" s="3" t="s">
        <v>31</v>
      </c>
      <c r="D1395" s="24">
        <v>10</v>
      </c>
      <c r="E1395" s="25"/>
      <c r="F1395" s="25"/>
    </row>
    <row r="1396" spans="1:6" ht="22.8" x14ac:dyDescent="0.3">
      <c r="A1396" s="23" t="s">
        <v>102</v>
      </c>
      <c r="B1396" s="4" t="s">
        <v>103</v>
      </c>
      <c r="C1396" s="3" t="s">
        <v>31</v>
      </c>
      <c r="D1396" s="24">
        <v>10</v>
      </c>
      <c r="E1396" s="25"/>
      <c r="F1396" s="25"/>
    </row>
    <row r="1397" spans="1:6" x14ac:dyDescent="0.3">
      <c r="A1397" s="23" t="s">
        <v>104</v>
      </c>
      <c r="B1397" s="26" t="s">
        <v>105</v>
      </c>
      <c r="C1397" s="3"/>
      <c r="D1397" s="24" t="s">
        <v>4</v>
      </c>
      <c r="E1397" s="25"/>
      <c r="F1397" s="25"/>
    </row>
    <row r="1398" spans="1:6" ht="22.8" x14ac:dyDescent="0.3">
      <c r="A1398" s="23" t="s">
        <v>106</v>
      </c>
      <c r="B1398" s="4" t="s">
        <v>107</v>
      </c>
      <c r="C1398" s="3" t="s">
        <v>8</v>
      </c>
      <c r="D1398" s="24">
        <v>124</v>
      </c>
      <c r="E1398" s="25"/>
      <c r="F1398" s="25"/>
    </row>
    <row r="1399" spans="1:6" ht="22.8" x14ac:dyDescent="0.3">
      <c r="A1399" s="23" t="s">
        <v>108</v>
      </c>
      <c r="B1399" s="4" t="s">
        <v>109</v>
      </c>
      <c r="C1399" s="3" t="s">
        <v>8</v>
      </c>
      <c r="D1399" s="24">
        <v>17.23</v>
      </c>
      <c r="E1399" s="25"/>
      <c r="F1399" s="25"/>
    </row>
    <row r="1400" spans="1:6" x14ac:dyDescent="0.3">
      <c r="A1400" s="23" t="s">
        <v>118</v>
      </c>
      <c r="B1400" s="26" t="s">
        <v>119</v>
      </c>
      <c r="C1400" s="3"/>
      <c r="D1400" s="24"/>
      <c r="E1400" s="25"/>
      <c r="F1400" s="25"/>
    </row>
    <row r="1401" spans="1:6" ht="22.8" x14ac:dyDescent="0.3">
      <c r="A1401" s="23" t="s">
        <v>120</v>
      </c>
      <c r="B1401" s="4" t="s">
        <v>121</v>
      </c>
      <c r="C1401" s="3" t="s">
        <v>31</v>
      </c>
      <c r="D1401" s="24">
        <v>10</v>
      </c>
      <c r="E1401" s="25"/>
      <c r="F1401" s="25"/>
    </row>
    <row r="1402" spans="1:6" x14ac:dyDescent="0.3">
      <c r="A1402" s="23" t="s">
        <v>122</v>
      </c>
      <c r="B1402" s="26" t="s">
        <v>123</v>
      </c>
      <c r="C1402" s="3"/>
      <c r="D1402" s="24" t="s">
        <v>4</v>
      </c>
      <c r="E1402" s="25"/>
      <c r="F1402" s="25"/>
    </row>
    <row r="1403" spans="1:6" x14ac:dyDescent="0.3">
      <c r="A1403" s="23" t="s">
        <v>124</v>
      </c>
      <c r="B1403" s="4" t="s">
        <v>125</v>
      </c>
      <c r="C1403" s="3" t="s">
        <v>31</v>
      </c>
      <c r="D1403" s="24">
        <v>22</v>
      </c>
      <c r="E1403" s="25"/>
      <c r="F1403" s="25"/>
    </row>
    <row r="1404" spans="1:6" ht="22.8" x14ac:dyDescent="0.3">
      <c r="A1404" s="23" t="s">
        <v>126</v>
      </c>
      <c r="B1404" s="26" t="s">
        <v>127</v>
      </c>
      <c r="C1404" s="3"/>
      <c r="D1404" s="24" t="s">
        <v>4</v>
      </c>
      <c r="E1404" s="25"/>
      <c r="F1404" s="25"/>
    </row>
    <row r="1405" spans="1:6" ht="22.8" x14ac:dyDescent="0.3">
      <c r="A1405" s="23" t="s">
        <v>128</v>
      </c>
      <c r="B1405" s="4" t="s">
        <v>129</v>
      </c>
      <c r="C1405" s="3" t="s">
        <v>31</v>
      </c>
      <c r="D1405" s="24">
        <v>109</v>
      </c>
      <c r="E1405" s="25"/>
      <c r="F1405" s="25"/>
    </row>
    <row r="1406" spans="1:6" x14ac:dyDescent="0.3">
      <c r="A1406" s="23" t="s">
        <v>165</v>
      </c>
      <c r="B1406" s="26" t="s">
        <v>166</v>
      </c>
      <c r="C1406" s="3"/>
      <c r="D1406" s="24" t="s">
        <v>4</v>
      </c>
      <c r="E1406" s="25"/>
      <c r="F1406" s="25"/>
    </row>
    <row r="1407" spans="1:6" ht="22.8" x14ac:dyDescent="0.3">
      <c r="A1407" s="23" t="s">
        <v>167</v>
      </c>
      <c r="B1407" s="4" t="s">
        <v>168</v>
      </c>
      <c r="C1407" s="3" t="s">
        <v>6</v>
      </c>
      <c r="D1407" s="24">
        <v>32</v>
      </c>
      <c r="E1407" s="25"/>
      <c r="F1407" s="25"/>
    </row>
    <row r="1408" spans="1:6" s="31" customFormat="1" x14ac:dyDescent="0.3">
      <c r="A1408" s="32"/>
      <c r="B1408" s="26" t="s">
        <v>226</v>
      </c>
      <c r="C1408" s="2"/>
      <c r="D1408" s="33"/>
      <c r="E1408" s="34"/>
      <c r="F1408" s="34"/>
    </row>
    <row r="1409" spans="1:6" s="31" customFormat="1" x14ac:dyDescent="0.3">
      <c r="A1409" s="32"/>
      <c r="B1409" s="26"/>
      <c r="C1409" s="2"/>
      <c r="D1409" s="33"/>
      <c r="E1409" s="34"/>
      <c r="F1409" s="34"/>
    </row>
    <row r="1410" spans="1:6" x14ac:dyDescent="0.3">
      <c r="A1410" s="18" t="s">
        <v>227</v>
      </c>
      <c r="B1410" s="19"/>
      <c r="C1410" s="20"/>
      <c r="D1410" s="21"/>
      <c r="E1410" s="22"/>
      <c r="F1410" s="22"/>
    </row>
    <row r="1411" spans="1:6" x14ac:dyDescent="0.3">
      <c r="A1411" s="23" t="s">
        <v>37</v>
      </c>
      <c r="B1411" s="26" t="s">
        <v>38</v>
      </c>
      <c r="C1411" s="3"/>
      <c r="D1411" s="24"/>
      <c r="E1411" s="25"/>
      <c r="F1411" s="25"/>
    </row>
    <row r="1412" spans="1:6" x14ac:dyDescent="0.3">
      <c r="A1412" s="23" t="s">
        <v>39</v>
      </c>
      <c r="B1412" s="4" t="s">
        <v>40</v>
      </c>
      <c r="C1412" s="3" t="s">
        <v>8</v>
      </c>
      <c r="D1412" s="24">
        <v>476</v>
      </c>
      <c r="E1412" s="25"/>
      <c r="F1412" s="25"/>
    </row>
    <row r="1413" spans="1:6" s="31" customFormat="1" ht="22.8" x14ac:dyDescent="0.3">
      <c r="A1413" s="32" t="s">
        <v>43</v>
      </c>
      <c r="B1413" s="26" t="s">
        <v>44</v>
      </c>
      <c r="C1413" s="2"/>
      <c r="D1413" s="33" t="s">
        <v>4</v>
      </c>
      <c r="E1413" s="34"/>
      <c r="F1413" s="34"/>
    </row>
    <row r="1414" spans="1:6" x14ac:dyDescent="0.3">
      <c r="A1414" s="23" t="s">
        <v>45</v>
      </c>
      <c r="B1414" s="4" t="s">
        <v>46</v>
      </c>
      <c r="C1414" s="3" t="s">
        <v>5</v>
      </c>
      <c r="D1414" s="24">
        <v>950</v>
      </c>
      <c r="E1414" s="25"/>
      <c r="F1414" s="25"/>
    </row>
    <row r="1415" spans="1:6" s="31" customFormat="1" ht="22.8" x14ac:dyDescent="0.3">
      <c r="A1415" s="32" t="s">
        <v>51</v>
      </c>
      <c r="B1415" s="26" t="s">
        <v>52</v>
      </c>
      <c r="C1415" s="2"/>
      <c r="D1415" s="33" t="s">
        <v>4</v>
      </c>
      <c r="E1415" s="34"/>
      <c r="F1415" s="34"/>
    </row>
    <row r="1416" spans="1:6" x14ac:dyDescent="0.3">
      <c r="A1416" s="23" t="s">
        <v>53</v>
      </c>
      <c r="B1416" s="4" t="s">
        <v>54</v>
      </c>
      <c r="C1416" s="3" t="s">
        <v>6</v>
      </c>
      <c r="D1416" s="24">
        <v>3189.62</v>
      </c>
      <c r="E1416" s="25"/>
      <c r="F1416" s="25"/>
    </row>
    <row r="1417" spans="1:6" s="31" customFormat="1" x14ac:dyDescent="0.3">
      <c r="A1417" s="32" t="s">
        <v>59</v>
      </c>
      <c r="B1417" s="26" t="s">
        <v>60</v>
      </c>
      <c r="C1417" s="2"/>
      <c r="D1417" s="33" t="s">
        <v>4</v>
      </c>
      <c r="E1417" s="34"/>
      <c r="F1417" s="34"/>
    </row>
    <row r="1418" spans="1:6" x14ac:dyDescent="0.3">
      <c r="A1418" s="23" t="s">
        <v>61</v>
      </c>
      <c r="B1418" s="4" t="s">
        <v>62</v>
      </c>
      <c r="C1418" s="3" t="s">
        <v>5</v>
      </c>
      <c r="D1418" s="24">
        <v>448</v>
      </c>
      <c r="E1418" s="25"/>
      <c r="F1418" s="25"/>
    </row>
    <row r="1419" spans="1:6" x14ac:dyDescent="0.3">
      <c r="A1419" s="23" t="s">
        <v>63</v>
      </c>
      <c r="B1419" s="4" t="s">
        <v>64</v>
      </c>
      <c r="C1419" s="3" t="s">
        <v>5</v>
      </c>
      <c r="D1419" s="24">
        <v>500</v>
      </c>
      <c r="E1419" s="25"/>
      <c r="F1419" s="25"/>
    </row>
    <row r="1420" spans="1:6" x14ac:dyDescent="0.3">
      <c r="A1420" s="23" t="s">
        <v>65</v>
      </c>
      <c r="B1420" s="4" t="s">
        <v>66</v>
      </c>
      <c r="C1420" s="3" t="s">
        <v>5</v>
      </c>
      <c r="D1420" s="24">
        <v>96.18</v>
      </c>
      <c r="E1420" s="25"/>
      <c r="F1420" s="25"/>
    </row>
    <row r="1421" spans="1:6" s="31" customFormat="1" x14ac:dyDescent="0.3">
      <c r="A1421" s="32" t="s">
        <v>69</v>
      </c>
      <c r="B1421" s="26" t="s">
        <v>70</v>
      </c>
      <c r="C1421" s="2"/>
      <c r="D1421" s="33" t="s">
        <v>4</v>
      </c>
      <c r="E1421" s="34"/>
      <c r="F1421" s="34"/>
    </row>
    <row r="1422" spans="1:6" ht="22.8" x14ac:dyDescent="0.3">
      <c r="A1422" s="23" t="s">
        <v>71</v>
      </c>
      <c r="B1422" s="4" t="s">
        <v>72</v>
      </c>
      <c r="C1422" s="3" t="s">
        <v>5</v>
      </c>
      <c r="D1422" s="24">
        <v>450</v>
      </c>
      <c r="E1422" s="25"/>
      <c r="F1422" s="25"/>
    </row>
    <row r="1423" spans="1:6" x14ac:dyDescent="0.3">
      <c r="A1423" s="23" t="s">
        <v>73</v>
      </c>
      <c r="B1423" s="26" t="s">
        <v>74</v>
      </c>
      <c r="C1423" s="3"/>
      <c r="D1423" s="24" t="s">
        <v>4</v>
      </c>
      <c r="E1423" s="25"/>
      <c r="F1423" s="25"/>
    </row>
    <row r="1424" spans="1:6" x14ac:dyDescent="0.3">
      <c r="A1424" s="23" t="s">
        <v>75</v>
      </c>
      <c r="B1424" s="4" t="s">
        <v>76</v>
      </c>
      <c r="C1424" s="3" t="s">
        <v>8</v>
      </c>
      <c r="D1424" s="24">
        <v>476</v>
      </c>
      <c r="E1424" s="25"/>
      <c r="F1424" s="25"/>
    </row>
    <row r="1425" spans="1:6" ht="22.8" x14ac:dyDescent="0.3">
      <c r="A1425" s="23" t="s">
        <v>85</v>
      </c>
      <c r="B1425" s="4" t="s">
        <v>86</v>
      </c>
      <c r="C1425" s="3" t="s">
        <v>31</v>
      </c>
      <c r="D1425" s="24">
        <v>68</v>
      </c>
      <c r="E1425" s="25"/>
      <c r="F1425" s="25"/>
    </row>
    <row r="1426" spans="1:6" ht="22.8" x14ac:dyDescent="0.3">
      <c r="A1426" s="23" t="s">
        <v>87</v>
      </c>
      <c r="B1426" s="4" t="s">
        <v>223</v>
      </c>
      <c r="C1426" s="3" t="s">
        <v>31</v>
      </c>
      <c r="D1426" s="24">
        <v>136</v>
      </c>
      <c r="E1426" s="25"/>
      <c r="F1426" s="25"/>
    </row>
    <row r="1427" spans="1:6" x14ac:dyDescent="0.3">
      <c r="A1427" s="23" t="s">
        <v>174</v>
      </c>
      <c r="B1427" s="26" t="s">
        <v>175</v>
      </c>
      <c r="C1427" s="3"/>
      <c r="D1427" s="24" t="s">
        <v>4</v>
      </c>
      <c r="E1427" s="25"/>
      <c r="F1427" s="25"/>
    </row>
    <row r="1428" spans="1:6" x14ac:dyDescent="0.3">
      <c r="A1428" s="23" t="s">
        <v>176</v>
      </c>
      <c r="B1428" s="4" t="s">
        <v>177</v>
      </c>
      <c r="C1428" s="3" t="s">
        <v>8</v>
      </c>
      <c r="D1428" s="24">
        <v>476</v>
      </c>
      <c r="E1428" s="25"/>
      <c r="F1428" s="25"/>
    </row>
    <row r="1429" spans="1:6" x14ac:dyDescent="0.3">
      <c r="A1429" s="23">
        <v>5655</v>
      </c>
      <c r="B1429" s="4" t="s">
        <v>291</v>
      </c>
      <c r="C1429" s="3" t="s">
        <v>31</v>
      </c>
      <c r="D1429" s="24">
        <v>68</v>
      </c>
      <c r="E1429" s="25"/>
      <c r="F1429" s="25"/>
    </row>
    <row r="1430" spans="1:6" x14ac:dyDescent="0.3">
      <c r="A1430" s="23" t="s">
        <v>204</v>
      </c>
      <c r="B1430" s="4" t="s">
        <v>205</v>
      </c>
      <c r="C1430" s="3" t="s">
        <v>31</v>
      </c>
      <c r="D1430" s="24">
        <v>68</v>
      </c>
      <c r="E1430" s="25"/>
      <c r="F1430" s="25"/>
    </row>
    <row r="1431" spans="1:6" s="31" customFormat="1" x14ac:dyDescent="0.3">
      <c r="A1431" s="32"/>
      <c r="B1431" s="26" t="s">
        <v>810</v>
      </c>
      <c r="C1431" s="2"/>
      <c r="D1431" s="33"/>
      <c r="E1431" s="34"/>
      <c r="F1431" s="34"/>
    </row>
    <row r="1432" spans="1:6" s="31" customFormat="1" x14ac:dyDescent="0.3">
      <c r="A1432" s="32"/>
      <c r="B1432" s="26" t="s">
        <v>229</v>
      </c>
      <c r="C1432" s="2"/>
      <c r="D1432" s="33"/>
      <c r="E1432" s="34"/>
      <c r="F1432" s="34"/>
    </row>
    <row r="1433" spans="1:6" s="31" customFormat="1" x14ac:dyDescent="0.3">
      <c r="A1433" s="32"/>
      <c r="B1433" s="26"/>
      <c r="C1433" s="2"/>
      <c r="D1433" s="33"/>
      <c r="E1433" s="34"/>
      <c r="F1433" s="34"/>
    </row>
    <row r="1434" spans="1:6" s="31" customFormat="1" ht="22.8" x14ac:dyDescent="0.3">
      <c r="A1434" s="32"/>
      <c r="B1434" s="26" t="s">
        <v>811</v>
      </c>
      <c r="C1434" s="2"/>
      <c r="D1434" s="33"/>
      <c r="E1434" s="34"/>
      <c r="F1434" s="34"/>
    </row>
    <row r="1435" spans="1:6" s="31" customFormat="1" ht="22.8" x14ac:dyDescent="0.3">
      <c r="A1435" s="32"/>
      <c r="B1435" s="26" t="s">
        <v>812</v>
      </c>
      <c r="C1435" s="2"/>
      <c r="D1435" s="33"/>
      <c r="E1435" s="34"/>
      <c r="F1435" s="34"/>
    </row>
    <row r="1436" spans="1:6" s="31" customFormat="1" ht="22.8" x14ac:dyDescent="0.3">
      <c r="A1436" s="32"/>
      <c r="B1436" s="26" t="s">
        <v>813</v>
      </c>
      <c r="C1436" s="2"/>
      <c r="D1436" s="33"/>
      <c r="E1436" s="34"/>
      <c r="F1436" s="34"/>
    </row>
    <row r="1437" spans="1:6" s="31" customFormat="1" x14ac:dyDescent="0.3">
      <c r="A1437" s="32"/>
      <c r="B1437" s="26"/>
      <c r="C1437" s="2"/>
      <c r="D1437" s="33"/>
      <c r="E1437" s="34"/>
      <c r="F1437" s="34"/>
    </row>
    <row r="1438" spans="1:6" s="31" customFormat="1" x14ac:dyDescent="0.3">
      <c r="A1438" s="32"/>
      <c r="B1438" s="26"/>
      <c r="C1438" s="2"/>
      <c r="D1438" s="33"/>
      <c r="E1438" s="34"/>
      <c r="F1438" s="34"/>
    </row>
    <row r="1439" spans="1:6" s="31" customFormat="1" x14ac:dyDescent="0.3">
      <c r="B1439" s="26" t="s">
        <v>12</v>
      </c>
      <c r="C1439" s="2"/>
      <c r="D1439" s="33"/>
      <c r="E1439" s="34"/>
      <c r="F1439" s="34"/>
    </row>
    <row r="1440" spans="1:6" s="31" customFormat="1" x14ac:dyDescent="0.3">
      <c r="A1440" s="32"/>
      <c r="B1440" s="26"/>
      <c r="C1440" s="2"/>
      <c r="D1440" s="33"/>
      <c r="E1440" s="34"/>
      <c r="F1440" s="34"/>
    </row>
    <row r="1441" spans="1:6" s="31" customFormat="1" x14ac:dyDescent="0.3">
      <c r="A1441" s="32"/>
      <c r="B1441" s="26" t="s">
        <v>226</v>
      </c>
      <c r="C1441" s="2"/>
      <c r="D1441" s="33"/>
      <c r="E1441" s="34"/>
      <c r="F1441" s="41"/>
    </row>
    <row r="1442" spans="1:6" s="31" customFormat="1" x14ac:dyDescent="0.3">
      <c r="A1442" s="32"/>
      <c r="B1442" s="26"/>
      <c r="C1442" s="2"/>
      <c r="D1442" s="33"/>
      <c r="E1442" s="34"/>
      <c r="F1442" s="34"/>
    </row>
    <row r="1443" spans="1:6" s="31" customFormat="1" ht="22.8" x14ac:dyDescent="0.3">
      <c r="A1443" s="32"/>
      <c r="B1443" s="26" t="s">
        <v>790</v>
      </c>
      <c r="C1443" s="2"/>
      <c r="D1443" s="33"/>
      <c r="E1443" s="34"/>
      <c r="F1443" s="34"/>
    </row>
    <row r="1444" spans="1:6" s="31" customFormat="1" x14ac:dyDescent="0.3">
      <c r="A1444" s="32"/>
      <c r="B1444" s="26" t="s">
        <v>10</v>
      </c>
      <c r="C1444" s="2"/>
      <c r="D1444" s="33"/>
      <c r="E1444" s="34"/>
      <c r="F1444" s="34"/>
    </row>
    <row r="1445" spans="1:6" s="31" customFormat="1" ht="22.8" x14ac:dyDescent="0.3">
      <c r="A1445" s="32"/>
      <c r="B1445" s="26" t="s">
        <v>11</v>
      </c>
      <c r="C1445" s="2"/>
      <c r="D1445" s="33"/>
      <c r="E1445" s="34"/>
      <c r="F1445" s="34"/>
    </row>
    <row r="1446" spans="1:6" s="31" customFormat="1" x14ac:dyDescent="0.3">
      <c r="A1446" s="32"/>
      <c r="B1446" s="26" t="s">
        <v>791</v>
      </c>
      <c r="C1446" s="2"/>
      <c r="D1446" s="33"/>
      <c r="E1446" s="34"/>
      <c r="F1446" s="34"/>
    </row>
    <row r="1447" spans="1:6" s="31" customFormat="1" x14ac:dyDescent="0.3">
      <c r="A1447" s="32"/>
      <c r="B1447" s="26"/>
      <c r="C1447" s="2"/>
      <c r="D1447" s="33"/>
      <c r="E1447" s="34"/>
      <c r="F1447" s="34"/>
    </row>
    <row r="1448" spans="1:6" s="31" customFormat="1" x14ac:dyDescent="0.3">
      <c r="A1448" s="32"/>
      <c r="B1448" s="26" t="s">
        <v>553</v>
      </c>
      <c r="C1448" s="2"/>
      <c r="D1448" s="33"/>
      <c r="E1448" s="34"/>
      <c r="F1448" s="34"/>
    </row>
    <row r="1449" spans="1:6" s="31" customFormat="1" x14ac:dyDescent="0.3">
      <c r="A1449" s="32"/>
      <c r="B1449" s="26" t="s">
        <v>554</v>
      </c>
      <c r="C1449" s="2"/>
      <c r="D1449" s="33"/>
      <c r="E1449" s="34"/>
      <c r="F1449" s="34"/>
    </row>
    <row r="1450" spans="1:6" s="31" customFormat="1" x14ac:dyDescent="0.3">
      <c r="A1450" s="32"/>
      <c r="B1450" s="26"/>
      <c r="C1450" s="2"/>
      <c r="D1450" s="33"/>
      <c r="E1450" s="34"/>
      <c r="F1450" s="34"/>
    </row>
    <row r="1451" spans="1:6" s="31" customFormat="1" x14ac:dyDescent="0.3">
      <c r="A1451" s="32"/>
      <c r="B1451" s="26" t="s">
        <v>555</v>
      </c>
      <c r="C1451" s="2"/>
      <c r="D1451" s="33"/>
      <c r="E1451" s="34"/>
      <c r="F1451" s="34"/>
    </row>
    <row r="1452" spans="1:6" s="31" customFormat="1" x14ac:dyDescent="0.3">
      <c r="A1452" s="32"/>
      <c r="B1452" s="26" t="s">
        <v>556</v>
      </c>
      <c r="C1452" s="2"/>
      <c r="D1452" s="33"/>
      <c r="E1452" s="34"/>
      <c r="F1452" s="34"/>
    </row>
    <row r="1453" spans="1:6" s="31" customFormat="1" x14ac:dyDescent="0.3">
      <c r="A1453" s="32"/>
      <c r="B1453" s="26"/>
      <c r="C1453" s="2"/>
      <c r="D1453" s="33"/>
      <c r="E1453" s="34"/>
      <c r="F1453" s="34"/>
    </row>
    <row r="1454" spans="1:6" ht="22.8" x14ac:dyDescent="0.3">
      <c r="A1454" s="23"/>
      <c r="B1454" s="26" t="s">
        <v>814</v>
      </c>
      <c r="C1454" s="3"/>
      <c r="D1454" s="24"/>
      <c r="E1454" s="25"/>
      <c r="F1454" s="34"/>
    </row>
    <row r="1456" spans="1:6" x14ac:dyDescent="0.3">
      <c r="A1456" s="56" t="s">
        <v>14</v>
      </c>
      <c r="B1456" s="56"/>
      <c r="C1456" s="56"/>
      <c r="D1456" s="56"/>
      <c r="E1456" s="56"/>
      <c r="F1456" s="56"/>
    </row>
    <row r="1457" spans="1:8" x14ac:dyDescent="0.3">
      <c r="A1457" s="57" t="s">
        <v>15</v>
      </c>
      <c r="B1457" s="57"/>
      <c r="C1457" s="57"/>
      <c r="D1457" s="57"/>
      <c r="E1457" s="57"/>
      <c r="F1457" s="16"/>
    </row>
    <row r="1458" spans="1:8" x14ac:dyDescent="0.3">
      <c r="A1458" s="57" t="s">
        <v>16</v>
      </c>
      <c r="B1458" s="57"/>
      <c r="C1458" s="57"/>
      <c r="D1458" s="57"/>
      <c r="E1458" s="57"/>
      <c r="F1458" s="16"/>
    </row>
    <row r="1459" spans="1:8" x14ac:dyDescent="0.3">
      <c r="A1459" s="57" t="s">
        <v>17</v>
      </c>
      <c r="B1459" s="57"/>
      <c r="C1459" s="57"/>
      <c r="D1459" s="57"/>
      <c r="E1459" s="57"/>
      <c r="F1459" s="16"/>
    </row>
    <row r="1460" spans="1:8" x14ac:dyDescent="0.3">
      <c r="A1460" s="61" t="s">
        <v>18</v>
      </c>
      <c r="B1460" s="61"/>
      <c r="C1460" s="61"/>
      <c r="D1460" s="61"/>
      <c r="E1460" s="61"/>
      <c r="F1460" s="14"/>
    </row>
    <row r="1461" spans="1:8" x14ac:dyDescent="0.3">
      <c r="A1461" s="61" t="s">
        <v>19</v>
      </c>
      <c r="B1461" s="61"/>
      <c r="C1461" s="61"/>
      <c r="D1461" s="61"/>
      <c r="E1461" s="61"/>
      <c r="F1461" s="15"/>
    </row>
    <row r="1462" spans="1:8" x14ac:dyDescent="0.3">
      <c r="A1462" s="7"/>
      <c r="D1462" s="7"/>
      <c r="E1462" s="9"/>
      <c r="F1462" s="9"/>
    </row>
    <row r="1463" spans="1:8" x14ac:dyDescent="0.3">
      <c r="A1463" s="7"/>
      <c r="D1463" s="7"/>
      <c r="E1463" s="9"/>
      <c r="F1463" s="9"/>
    </row>
    <row r="1464" spans="1:8" ht="14.4" customHeight="1" x14ac:dyDescent="0.3">
      <c r="A1464" s="62" t="s">
        <v>802</v>
      </c>
      <c r="B1464" s="63"/>
      <c r="C1464" s="63"/>
      <c r="D1464" s="63"/>
      <c r="E1464" s="63"/>
      <c r="F1464" s="64"/>
    </row>
    <row r="1465" spans="1:8" ht="33.6" customHeight="1" x14ac:dyDescent="0.3">
      <c r="A1465" s="62" t="s">
        <v>803</v>
      </c>
      <c r="B1465" s="63"/>
      <c r="C1465" s="63"/>
      <c r="D1465" s="63"/>
      <c r="E1465" s="63"/>
      <c r="F1465" s="64"/>
    </row>
    <row r="1466" spans="1:8" ht="14.4" customHeight="1" x14ac:dyDescent="0.3">
      <c r="A1466" s="62" t="s">
        <v>804</v>
      </c>
      <c r="B1466" s="63"/>
      <c r="C1466" s="63"/>
      <c r="D1466" s="63"/>
      <c r="E1466" s="63"/>
      <c r="F1466" s="64"/>
    </row>
    <row r="1467" spans="1:8" customFormat="1" ht="14.4" customHeight="1" x14ac:dyDescent="0.3">
      <c r="A1467" s="58" t="s">
        <v>808</v>
      </c>
      <c r="B1467" s="59"/>
      <c r="C1467" s="59"/>
      <c r="D1467" s="59"/>
      <c r="E1467" s="59"/>
      <c r="F1467" s="60"/>
      <c r="G1467" s="13"/>
      <c r="H1467" s="47"/>
    </row>
    <row r="1475" spans="1:8" s="5" customFormat="1" x14ac:dyDescent="0.3">
      <c r="A1475" s="7"/>
      <c r="B1475" s="48"/>
      <c r="D1475" s="49"/>
      <c r="E1475" s="50"/>
      <c r="F1475" s="51"/>
      <c r="H1475" s="52"/>
    </row>
    <row r="1476" spans="1:8" s="5" customFormat="1" x14ac:dyDescent="0.3">
      <c r="A1476" s="7"/>
      <c r="B1476" s="53" t="s">
        <v>809</v>
      </c>
      <c r="D1476" s="49"/>
      <c r="E1476" s="50"/>
      <c r="F1476" s="51"/>
      <c r="H1476" s="52"/>
    </row>
  </sheetData>
  <mergeCells count="16">
    <mergeCell ref="A1329:F1329"/>
    <mergeCell ref="A1:F1"/>
    <mergeCell ref="A2:F2"/>
    <mergeCell ref="A4:F4"/>
    <mergeCell ref="A163:F163"/>
    <mergeCell ref="A388:F388"/>
    <mergeCell ref="A1464:F1464"/>
    <mergeCell ref="A1465:F1465"/>
    <mergeCell ref="A1466:F1466"/>
    <mergeCell ref="A1467:F1467"/>
    <mergeCell ref="A1456:F1456"/>
    <mergeCell ref="A1457:E1457"/>
    <mergeCell ref="A1458:E1458"/>
    <mergeCell ref="A1459:E1459"/>
    <mergeCell ref="A1460:E1460"/>
    <mergeCell ref="A1461:E1461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27" orientation="portrait" r:id="rId1"/>
  <rowBreaks count="1" manualBreakCount="1">
    <brk id="137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OFICIAL (Entidad)</vt:lpstr>
      <vt:lpstr>PROPUESTA ECONOMICA (Proponente</vt:lpstr>
      <vt:lpstr>'PRESUPUESTO OFICIAL (Entidad)'!Área_de_impresión</vt:lpstr>
      <vt:lpstr>'PROPUESTA ECONOMICA (Proponente'!Área_de_impresión</vt:lpstr>
      <vt:lpstr>'PRESUPUESTO OFICIAL (Entidad)'!Títulos_a_imprimir</vt:lpstr>
      <vt:lpstr>'PROPUESTA ECONOMICA (Proponente'!Títulos_a_imprimir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felipe tavera jimenez</dc:creator>
  <cp:lastModifiedBy>juan felipe tavera jimenez</cp:lastModifiedBy>
  <cp:lastPrinted>2026-10-06T13:48:19Z</cp:lastPrinted>
  <dcterms:created xsi:type="dcterms:W3CDTF">2026-06-30T22:55:08Z</dcterms:created>
  <dcterms:modified xsi:type="dcterms:W3CDTF">2026-10-06T13:52:32Z</dcterms:modified>
</cp:coreProperties>
</file>