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Mi unidad\2. Servicios profesionales\4. SENA\1. Ejecución\10. GC (Oct)\Obl. 2 - Revisión procesos\Dctos. publicación Encargo\"/>
    </mc:Choice>
  </mc:AlternateContent>
  <xr:revisionPtr revIDLastSave="0" documentId="13_ncr:1_{4F57E146-9C39-4C19-86A5-34641FC021A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Matriz" sheetId="1" r:id="rId1"/>
    <sheet name="Escalas" sheetId="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5" i="1" l="1"/>
  <c r="M25" i="1" s="1"/>
  <c r="L24" i="1"/>
  <c r="M24" i="1" s="1"/>
  <c r="L23" i="1"/>
  <c r="M23" i="1" s="1"/>
  <c r="L22" i="1"/>
  <c r="M22" i="1" s="1"/>
  <c r="L21" i="1"/>
  <c r="M21" i="1" s="1"/>
  <c r="L20" i="1"/>
  <c r="M20" i="1" s="1"/>
  <c r="L19" i="1"/>
  <c r="M19" i="1" s="1"/>
  <c r="L18" i="1"/>
  <c r="M18" i="1" s="1"/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L6" i="1" l="1"/>
  <c r="M6" i="1" s="1"/>
  <c r="L7" i="1"/>
  <c r="M7" i="1" s="1"/>
  <c r="L11" i="1"/>
  <c r="M11" i="1" s="1"/>
  <c r="L8" i="1"/>
  <c r="M8" i="1" s="1"/>
  <c r="L9" i="1"/>
  <c r="M9" i="1" s="1"/>
  <c r="L10" i="1"/>
  <c r="M10" i="1" s="1"/>
  <c r="L5" i="1"/>
  <c r="M5" i="1" s="1"/>
  <c r="L16" i="1"/>
  <c r="M16" i="1" s="1"/>
  <c r="L17" i="1"/>
  <c r="M17" i="1" s="1"/>
  <c r="L14" i="1"/>
  <c r="M14" i="1" s="1"/>
  <c r="L12" i="1"/>
  <c r="M12" i="1" s="1"/>
  <c r="L13" i="1"/>
  <c r="M13" i="1" s="1"/>
  <c r="L15" i="1"/>
  <c r="M15" i="1" s="1"/>
</calcChain>
</file>

<file path=xl/sharedStrings.xml><?xml version="1.0" encoding="utf-8"?>
<sst xmlns="http://schemas.openxmlformats.org/spreadsheetml/2006/main" count="383" uniqueCount="170">
  <si>
    <t>1. Escala de Probabilidad (5 niveles)</t>
  </si>
  <si>
    <t>Valor</t>
  </si>
  <si>
    <t>Nivel</t>
  </si>
  <si>
    <t>Descripción</t>
  </si>
  <si>
    <t>Raro</t>
  </si>
  <si>
    <t>Puede ocurrir únicamente en circunstancias excepcionales.</t>
  </si>
  <si>
    <t>Improbable</t>
  </si>
  <si>
    <t>Podría ocurrir ocasionalmente.</t>
  </si>
  <si>
    <t>Posible</t>
  </si>
  <si>
    <t>Puede ocurrir en algún momento durante la ejecución.</t>
  </si>
  <si>
    <t>Probable</t>
  </si>
  <si>
    <t>Ocurrirá varias veces durante la ejecución.</t>
  </si>
  <si>
    <t>Casi seguro</t>
  </si>
  <si>
    <t>Se espera que ocurra con alta frecuencia.</t>
  </si>
  <si>
    <t>2. Escala de Impacto (5 niveles)</t>
  </si>
  <si>
    <t>Insignificante</t>
  </si>
  <si>
    <t>Sin afectación relevante al objetivo.</t>
  </si>
  <si>
    <t>Menor</t>
  </si>
  <si>
    <t>Retrasos o afectaciones menores y corregibles.</t>
  </si>
  <si>
    <t>Moderado</t>
  </si>
  <si>
    <t>Impacto sobre cronograma, costos o calidad.</t>
  </si>
  <si>
    <t>Mayor</t>
  </si>
  <si>
    <t>Compromete parcialmente el cumplimiento contractual.</t>
  </si>
  <si>
    <t>Catastrófico</t>
  </si>
  <si>
    <t>Impide el logro de los objetivos o genera incumplimientos graves.</t>
  </si>
  <si>
    <t>3. Matriz de Valoración 5x5</t>
  </si>
  <si>
    <t>Valoración = Probabilidad × Impacto</t>
  </si>
  <si>
    <t>Probabilidad \ Impacto</t>
  </si>
  <si>
    <t>1 Insignificante</t>
  </si>
  <si>
    <t>2 Menor</t>
  </si>
  <si>
    <t>3 Moderado</t>
  </si>
  <si>
    <t>4 Mayor</t>
  </si>
  <si>
    <t>5 Catastrófico</t>
  </si>
  <si>
    <t>5 Casi seguro</t>
  </si>
  <si>
    <t>4 Probable</t>
  </si>
  <si>
    <t>3 Posible</t>
  </si>
  <si>
    <t>2 Improbable</t>
  </si>
  <si>
    <t>1 Raro</t>
  </si>
  <si>
    <t>Imp</t>
  </si>
  <si>
    <t>Prob</t>
  </si>
  <si>
    <t>EJECUCION</t>
  </si>
  <si>
    <t>Oportuna incorporación de desarrollos o estándares.</t>
  </si>
  <si>
    <t>Seguimiento a las actividades planteadas con requerimiento a la aseguradora en caso de requerirse y/o clausulas del contrato.</t>
  </si>
  <si>
    <t>Seguimiento por parte del supervisor respecto a los manejos de la política de seguridad de la información, cobertura de las pólizas requeridas.</t>
  </si>
  <si>
    <t>Riesgos ocasionados por cambios de normatividad….
Cambios normativos o regulatorios que, durante la ejecución del contrato, generen impactos económicos, financieros, operativos o afecten el desarrollo de las actividades previstas.”</t>
  </si>
  <si>
    <t>ESPECIFICO</t>
  </si>
  <si>
    <t>EXTERNO</t>
  </si>
  <si>
    <t>RIESGOS OPERACIONALES</t>
  </si>
  <si>
    <t>Segregación de cuentas y plan contable obligatorio; conciliación semanal (o diaria si volumen alto); bitácora/auditoría inalterable; validación de movimientos antes de ejecución.</t>
  </si>
  <si>
    <t>SI</t>
  </si>
  <si>
    <t>Contratista (Fiduciaria)</t>
  </si>
  <si>
    <t>Acta de inicio</t>
  </si>
  <si>
    <t>Liquidación</t>
  </si>
  <si>
    <t>Conciliaciones y muestreos de trazabilidad</t>
  </si>
  <si>
    <t>Mensual</t>
  </si>
  <si>
    <t>Flujo de desembolsos solicitados que sean procesados por la fiducia por mayor valor sin cumplir con instruccion rcibida vía plataforma</t>
  </si>
  <si>
    <t>Revisión de solicitudes de desembolso y conciliación mensual de operaciones.</t>
  </si>
  <si>
    <t>Segregación de funciones (quien solicita ≠ aprueba ≠ ejecuta); controles antifraude; aprobaciones multiactor; trazabilidad de cambios; auditorías aleatorias.</t>
  </si>
  <si>
    <t>Aplicación de gestión de riesgos SARO y pólizas vigentes validadas por la supervisión</t>
  </si>
  <si>
    <t>RIESGOS TECNOLOGICOS</t>
  </si>
  <si>
    <t>Control de accesos por roles (RBAC); logs con retención/inmutabilidad; gobierno de cambios; backup y recuperación; validación de parámetros críticos.</t>
  </si>
  <si>
    <t>Contratista (Fiduciaria) - supervisión</t>
  </si>
  <si>
    <t>Aplicación de los protocolos de control de riesgos operativos validados por la supervisión del contrato</t>
  </si>
  <si>
    <t>RIESGOS FINANCIEROS</t>
  </si>
  <si>
    <t>cumplimiento de las Política de inversión; liquidez y gestión de riesgos de la entidad fiduciaria.</t>
  </si>
  <si>
    <t>Dirección del Fondo Emprender / Supervisión</t>
  </si>
  <si>
    <t>Planeación y antes de giros</t>
  </si>
  <si>
    <t>Informes mensuales, fichas de portafolio y estados de cuenta de las cuentas o subcuentas conciliables mes a mes</t>
  </si>
  <si>
    <t>Incluir obligaciones con tiempos para la entrega de los informes y/o  reportes (tiempo, formato, completitud) que permitan la conciliación y la probación de los mismso por el supervisor del contrato.</t>
  </si>
  <si>
    <t>Contratista (Fiducia) - Supervisión</t>
  </si>
  <si>
    <t>Desde apertura/acta de inicio</t>
  </si>
  <si>
    <t>informes y/o reportes con conciliació y aprobación de supervisor</t>
  </si>
  <si>
    <t>GENERAL</t>
  </si>
  <si>
    <t>CONTRATACION</t>
  </si>
  <si>
    <t>RIESGOS LEGALES / PROCESALES</t>
  </si>
  <si>
    <t>Trazabilidad de evaluación (actas y soportes); revisión jurídica independiente; gestión del cronograma; respuesta oportuna a observaciones/recursos.</t>
  </si>
  <si>
    <t>Entidad estatal (Área Jurídica)</t>
  </si>
  <si>
    <t>Antes y durante selección</t>
  </si>
  <si>
    <t>Hasta suscripción</t>
  </si>
  <si>
    <t>Auditoría del proceso de evaluación y control de hitos</t>
  </si>
  <si>
    <t>Por evento (y mensual)</t>
  </si>
  <si>
    <t>Validación de instrucciones frente a monto y rubros solicitado y aprobado por el SENA - FE</t>
  </si>
  <si>
    <t>Persona que asume el riesgo</t>
  </si>
  <si>
    <t>Entidad estatal</t>
  </si>
  <si>
    <t>Establecer los mecanismo claros de cálculo y conciliación de las operaciones que originan los pagos de comisión fiduciaria</t>
  </si>
  <si>
    <t>Diferencias en la la forma como se calcula o conciliar el pago de comisión o pago al contratista</t>
  </si>
  <si>
    <t>Deficiencia en la determinación de los plazos y/o traslado de aportes de capital semilla.</t>
  </si>
  <si>
    <t>Deficiencia en el suministro de información sobre la forma como se define la utilidad del contrato</t>
  </si>
  <si>
    <t>EJECUCIÓN</t>
  </si>
  <si>
    <t>Revisión y publicación de de los procesos, procedimientos y parámetros para claridad en las actividades a cumplir por el contratista</t>
  </si>
  <si>
    <t>SEGÚN SISTEMA DE GESTION SENA</t>
  </si>
  <si>
    <t>Entidad estatal /Contratista</t>
  </si>
  <si>
    <t xml:space="preserve">Previsión de estrategias de selección y vinculación de personal acorde con las obligaciones y necesaidades de la operación de pagos </t>
  </si>
  <si>
    <t>Revisión de perfiles de minimo con cumplimiento de requisitos establecidos</t>
  </si>
  <si>
    <t>Implementación de prácticas de control de calidad y programación de equipo (portal bancario)</t>
  </si>
  <si>
    <t>Incumplimiento de informes de gestion y financieros de la operación o encargo fiduciario/conciliaciones: reportes tardíos o incompletos para SENA, dificultando seguimiento técnico/financiero.</t>
  </si>
  <si>
    <t>Incumplimiento de instrucciones de desembolso - políticas o requsitos del FE (monto de recursos aprobados): uso indebido del dinero por interpretaciones y/o configuración de riesgos operativos dadas las instrucciones de desembolso recibidas por el SENA.</t>
  </si>
  <si>
    <t>Pagos indebidos por validación débil: desembolsos duplicados, sin soportes o sin cumplir causales/criterios dispuestos por el FE</t>
  </si>
  <si>
    <t>Contratista</t>
  </si>
  <si>
    <t>Contratista y entidad estatal</t>
  </si>
  <si>
    <t>MATRIZ DE RIESGO</t>
  </si>
  <si>
    <r>
      <rPr>
        <b/>
        <sz val="4"/>
        <color rgb="FFFFFFFF"/>
        <rFont val="Calibri"/>
        <family val="2"/>
        <scheme val="minor"/>
      </rPr>
      <t>No.</t>
    </r>
  </si>
  <si>
    <r>
      <rPr>
        <b/>
        <sz val="4"/>
        <color rgb="FFFFFFFF"/>
        <rFont val="Calibri"/>
        <family val="2"/>
        <scheme val="minor"/>
      </rPr>
      <t>Clase</t>
    </r>
  </si>
  <si>
    <r>
      <rPr>
        <b/>
        <sz val="4"/>
        <color rgb="FFFFFFFF"/>
        <rFont val="Calibri"/>
        <family val="2"/>
        <scheme val="minor"/>
      </rPr>
      <t>Fuente</t>
    </r>
  </si>
  <si>
    <r>
      <rPr>
        <b/>
        <sz val="4"/>
        <color rgb="FFFFFFFF"/>
        <rFont val="Calibri"/>
        <family val="2"/>
        <scheme val="minor"/>
      </rPr>
      <t>Etapa</t>
    </r>
  </si>
  <si>
    <r>
      <rPr>
        <b/>
        <sz val="4"/>
        <color rgb="FFFFFFFF"/>
        <rFont val="Calibri"/>
        <family val="2"/>
        <scheme val="minor"/>
      </rPr>
      <t>Tipo</t>
    </r>
  </si>
  <si>
    <r>
      <rPr>
        <b/>
        <sz val="4"/>
        <color rgb="FFFFFFFF"/>
        <rFont val="Calibri"/>
        <family val="2"/>
        <scheme val="minor"/>
      </rPr>
      <t>Descripción (Qué puede pasar y, como puede ocurrir)</t>
    </r>
  </si>
  <si>
    <r>
      <rPr>
        <b/>
        <sz val="4"/>
        <color rgb="FFFFFFFF"/>
        <rFont val="Calibri"/>
        <family val="2"/>
        <scheme val="minor"/>
      </rPr>
      <t>Tratamiento
/controles a ser implementados</t>
    </r>
  </si>
  <si>
    <r>
      <rPr>
        <b/>
        <sz val="5"/>
        <color rgb="FFFFFFFF"/>
        <rFont val="Calibri"/>
        <family val="2"/>
        <scheme val="minor"/>
      </rPr>
      <t>Impacto después del tratamiento</t>
    </r>
  </si>
  <si>
    <r>
      <rPr>
        <b/>
        <sz val="4"/>
        <color rgb="FFFFFFFF"/>
        <rFont val="Calibri"/>
        <family val="2"/>
        <scheme val="minor"/>
      </rPr>
      <t>¿Afecta la ejecución  del contrato?</t>
    </r>
  </si>
  <si>
    <r>
      <rPr>
        <b/>
        <sz val="4"/>
        <color rgb="FFFFFFFF"/>
        <rFont val="Calibri"/>
        <family val="2"/>
        <scheme val="minor"/>
      </rPr>
      <t>Persona responsable  por implementar el tratamiento</t>
    </r>
  </si>
  <si>
    <r>
      <rPr>
        <b/>
        <sz val="4"/>
        <color rgb="FFFFFFFF"/>
        <rFont val="Calibri"/>
        <family val="2"/>
        <scheme val="minor"/>
      </rPr>
      <t>Fecha estimada en que se inicia el tratamiento</t>
    </r>
  </si>
  <si>
    <r>
      <rPr>
        <b/>
        <sz val="4"/>
        <color rgb="FFFFFFFF"/>
        <rFont val="Calibri"/>
        <family val="2"/>
        <scheme val="minor"/>
      </rPr>
      <t>Fecha estimada en que se completa el tratamiento</t>
    </r>
  </si>
  <si>
    <r>
      <rPr>
        <b/>
        <sz val="5"/>
        <color rgb="FFFFFFFF"/>
        <rFont val="Calibri"/>
        <family val="2"/>
        <scheme val="minor"/>
      </rPr>
      <t>Monitoreo y revisión</t>
    </r>
  </si>
  <si>
    <r>
      <rPr>
        <b/>
        <sz val="5"/>
        <color rgb="FFFFFFFF"/>
        <rFont val="Calibri"/>
        <family val="2"/>
        <scheme val="minor"/>
      </rPr>
      <t>Probabilidad</t>
    </r>
  </si>
  <si>
    <r>
      <rPr>
        <b/>
        <sz val="5"/>
        <color rgb="FFFFFFFF"/>
        <rFont val="Calibri"/>
        <family val="2"/>
        <scheme val="minor"/>
      </rPr>
      <t>Impacto</t>
    </r>
  </si>
  <si>
    <r>
      <rPr>
        <b/>
        <sz val="4"/>
        <color rgb="FFFFFFFF"/>
        <rFont val="Calibri"/>
        <family val="2"/>
        <scheme val="minor"/>
      </rPr>
      <t>Valoración del riesgo</t>
    </r>
  </si>
  <si>
    <r>
      <rPr>
        <b/>
        <sz val="4"/>
        <color rgb="FFFFFFFF"/>
        <rFont val="Calibri"/>
        <family val="2"/>
        <scheme val="minor"/>
      </rPr>
      <t>Categoría</t>
    </r>
  </si>
  <si>
    <r>
      <rPr>
        <b/>
        <sz val="4"/>
        <color rgb="FFFFFFFF"/>
        <rFont val="Calibri"/>
        <family val="2"/>
        <scheme val="minor"/>
      </rPr>
      <t>Valoración</t>
    </r>
  </si>
  <si>
    <r>
      <rPr>
        <b/>
        <sz val="4"/>
        <color rgb="FFFFFFFF"/>
        <rFont val="Calibri"/>
        <family val="2"/>
        <scheme val="minor"/>
      </rPr>
      <t>¿Cómo se realiza el monitoreo
?</t>
    </r>
  </si>
  <si>
    <r>
      <rPr>
        <b/>
        <sz val="4"/>
        <color rgb="FFFFFFFF"/>
        <rFont val="Calibri"/>
        <family val="2"/>
        <scheme val="minor"/>
      </rPr>
      <t>Periodicid ad
¿Cuándo?</t>
    </r>
  </si>
  <si>
    <t>RIESGOS REGULATORIOS</t>
  </si>
  <si>
    <t>Entidad estatal / Contratista</t>
  </si>
  <si>
    <r>
      <rPr>
        <sz val="4.5"/>
        <rFont val="Calibri"/>
        <family val="2"/>
        <scheme val="minor"/>
      </rPr>
      <t>Una vez suscrita el
acta de inicio</t>
    </r>
  </si>
  <si>
    <t>Finalización del contrato</t>
  </si>
  <si>
    <t>Revisión de la normatividad.</t>
  </si>
  <si>
    <t>MENSUAL</t>
  </si>
  <si>
    <t>INTERNO</t>
  </si>
  <si>
    <t>RIESGOS ECONOMICOS</t>
  </si>
  <si>
    <t>Si</t>
  </si>
  <si>
    <t>Dirección de Empleo y Trabajo</t>
  </si>
  <si>
    <t>Desde la apertura del proceso de contratación</t>
  </si>
  <si>
    <r>
      <rPr>
        <sz val="4.5"/>
        <rFont val="Calibri"/>
        <family val="2"/>
        <scheme val="minor"/>
      </rPr>
      <t>Desde la apertura del proceso de
contratación</t>
    </r>
  </si>
  <si>
    <t>Seguimiento al flujo de caja en la ejecución.</t>
  </si>
  <si>
    <t>Uso de procesos, procedimientos o parámetros inapropiados para la ejecución del contrato.</t>
  </si>
  <si>
    <t>Revisión oportuna y redefinición de procesos, procedimientos o parámetros.</t>
  </si>
  <si>
    <t>Contratista y/o supervisión</t>
  </si>
  <si>
    <t>Desde la suscripción del acta de inicio</t>
  </si>
  <si>
    <t>Falla en sistemas de información y/o uso de tecnología.</t>
  </si>
  <si>
    <t>Implementación de sistemas de respaldo y organización de la información. Utilización del plan de contigencia.</t>
  </si>
  <si>
    <t>Verificación de rutinas de protección y respaldo de la información y mantenimiento de herramientas tecnológicas.</t>
  </si>
  <si>
    <t>SEMANAL</t>
  </si>
  <si>
    <t>Insuficiencia o inadecuado personal calificado para la ejecución del contrato</t>
  </si>
  <si>
    <t>Uso de herramienta o equipo técnico inadecuado o insuficiente</t>
  </si>
  <si>
    <t>Revisión de decisiones sobre procesos, procedimientos y parámetros.(regulación obligatoria de la SFC)</t>
  </si>
  <si>
    <t>DIARIO</t>
  </si>
  <si>
    <t>Imposibilidad de la ejecuciòn contractual como consecuencia de hechos de fuerza mayor o caso fortuito.</t>
  </si>
  <si>
    <t>Seguimiento y control Constante de la Supervisiòn del Contrato y la Interventorìa de los Contratos de Cooperaciòn.</t>
  </si>
  <si>
    <t>Seguimiento y Control de la Supervisiòn del Contrato. Seguimiento del Comité Tècnico de Mejora del Contrato, Visitas de Interventorìa a los Contratos de Cooperaciòn.</t>
  </si>
  <si>
    <t>Implementación de nuevos desarrollos tecnológicos o estándares que deben ser tenidos en cuenta para la ejecución del contrato.</t>
  </si>
  <si>
    <t>Actualización de información sobre tecnologías aplicables al desarrollo del contrato.</t>
  </si>
  <si>
    <t>Desacuerdo en la etapa de liquidación</t>
  </si>
  <si>
    <t>Adecuado seguimiento en la etapa de ejecución</t>
  </si>
  <si>
    <t>NO</t>
  </si>
  <si>
    <t>Seguimiento detallado de la ejecucón presupuestal, técnica, de calidad, entre otros</t>
  </si>
  <si>
    <t>Terminación anormal del contrato</t>
  </si>
  <si>
    <t>Adecuado seguimiento al cumplimiento a las obligaciones contractuales</t>
  </si>
  <si>
    <t>Inadecuada supervisión del contrato</t>
  </si>
  <si>
    <t>Supervisión</t>
  </si>
  <si>
    <t>Seguimiento por parte del Director ejecutivo del Fondo Emprender</t>
  </si>
  <si>
    <t>Inadecuados controles que generen riesgos de seguridad por hackeo o fraude cibernético</t>
  </si>
  <si>
    <t>Adecuado seguimiento a las políticas de seguridad de la información</t>
  </si>
  <si>
    <r>
      <rPr>
        <b/>
        <sz val="4.5"/>
        <color rgb="FF000000"/>
        <rFont val="Calibri"/>
        <family val="2"/>
        <scheme val="minor"/>
      </rPr>
      <t>F</t>
    </r>
    <r>
      <rPr>
        <sz val="4.5"/>
        <color rgb="FF000000"/>
        <rFont val="Calibri"/>
        <family val="2"/>
        <scheme val="minor"/>
      </rPr>
      <t>allas en custodia, segregación contable y trazabilidad: mezclar recursos o errores en registro/conciliación, causando pagos con destinación incorrecta o falta de trazabilidad.</t>
    </r>
  </si>
  <si>
    <r>
      <t>Fraude interno / manipulación documental</t>
    </r>
    <r>
      <rPr>
        <sz val="4.5"/>
        <color rgb="FF000000"/>
        <rFont val="Calibri"/>
        <family val="2"/>
        <scheme val="minor"/>
      </rPr>
      <t>: alteración de soportes o instrucciones, colusión o ejecución no autorizada de pagos.</t>
    </r>
  </si>
  <si>
    <r>
      <t>Seguridad de la información por accesos y cambios no autorizados</t>
    </r>
    <r>
      <rPr>
        <sz val="4.5"/>
        <color rgb="FF000000"/>
        <rFont val="Calibri"/>
        <family val="2"/>
        <scheme val="minor"/>
      </rPr>
      <t>: errores de permisos, borrado de logs, cambios a parámetros críticos.</t>
    </r>
  </si>
  <si>
    <r>
      <t>Riesgo de liquidez/tesorería</t>
    </r>
    <r>
      <rPr>
        <sz val="4.5"/>
        <color rgb="FF000000"/>
        <rFont val="Calibri"/>
        <family val="2"/>
        <scheme val="minor"/>
      </rPr>
      <t>: retrasos por manejo de flujo o disponibilidad insuficiente para giros, afectando oportunidad de desembolsos.</t>
    </r>
  </si>
  <si>
    <r>
      <t>Controversias en la convocatoria</t>
    </r>
    <r>
      <rPr>
        <sz val="4.5"/>
        <color rgb="FF000000"/>
        <rFont val="Calibri"/>
        <family val="2"/>
        <scheme val="minor"/>
      </rPr>
      <t>: reclamaciones por requisitos/evaluación; medidas judiciales que suspenden el proceso o afectan el cronograma.</t>
    </r>
  </si>
  <si>
    <t xml:space="preserve"> Montos y ID de las solicitudes de desembolso aprobadas por el ordenador SENA y confrimadas bancariamente como efectivas</t>
  </si>
  <si>
    <t>Verificar actualización y vigencia de la normatividad aplicable
Realizar seguimiento permanente a la actualización y vigencia de la normatividad aplicable, identificando oportunamente cambios que puedan afectar la ecuación financiera del contrato o el desarrollo de las actividades previstas, y adoptar las medidas de ajuste que correspondan</t>
  </si>
  <si>
    <t>Seguimiento y redefinición de los plazos de pago para la ejecución del contrato y de los emprendedores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</si>
</sst>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Times New Roman"/>
      <charset val="204"/>
    </font>
    <font>
      <sz val="8"/>
      <color rgb="FF000000"/>
      <name val="Segoe UI"/>
      <family val="2"/>
    </font>
    <font>
      <b/>
      <sz val="24"/>
      <color rgb="FF000000"/>
      <name val="Segoe UI"/>
      <family val="2"/>
    </font>
    <font>
      <sz val="10"/>
      <color rgb="FF000000"/>
      <name val="Segoe UI"/>
      <family val="2"/>
    </font>
    <font>
      <b/>
      <sz val="8"/>
      <color rgb="FF000000"/>
      <name val="Segoe UI"/>
      <family val="2"/>
    </font>
    <font>
      <b/>
      <sz val="10"/>
      <color theme="0"/>
      <name val="Segoe UI"/>
      <family val="2"/>
    </font>
    <font>
      <sz val="10"/>
      <color rgb="FF000000"/>
      <name val="Times New Roman"/>
      <family val="1"/>
    </font>
    <font>
      <b/>
      <sz val="5.5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4"/>
      <name val="Calibri"/>
      <family val="2"/>
      <scheme val="minor"/>
    </font>
    <font>
      <b/>
      <sz val="4"/>
      <color rgb="FFFFFFFF"/>
      <name val="Calibri"/>
      <family val="2"/>
      <scheme val="minor"/>
    </font>
    <font>
      <b/>
      <sz val="5"/>
      <name val="Calibri"/>
      <family val="2"/>
      <scheme val="minor"/>
    </font>
    <font>
      <b/>
      <sz val="5"/>
      <color rgb="FFFFFFFF"/>
      <name val="Calibri"/>
      <family val="2"/>
      <scheme val="minor"/>
    </font>
    <font>
      <b/>
      <sz val="4"/>
      <color theme="0"/>
      <name val="Calibri"/>
      <family val="2"/>
      <scheme val="minor"/>
    </font>
    <font>
      <b/>
      <sz val="4.5"/>
      <color rgb="FFFFFFFF"/>
      <name val="Calibri"/>
      <family val="2"/>
      <scheme val="minor"/>
    </font>
    <font>
      <sz val="4.5"/>
      <name val="Calibri"/>
      <family val="2"/>
      <scheme val="minor"/>
    </font>
    <font>
      <b/>
      <sz val="4.5"/>
      <name val="Calibri"/>
      <family val="2"/>
      <scheme val="minor"/>
    </font>
    <font>
      <sz val="4.5"/>
      <color rgb="FF000000"/>
      <name val="Calibri"/>
      <family val="2"/>
      <scheme val="minor"/>
    </font>
    <font>
      <sz val="4.5"/>
      <color rgb="FF006000"/>
      <name val="Calibri"/>
      <family val="2"/>
      <scheme val="minor"/>
    </font>
    <font>
      <b/>
      <sz val="4.5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1F5F"/>
      </patternFill>
    </fill>
    <fill>
      <patternFill patternType="solid">
        <fgColor rgb="FF365F92"/>
      </patternFill>
    </fill>
    <fill>
      <patternFill patternType="solid">
        <fgColor rgb="FF30859B"/>
      </patternFill>
    </fill>
    <fill>
      <patternFill patternType="solid">
        <fgColor rgb="FFC5EECE"/>
      </patternFill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10" xfId="0" applyFont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9" fillId="3" borderId="2" xfId="0" applyFont="1" applyFill="1" applyBorder="1" applyAlignment="1">
      <alignment horizontal="center" vertical="center" textRotation="90" wrapText="1"/>
    </xf>
    <xf numFmtId="0" fontId="9" fillId="3" borderId="3" xfId="0" applyFont="1" applyFill="1" applyBorder="1" applyAlignment="1">
      <alignment horizontal="center" vertical="center" textRotation="90" wrapText="1"/>
    </xf>
    <xf numFmtId="0" fontId="8" fillId="4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13" fillId="3" borderId="4" xfId="0" applyFont="1" applyFill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center" vertical="center" textRotation="90" wrapText="1"/>
    </xf>
    <xf numFmtId="1" fontId="14" fillId="2" borderId="1" xfId="0" applyNumberFormat="1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shrinkToFi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shrinkToFit="1"/>
    </xf>
    <xf numFmtId="0" fontId="18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textRotation="90" wrapText="1"/>
    </xf>
    <xf numFmtId="0" fontId="9" fillId="3" borderId="4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textRotation="90" wrapText="1"/>
    </xf>
    <xf numFmtId="0" fontId="9" fillId="2" borderId="3" xfId="0" applyFont="1" applyFill="1" applyBorder="1" applyAlignment="1">
      <alignment horizontal="center" vertical="center" textRotation="90" wrapText="1"/>
    </xf>
    <xf numFmtId="0" fontId="9" fillId="2" borderId="4" xfId="0" applyFont="1" applyFill="1" applyBorder="1" applyAlignment="1">
      <alignment horizontal="center" vertical="center" textRotation="90" wrapText="1"/>
    </xf>
    <xf numFmtId="0" fontId="9" fillId="3" borderId="3" xfId="0" applyFont="1" applyFill="1" applyBorder="1" applyAlignment="1">
      <alignment horizontal="center" vertical="center" textRotation="90" wrapText="1"/>
    </xf>
    <xf numFmtId="0" fontId="8" fillId="3" borderId="2" xfId="0" applyFont="1" applyFill="1" applyBorder="1" applyAlignment="1">
      <alignment horizontal="center" vertical="center" textRotation="90" wrapText="1"/>
    </xf>
    <xf numFmtId="0" fontId="8" fillId="3" borderId="3" xfId="0" applyFont="1" applyFill="1" applyBorder="1" applyAlignment="1">
      <alignment horizontal="center" vertical="center" textRotation="90" wrapText="1"/>
    </xf>
    <xf numFmtId="0" fontId="8" fillId="3" borderId="4" xfId="0" applyFont="1" applyFill="1" applyBorder="1" applyAlignment="1">
      <alignment horizontal="center" vertical="center" textRotation="90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view="pageBreakPreview" topLeftCell="A4" zoomScale="145" zoomScaleNormal="170" zoomScaleSheetLayoutView="145" workbookViewId="0">
      <pane ySplit="1" topLeftCell="A20" activePane="bottomLeft" state="frozen"/>
      <selection activeCell="C4" sqref="C4"/>
      <selection pane="bottomLeft" activeCell="K22" sqref="K22"/>
    </sheetView>
  </sheetViews>
  <sheetFormatPr baseColWidth="10" defaultColWidth="8.796875" defaultRowHeight="13" x14ac:dyDescent="0.3"/>
  <cols>
    <col min="1" max="1" width="4.69921875" style="10" customWidth="1"/>
    <col min="2" max="3" width="7.296875" style="10" customWidth="1"/>
    <col min="4" max="4" width="8.69921875" style="10" customWidth="1"/>
    <col min="5" max="5" width="9.5" style="10" customWidth="1"/>
    <col min="6" max="6" width="13.5" style="10" customWidth="1"/>
    <col min="7" max="7" width="16.19921875" style="10" customWidth="1"/>
    <col min="8" max="8" width="7.296875" style="10" customWidth="1"/>
    <col min="9" max="9" width="4.69921875" style="10" customWidth="1"/>
    <col min="10" max="10" width="7.796875" style="10" customWidth="1"/>
    <col min="11" max="12" width="4.69921875" style="10" customWidth="1"/>
    <col min="13" max="13" width="7.296875" style="10" customWidth="1"/>
    <col min="14" max="14" width="4.69921875" style="10" customWidth="1"/>
    <col min="15" max="15" width="12.796875" style="10" customWidth="1"/>
    <col min="16" max="16" width="10.19921875" style="10" customWidth="1"/>
    <col min="17" max="18" width="6" style="10" customWidth="1"/>
    <col min="19" max="19" width="10.19921875" style="10" customWidth="1"/>
    <col min="20" max="20" width="8.69921875" style="10" customWidth="1"/>
    <col min="21" max="16384" width="8.796875" style="10"/>
  </cols>
  <sheetData>
    <row r="1" spans="1:20" ht="15" customHeight="1" x14ac:dyDescent="0.3">
      <c r="A1" s="32" t="s">
        <v>100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ht="8.25" customHeight="1" x14ac:dyDescent="0.3">
      <c r="A2" s="33" t="s">
        <v>101</v>
      </c>
      <c r="B2" s="30" t="s">
        <v>102</v>
      </c>
      <c r="C2" s="30" t="s">
        <v>103</v>
      </c>
      <c r="D2" s="30" t="s">
        <v>104</v>
      </c>
      <c r="E2" s="30" t="s">
        <v>105</v>
      </c>
      <c r="F2" s="30" t="s">
        <v>106</v>
      </c>
      <c r="G2" s="37" t="s">
        <v>107</v>
      </c>
      <c r="H2" s="40" t="s">
        <v>108</v>
      </c>
      <c r="I2" s="41"/>
      <c r="J2" s="41"/>
      <c r="K2" s="41"/>
      <c r="L2" s="41"/>
      <c r="M2" s="42"/>
      <c r="N2" s="30" t="s">
        <v>109</v>
      </c>
      <c r="O2" s="30" t="s">
        <v>110</v>
      </c>
      <c r="P2" s="11"/>
      <c r="Q2" s="30" t="s">
        <v>111</v>
      </c>
      <c r="R2" s="30" t="s">
        <v>112</v>
      </c>
      <c r="S2" s="43" t="s">
        <v>113</v>
      </c>
      <c r="T2" s="44"/>
    </row>
    <row r="3" spans="1:20" ht="8.65" customHeight="1" x14ac:dyDescent="0.3">
      <c r="A3" s="34"/>
      <c r="B3" s="36"/>
      <c r="C3" s="36"/>
      <c r="D3" s="36"/>
      <c r="E3" s="36"/>
      <c r="F3" s="36"/>
      <c r="G3" s="38"/>
      <c r="H3" s="45" t="s">
        <v>114</v>
      </c>
      <c r="I3" s="46"/>
      <c r="J3" s="45" t="s">
        <v>115</v>
      </c>
      <c r="K3" s="46"/>
      <c r="L3" s="30" t="s">
        <v>116</v>
      </c>
      <c r="M3" s="30" t="s">
        <v>117</v>
      </c>
      <c r="N3" s="36"/>
      <c r="O3" s="36"/>
      <c r="P3" s="12"/>
      <c r="Q3" s="36"/>
      <c r="R3" s="36"/>
      <c r="S3" s="13"/>
      <c r="T3" s="13"/>
    </row>
    <row r="4" spans="1:20" ht="34.9" customHeight="1" x14ac:dyDescent="0.3">
      <c r="A4" s="35"/>
      <c r="B4" s="31"/>
      <c r="C4" s="31"/>
      <c r="D4" s="31"/>
      <c r="E4" s="31"/>
      <c r="F4" s="31"/>
      <c r="G4" s="39"/>
      <c r="H4" s="14" t="s">
        <v>117</v>
      </c>
      <c r="I4" s="14" t="s">
        <v>118</v>
      </c>
      <c r="J4" s="14" t="s">
        <v>117</v>
      </c>
      <c r="K4" s="14" t="s">
        <v>118</v>
      </c>
      <c r="L4" s="31"/>
      <c r="M4" s="31"/>
      <c r="N4" s="31"/>
      <c r="O4" s="31"/>
      <c r="P4" s="15" t="s">
        <v>82</v>
      </c>
      <c r="Q4" s="31"/>
      <c r="R4" s="31"/>
      <c r="S4" s="16" t="s">
        <v>119</v>
      </c>
      <c r="T4" s="16" t="s">
        <v>120</v>
      </c>
    </row>
    <row r="5" spans="1:20" ht="102.65" customHeight="1" x14ac:dyDescent="0.3">
      <c r="A5" s="17">
        <v>1</v>
      </c>
      <c r="B5" s="18" t="s">
        <v>72</v>
      </c>
      <c r="C5" s="18" t="s">
        <v>46</v>
      </c>
      <c r="D5" s="19" t="s">
        <v>73</v>
      </c>
      <c r="E5" s="18" t="s">
        <v>121</v>
      </c>
      <c r="F5" s="18" t="s">
        <v>44</v>
      </c>
      <c r="G5" s="18" t="s">
        <v>168</v>
      </c>
      <c r="H5" s="18" t="s">
        <v>4</v>
      </c>
      <c r="I5" s="20">
        <f>VLOOKUP(H5,Escalas!$B$5:$C$10,2,FALSE)</f>
        <v>1</v>
      </c>
      <c r="J5" s="18" t="s">
        <v>19</v>
      </c>
      <c r="K5" s="20">
        <f>VLOOKUP(J5,Escalas!$B$16:$C$20,2,FALSE)</f>
        <v>3</v>
      </c>
      <c r="L5" s="20">
        <f t="shared" ref="L5:L25" si="0">I5*K5</f>
        <v>3</v>
      </c>
      <c r="M5" s="21" t="str">
        <f t="shared" ref="M5:M25" si="1">IF(L5&lt;=4, "Riesgo Bajo", IF(L5&lt;=12, "Riesgo Medio", "Riesgo Alto"))</f>
        <v>Riesgo Bajo</v>
      </c>
      <c r="N5" s="18" t="s">
        <v>49</v>
      </c>
      <c r="O5" s="18" t="s">
        <v>122</v>
      </c>
      <c r="P5" s="18" t="s">
        <v>83</v>
      </c>
      <c r="Q5" s="28" t="s">
        <v>123</v>
      </c>
      <c r="R5" s="18" t="s">
        <v>124</v>
      </c>
      <c r="S5" s="18" t="s">
        <v>125</v>
      </c>
      <c r="T5" s="18" t="s">
        <v>126</v>
      </c>
    </row>
    <row r="6" spans="1:20" ht="34.5" customHeight="1" x14ac:dyDescent="0.3">
      <c r="A6" s="17">
        <v>2</v>
      </c>
      <c r="B6" s="18" t="s">
        <v>45</v>
      </c>
      <c r="C6" s="18" t="s">
        <v>127</v>
      </c>
      <c r="D6" s="19" t="s">
        <v>88</v>
      </c>
      <c r="E6" s="18" t="s">
        <v>128</v>
      </c>
      <c r="F6" s="18" t="s">
        <v>87</v>
      </c>
      <c r="G6" s="18" t="s">
        <v>85</v>
      </c>
      <c r="H6" s="18" t="s">
        <v>4</v>
      </c>
      <c r="I6" s="20">
        <f>VLOOKUP(H6,Escalas!$B$5:$C$10,2,FALSE)</f>
        <v>1</v>
      </c>
      <c r="J6" s="18" t="s">
        <v>19</v>
      </c>
      <c r="K6" s="20">
        <f>VLOOKUP(J6,Escalas!$B$16:$C$20,2,FALSE)</f>
        <v>3</v>
      </c>
      <c r="L6" s="20">
        <f t="shared" si="0"/>
        <v>3</v>
      </c>
      <c r="M6" s="21" t="str">
        <f t="shared" si="1"/>
        <v>Riesgo Bajo</v>
      </c>
      <c r="N6" s="18" t="s">
        <v>129</v>
      </c>
      <c r="O6" s="18" t="s">
        <v>130</v>
      </c>
      <c r="P6" s="18" t="s">
        <v>98</v>
      </c>
      <c r="Q6" s="18" t="s">
        <v>131</v>
      </c>
      <c r="R6" s="18" t="s">
        <v>124</v>
      </c>
      <c r="S6" s="18" t="s">
        <v>84</v>
      </c>
      <c r="T6" s="18" t="s">
        <v>126</v>
      </c>
    </row>
    <row r="7" spans="1:20" ht="24" x14ac:dyDescent="0.3">
      <c r="A7" s="17">
        <v>3</v>
      </c>
      <c r="B7" s="18" t="s">
        <v>45</v>
      </c>
      <c r="C7" s="18" t="s">
        <v>127</v>
      </c>
      <c r="D7" s="19" t="s">
        <v>40</v>
      </c>
      <c r="E7" s="18" t="s">
        <v>47</v>
      </c>
      <c r="F7" s="18" t="s">
        <v>86</v>
      </c>
      <c r="G7" s="18" t="s">
        <v>169</v>
      </c>
      <c r="H7" s="18" t="s">
        <v>4</v>
      </c>
      <c r="I7" s="20">
        <f>VLOOKUP(H7,Escalas!$B$5:$C$10,2,FALSE)</f>
        <v>1</v>
      </c>
      <c r="J7" s="18" t="s">
        <v>15</v>
      </c>
      <c r="K7" s="20">
        <f>VLOOKUP(J7,Escalas!$B$16:$C$20,2,FALSE)</f>
        <v>1</v>
      </c>
      <c r="L7" s="20">
        <f t="shared" si="0"/>
        <v>1</v>
      </c>
      <c r="M7" s="21" t="str">
        <f t="shared" si="1"/>
        <v>Riesgo Bajo</v>
      </c>
      <c r="N7" s="18" t="s">
        <v>129</v>
      </c>
      <c r="O7" s="18" t="s">
        <v>130</v>
      </c>
      <c r="P7" s="18" t="s">
        <v>98</v>
      </c>
      <c r="Q7" s="28" t="s">
        <v>132</v>
      </c>
      <c r="R7" s="18" t="s">
        <v>124</v>
      </c>
      <c r="S7" s="18" t="s">
        <v>133</v>
      </c>
      <c r="T7" s="18" t="s">
        <v>126</v>
      </c>
    </row>
    <row r="8" spans="1:20" ht="43.9" customHeight="1" x14ac:dyDescent="0.3">
      <c r="A8" s="17">
        <v>4</v>
      </c>
      <c r="B8" s="18" t="s">
        <v>45</v>
      </c>
      <c r="C8" s="18" t="s">
        <v>46</v>
      </c>
      <c r="D8" s="19" t="s">
        <v>40</v>
      </c>
      <c r="E8" s="18" t="s">
        <v>47</v>
      </c>
      <c r="F8" s="18" t="s">
        <v>134</v>
      </c>
      <c r="G8" s="18" t="s">
        <v>135</v>
      </c>
      <c r="H8" s="18" t="s">
        <v>8</v>
      </c>
      <c r="I8" s="20">
        <f>VLOOKUP(H8,Escalas!$B$5:$C$10,2,FALSE)</f>
        <v>3</v>
      </c>
      <c r="J8" s="18" t="s">
        <v>17</v>
      </c>
      <c r="K8" s="20">
        <f>VLOOKUP(J8,Escalas!$B$16:$C$20,2,FALSE)</f>
        <v>2</v>
      </c>
      <c r="L8" s="20">
        <f t="shared" si="0"/>
        <v>6</v>
      </c>
      <c r="M8" s="21" t="str">
        <f t="shared" si="1"/>
        <v>Riesgo Medio</v>
      </c>
      <c r="N8" s="18" t="s">
        <v>49</v>
      </c>
      <c r="O8" s="18" t="s">
        <v>136</v>
      </c>
      <c r="P8" s="18" t="s">
        <v>91</v>
      </c>
      <c r="Q8" s="18" t="s">
        <v>137</v>
      </c>
      <c r="R8" s="18" t="s">
        <v>124</v>
      </c>
      <c r="S8" s="18" t="s">
        <v>89</v>
      </c>
      <c r="T8" s="18" t="s">
        <v>90</v>
      </c>
    </row>
    <row r="9" spans="1:20" ht="48.4" customHeight="1" x14ac:dyDescent="0.3">
      <c r="A9" s="17">
        <v>5</v>
      </c>
      <c r="B9" s="18" t="s">
        <v>45</v>
      </c>
      <c r="C9" s="18" t="s">
        <v>46</v>
      </c>
      <c r="D9" s="19" t="s">
        <v>40</v>
      </c>
      <c r="E9" s="18" t="s">
        <v>59</v>
      </c>
      <c r="F9" s="18" t="s">
        <v>138</v>
      </c>
      <c r="G9" s="18" t="s">
        <v>139</v>
      </c>
      <c r="H9" s="18" t="s">
        <v>6</v>
      </c>
      <c r="I9" s="20">
        <f>VLOOKUP(H9,Escalas!$B$5:$C$10,2,FALSE)</f>
        <v>2</v>
      </c>
      <c r="J9" s="18" t="s">
        <v>17</v>
      </c>
      <c r="K9" s="20">
        <f>VLOOKUP(J9,Escalas!$B$16:$C$20,2,FALSE)</f>
        <v>2</v>
      </c>
      <c r="L9" s="20">
        <f t="shared" si="0"/>
        <v>4</v>
      </c>
      <c r="M9" s="21" t="str">
        <f t="shared" si="1"/>
        <v>Riesgo Bajo</v>
      </c>
      <c r="N9" s="18" t="s">
        <v>49</v>
      </c>
      <c r="O9" s="18" t="s">
        <v>98</v>
      </c>
      <c r="P9" s="18" t="s">
        <v>98</v>
      </c>
      <c r="Q9" s="18" t="s">
        <v>137</v>
      </c>
      <c r="R9" s="18" t="s">
        <v>124</v>
      </c>
      <c r="S9" s="18" t="s">
        <v>140</v>
      </c>
      <c r="T9" s="18" t="s">
        <v>141</v>
      </c>
    </row>
    <row r="10" spans="1:20" ht="27.75" customHeight="1" x14ac:dyDescent="0.3">
      <c r="A10" s="17">
        <v>6</v>
      </c>
      <c r="B10" s="18" t="s">
        <v>45</v>
      </c>
      <c r="C10" s="18" t="s">
        <v>46</v>
      </c>
      <c r="D10" s="19" t="s">
        <v>40</v>
      </c>
      <c r="E10" s="18" t="s">
        <v>47</v>
      </c>
      <c r="F10" s="18" t="s">
        <v>142</v>
      </c>
      <c r="G10" s="18" t="s">
        <v>92</v>
      </c>
      <c r="H10" s="18" t="s">
        <v>8</v>
      </c>
      <c r="I10" s="20">
        <f>VLOOKUP(H10,Escalas!$B$5:$C$10,2,FALSE)</f>
        <v>3</v>
      </c>
      <c r="J10" s="18" t="s">
        <v>17</v>
      </c>
      <c r="K10" s="20">
        <f>VLOOKUP(J10,Escalas!$B$16:$C$20,2,FALSE)</f>
        <v>2</v>
      </c>
      <c r="L10" s="20">
        <f t="shared" si="0"/>
        <v>6</v>
      </c>
      <c r="M10" s="21" t="str">
        <f t="shared" si="1"/>
        <v>Riesgo Medio</v>
      </c>
      <c r="N10" s="18" t="s">
        <v>49</v>
      </c>
      <c r="O10" s="18" t="s">
        <v>136</v>
      </c>
      <c r="P10" s="18" t="s">
        <v>98</v>
      </c>
      <c r="Q10" s="18" t="s">
        <v>137</v>
      </c>
      <c r="R10" s="18" t="s">
        <v>124</v>
      </c>
      <c r="S10" s="18" t="s">
        <v>93</v>
      </c>
      <c r="T10" s="18" t="s">
        <v>126</v>
      </c>
    </row>
    <row r="11" spans="1:20" ht="34.5" customHeight="1" x14ac:dyDescent="0.3">
      <c r="A11" s="17">
        <v>7</v>
      </c>
      <c r="B11" s="18" t="s">
        <v>45</v>
      </c>
      <c r="C11" s="18" t="s">
        <v>46</v>
      </c>
      <c r="D11" s="19" t="s">
        <v>40</v>
      </c>
      <c r="E11" s="18" t="s">
        <v>47</v>
      </c>
      <c r="F11" s="18" t="s">
        <v>143</v>
      </c>
      <c r="G11" s="18" t="s">
        <v>94</v>
      </c>
      <c r="H11" s="18" t="s">
        <v>4</v>
      </c>
      <c r="I11" s="20">
        <f>VLOOKUP(H11,Escalas!$B$5:$C$10,2,FALSE)</f>
        <v>1</v>
      </c>
      <c r="J11" s="18" t="s">
        <v>15</v>
      </c>
      <c r="K11" s="20">
        <f>VLOOKUP(J11,Escalas!$B$16:$C$20,2,FALSE)</f>
        <v>1</v>
      </c>
      <c r="L11" s="20">
        <f t="shared" si="0"/>
        <v>1</v>
      </c>
      <c r="M11" s="21" t="str">
        <f t="shared" si="1"/>
        <v>Riesgo Bajo</v>
      </c>
      <c r="N11" s="18" t="s">
        <v>49</v>
      </c>
      <c r="O11" s="18" t="s">
        <v>136</v>
      </c>
      <c r="P11" s="18" t="s">
        <v>98</v>
      </c>
      <c r="Q11" s="18" t="s">
        <v>137</v>
      </c>
      <c r="R11" s="18" t="s">
        <v>124</v>
      </c>
      <c r="S11" s="18" t="s">
        <v>144</v>
      </c>
      <c r="T11" s="18" t="s">
        <v>145</v>
      </c>
    </row>
    <row r="12" spans="1:20" ht="48" x14ac:dyDescent="0.3">
      <c r="A12" s="17">
        <v>8</v>
      </c>
      <c r="B12" s="18" t="s">
        <v>45</v>
      </c>
      <c r="C12" s="18" t="s">
        <v>46</v>
      </c>
      <c r="D12" s="19" t="s">
        <v>40</v>
      </c>
      <c r="E12" s="18" t="s">
        <v>47</v>
      </c>
      <c r="F12" s="18" t="s">
        <v>146</v>
      </c>
      <c r="G12" s="18" t="s">
        <v>147</v>
      </c>
      <c r="H12" s="18" t="s">
        <v>4</v>
      </c>
      <c r="I12" s="20">
        <f>VLOOKUP(H12,Escalas!$B$5:$C$10,2,FALSE)</f>
        <v>1</v>
      </c>
      <c r="J12" s="18" t="s">
        <v>21</v>
      </c>
      <c r="K12" s="20">
        <f>VLOOKUP(J12,Escalas!$B$16:$C$20,2,FALSE)</f>
        <v>4</v>
      </c>
      <c r="L12" s="20">
        <f t="shared" si="0"/>
        <v>4</v>
      </c>
      <c r="M12" s="21" t="str">
        <f t="shared" si="1"/>
        <v>Riesgo Bajo</v>
      </c>
      <c r="N12" s="18" t="s">
        <v>49</v>
      </c>
      <c r="O12" s="18" t="s">
        <v>136</v>
      </c>
      <c r="P12" s="18" t="s">
        <v>83</v>
      </c>
      <c r="Q12" s="18" t="s">
        <v>137</v>
      </c>
      <c r="R12" s="18" t="s">
        <v>124</v>
      </c>
      <c r="S12" s="18" t="s">
        <v>148</v>
      </c>
      <c r="T12" s="18" t="s">
        <v>126</v>
      </c>
    </row>
    <row r="13" spans="1:20" ht="30" x14ac:dyDescent="0.3">
      <c r="A13" s="17">
        <v>9</v>
      </c>
      <c r="B13" s="18" t="s">
        <v>45</v>
      </c>
      <c r="C13" s="18" t="s">
        <v>46</v>
      </c>
      <c r="D13" s="19" t="s">
        <v>40</v>
      </c>
      <c r="E13" s="18" t="s">
        <v>59</v>
      </c>
      <c r="F13" s="22" t="s">
        <v>149</v>
      </c>
      <c r="G13" s="18" t="s">
        <v>41</v>
      </c>
      <c r="H13" s="18" t="s">
        <v>4</v>
      </c>
      <c r="I13" s="20">
        <f>VLOOKUP(H13,Escalas!$B$5:$C$10,2,FALSE)</f>
        <v>1</v>
      </c>
      <c r="J13" s="18" t="s">
        <v>19</v>
      </c>
      <c r="K13" s="20">
        <f>VLOOKUP(J13,Escalas!$B$16:$C$20,2,FALSE)</f>
        <v>3</v>
      </c>
      <c r="L13" s="20">
        <f t="shared" si="0"/>
        <v>3</v>
      </c>
      <c r="M13" s="21" t="str">
        <f t="shared" si="1"/>
        <v>Riesgo Bajo</v>
      </c>
      <c r="N13" s="18" t="s">
        <v>49</v>
      </c>
      <c r="O13" s="18" t="s">
        <v>98</v>
      </c>
      <c r="P13" s="18" t="s">
        <v>98</v>
      </c>
      <c r="Q13" s="18" t="s">
        <v>137</v>
      </c>
      <c r="R13" s="18" t="s">
        <v>124</v>
      </c>
      <c r="S13" s="18" t="s">
        <v>150</v>
      </c>
      <c r="T13" s="18" t="s">
        <v>126</v>
      </c>
    </row>
    <row r="14" spans="1:20" ht="24" x14ac:dyDescent="0.3">
      <c r="A14" s="17">
        <v>10</v>
      </c>
      <c r="B14" s="18" t="s">
        <v>45</v>
      </c>
      <c r="C14" s="18" t="s">
        <v>46</v>
      </c>
      <c r="D14" s="19" t="s">
        <v>40</v>
      </c>
      <c r="E14" s="18" t="s">
        <v>47</v>
      </c>
      <c r="F14" s="22" t="s">
        <v>151</v>
      </c>
      <c r="G14" s="18" t="s">
        <v>152</v>
      </c>
      <c r="H14" s="18" t="s">
        <v>8</v>
      </c>
      <c r="I14" s="20">
        <f>VLOOKUP(H14,Escalas!$B$5:$C$10,2,FALSE)</f>
        <v>3</v>
      </c>
      <c r="J14" s="18" t="s">
        <v>17</v>
      </c>
      <c r="K14" s="20">
        <f>VLOOKUP(J14,Escalas!$B$16:$C$20,2,FALSE)</f>
        <v>2</v>
      </c>
      <c r="L14" s="20">
        <f t="shared" si="0"/>
        <v>6</v>
      </c>
      <c r="M14" s="21" t="str">
        <f t="shared" si="1"/>
        <v>Riesgo Medio</v>
      </c>
      <c r="N14" s="18" t="s">
        <v>153</v>
      </c>
      <c r="O14" s="18" t="s">
        <v>136</v>
      </c>
      <c r="P14" s="18" t="s">
        <v>99</v>
      </c>
      <c r="Q14" s="18" t="s">
        <v>137</v>
      </c>
      <c r="R14" s="18" t="s">
        <v>124</v>
      </c>
      <c r="S14" s="18" t="s">
        <v>154</v>
      </c>
      <c r="T14" s="18" t="s">
        <v>126</v>
      </c>
    </row>
    <row r="15" spans="1:20" ht="36" x14ac:dyDescent="0.3">
      <c r="A15" s="17">
        <v>11</v>
      </c>
      <c r="B15" s="18" t="s">
        <v>45</v>
      </c>
      <c r="C15" s="18" t="s">
        <v>46</v>
      </c>
      <c r="D15" s="19" t="s">
        <v>40</v>
      </c>
      <c r="E15" s="18" t="s">
        <v>47</v>
      </c>
      <c r="F15" s="22" t="s">
        <v>155</v>
      </c>
      <c r="G15" s="18" t="s">
        <v>156</v>
      </c>
      <c r="H15" s="18" t="s">
        <v>4</v>
      </c>
      <c r="I15" s="20">
        <f>VLOOKUP(H15,Escalas!$B$5:$C$10,2,FALSE)</f>
        <v>1</v>
      </c>
      <c r="J15" s="18" t="s">
        <v>17</v>
      </c>
      <c r="K15" s="20">
        <f>VLOOKUP(J15,Escalas!$B$16:$C$20,2,FALSE)</f>
        <v>2</v>
      </c>
      <c r="L15" s="20">
        <f t="shared" si="0"/>
        <v>2</v>
      </c>
      <c r="M15" s="21" t="str">
        <f t="shared" si="1"/>
        <v>Riesgo Bajo</v>
      </c>
      <c r="N15" s="18" t="s">
        <v>153</v>
      </c>
      <c r="O15" s="18" t="s">
        <v>136</v>
      </c>
      <c r="P15" s="18" t="s">
        <v>99</v>
      </c>
      <c r="Q15" s="18" t="s">
        <v>137</v>
      </c>
      <c r="R15" s="18" t="s">
        <v>124</v>
      </c>
      <c r="S15" s="18" t="s">
        <v>42</v>
      </c>
      <c r="T15" s="18" t="s">
        <v>126</v>
      </c>
    </row>
    <row r="16" spans="1:20" ht="24" x14ac:dyDescent="0.3">
      <c r="A16" s="17">
        <v>12</v>
      </c>
      <c r="B16" s="18" t="s">
        <v>45</v>
      </c>
      <c r="C16" s="18" t="s">
        <v>46</v>
      </c>
      <c r="D16" s="19" t="s">
        <v>40</v>
      </c>
      <c r="E16" s="18" t="s">
        <v>47</v>
      </c>
      <c r="F16" s="22" t="s">
        <v>157</v>
      </c>
      <c r="G16" s="18" t="s">
        <v>156</v>
      </c>
      <c r="H16" s="18" t="s">
        <v>4</v>
      </c>
      <c r="I16" s="20">
        <f>VLOOKUP(H16,Escalas!$B$5:$C$10,2,FALSE)</f>
        <v>1</v>
      </c>
      <c r="J16" s="18" t="s">
        <v>17</v>
      </c>
      <c r="K16" s="20">
        <f>VLOOKUP(J16,Escalas!$B$16:$C$20,2,FALSE)</f>
        <v>2</v>
      </c>
      <c r="L16" s="20">
        <f t="shared" si="0"/>
        <v>2</v>
      </c>
      <c r="M16" s="21" t="str">
        <f t="shared" si="1"/>
        <v>Riesgo Bajo</v>
      </c>
      <c r="N16" s="18" t="s">
        <v>153</v>
      </c>
      <c r="O16" s="18" t="s">
        <v>158</v>
      </c>
      <c r="P16" s="18" t="s">
        <v>83</v>
      </c>
      <c r="Q16" s="18" t="s">
        <v>137</v>
      </c>
      <c r="R16" s="18" t="s">
        <v>124</v>
      </c>
      <c r="S16" s="18" t="s">
        <v>159</v>
      </c>
      <c r="T16" s="18" t="s">
        <v>126</v>
      </c>
    </row>
    <row r="17" spans="1:20" ht="48" x14ac:dyDescent="0.3">
      <c r="A17" s="17">
        <v>13</v>
      </c>
      <c r="B17" s="18" t="s">
        <v>45</v>
      </c>
      <c r="C17" s="18" t="s">
        <v>46</v>
      </c>
      <c r="D17" s="19" t="s">
        <v>40</v>
      </c>
      <c r="E17" s="18" t="s">
        <v>47</v>
      </c>
      <c r="F17" s="22" t="s">
        <v>160</v>
      </c>
      <c r="G17" s="18" t="s">
        <v>161</v>
      </c>
      <c r="H17" s="18" t="s">
        <v>4</v>
      </c>
      <c r="I17" s="20">
        <f>VLOOKUP(H17,Escalas!$B$5:$C$10,2,FALSE)</f>
        <v>1</v>
      </c>
      <c r="J17" s="18" t="s">
        <v>17</v>
      </c>
      <c r="K17" s="20">
        <f>VLOOKUP(J17,Escalas!$B$16:$C$20,2,FALSE)</f>
        <v>2</v>
      </c>
      <c r="L17" s="20">
        <f t="shared" si="0"/>
        <v>2</v>
      </c>
      <c r="M17" s="21" t="str">
        <f t="shared" si="1"/>
        <v>Riesgo Bajo</v>
      </c>
      <c r="N17" s="18" t="s">
        <v>153</v>
      </c>
      <c r="O17" s="18" t="s">
        <v>98</v>
      </c>
      <c r="P17" s="18" t="s">
        <v>98</v>
      </c>
      <c r="Q17" s="18" t="s">
        <v>137</v>
      </c>
      <c r="R17" s="18" t="s">
        <v>124</v>
      </c>
      <c r="S17" s="18" t="s">
        <v>43</v>
      </c>
      <c r="T17" s="18" t="s">
        <v>126</v>
      </c>
    </row>
    <row r="18" spans="1:20" ht="48.65" customHeight="1" x14ac:dyDescent="0.3">
      <c r="A18" s="17">
        <v>14</v>
      </c>
      <c r="B18" s="18" t="s">
        <v>45</v>
      </c>
      <c r="C18" s="18" t="s">
        <v>46</v>
      </c>
      <c r="D18" s="19" t="s">
        <v>40</v>
      </c>
      <c r="E18" s="18" t="s">
        <v>47</v>
      </c>
      <c r="F18" s="29" t="s">
        <v>162</v>
      </c>
      <c r="G18" s="18" t="s">
        <v>48</v>
      </c>
      <c r="H18" s="18" t="s">
        <v>8</v>
      </c>
      <c r="I18" s="20">
        <v>3</v>
      </c>
      <c r="J18" s="18" t="s">
        <v>21</v>
      </c>
      <c r="K18" s="20">
        <v>4</v>
      </c>
      <c r="L18" s="20">
        <f t="shared" si="0"/>
        <v>12</v>
      </c>
      <c r="M18" s="21" t="str">
        <f t="shared" si="1"/>
        <v>Riesgo Medio</v>
      </c>
      <c r="N18" s="18" t="s">
        <v>49</v>
      </c>
      <c r="O18" s="18" t="s">
        <v>50</v>
      </c>
      <c r="P18" s="18" t="s">
        <v>98</v>
      </c>
      <c r="Q18" s="18" t="s">
        <v>51</v>
      </c>
      <c r="R18" s="18" t="s">
        <v>52</v>
      </c>
      <c r="S18" s="18" t="s">
        <v>53</v>
      </c>
      <c r="T18" s="18" t="s">
        <v>54</v>
      </c>
    </row>
    <row r="19" spans="1:20" ht="30" x14ac:dyDescent="0.3">
      <c r="A19" s="17">
        <v>15</v>
      </c>
      <c r="B19" s="18" t="s">
        <v>45</v>
      </c>
      <c r="C19" s="18" t="s">
        <v>46</v>
      </c>
      <c r="D19" s="19" t="s">
        <v>40</v>
      </c>
      <c r="E19" s="18" t="s">
        <v>47</v>
      </c>
      <c r="F19" s="29" t="s">
        <v>97</v>
      </c>
      <c r="G19" s="18" t="s">
        <v>55</v>
      </c>
      <c r="H19" s="18" t="s">
        <v>8</v>
      </c>
      <c r="I19" s="20">
        <v>3</v>
      </c>
      <c r="J19" s="18" t="s">
        <v>21</v>
      </c>
      <c r="K19" s="20">
        <v>4</v>
      </c>
      <c r="L19" s="20">
        <f t="shared" si="0"/>
        <v>12</v>
      </c>
      <c r="M19" s="21" t="str">
        <f t="shared" si="1"/>
        <v>Riesgo Medio</v>
      </c>
      <c r="N19" s="18" t="s">
        <v>49</v>
      </c>
      <c r="O19" s="18" t="s">
        <v>50</v>
      </c>
      <c r="P19" s="18" t="s">
        <v>98</v>
      </c>
      <c r="Q19" s="18" t="s">
        <v>51</v>
      </c>
      <c r="R19" s="18" t="s">
        <v>52</v>
      </c>
      <c r="S19" s="18" t="s">
        <v>56</v>
      </c>
      <c r="T19" s="18" t="s">
        <v>54</v>
      </c>
    </row>
    <row r="20" spans="1:20" ht="30" x14ac:dyDescent="0.3">
      <c r="A20" s="17">
        <v>16</v>
      </c>
      <c r="B20" s="18" t="s">
        <v>45</v>
      </c>
      <c r="C20" s="18" t="s">
        <v>46</v>
      </c>
      <c r="D20" s="19" t="s">
        <v>40</v>
      </c>
      <c r="E20" s="18" t="s">
        <v>47</v>
      </c>
      <c r="F20" s="22" t="s">
        <v>163</v>
      </c>
      <c r="G20" s="18" t="s">
        <v>57</v>
      </c>
      <c r="H20" s="18" t="s">
        <v>8</v>
      </c>
      <c r="I20" s="20">
        <v>3</v>
      </c>
      <c r="J20" s="18" t="s">
        <v>21</v>
      </c>
      <c r="K20" s="20">
        <v>4</v>
      </c>
      <c r="L20" s="20">
        <f t="shared" si="0"/>
        <v>12</v>
      </c>
      <c r="M20" s="21" t="str">
        <f t="shared" si="1"/>
        <v>Riesgo Medio</v>
      </c>
      <c r="N20" s="18" t="s">
        <v>49</v>
      </c>
      <c r="O20" s="18" t="s">
        <v>50</v>
      </c>
      <c r="P20" s="18" t="s">
        <v>98</v>
      </c>
      <c r="Q20" s="18" t="s">
        <v>51</v>
      </c>
      <c r="R20" s="18" t="s">
        <v>52</v>
      </c>
      <c r="S20" s="18" t="s">
        <v>58</v>
      </c>
      <c r="T20" s="18" t="s">
        <v>54</v>
      </c>
    </row>
    <row r="21" spans="1:20" ht="36" x14ac:dyDescent="0.3">
      <c r="A21" s="17">
        <v>17</v>
      </c>
      <c r="B21" s="18" t="s">
        <v>45</v>
      </c>
      <c r="C21" s="18" t="s">
        <v>46</v>
      </c>
      <c r="D21" s="19" t="s">
        <v>40</v>
      </c>
      <c r="E21" s="18" t="s">
        <v>59</v>
      </c>
      <c r="F21" s="22" t="s">
        <v>164</v>
      </c>
      <c r="G21" s="18" t="s">
        <v>60</v>
      </c>
      <c r="H21" s="18" t="s">
        <v>8</v>
      </c>
      <c r="I21" s="20">
        <v>3</v>
      </c>
      <c r="J21" s="18" t="s">
        <v>19</v>
      </c>
      <c r="K21" s="20">
        <v>3</v>
      </c>
      <c r="L21" s="20">
        <f t="shared" si="0"/>
        <v>9</v>
      </c>
      <c r="M21" s="21" t="str">
        <f t="shared" si="1"/>
        <v>Riesgo Medio</v>
      </c>
      <c r="N21" s="18" t="s">
        <v>49</v>
      </c>
      <c r="O21" s="18" t="s">
        <v>61</v>
      </c>
      <c r="P21" s="18" t="s">
        <v>98</v>
      </c>
      <c r="Q21" s="18" t="s">
        <v>51</v>
      </c>
      <c r="R21" s="18" t="s">
        <v>52</v>
      </c>
      <c r="S21" s="18" t="s">
        <v>62</v>
      </c>
      <c r="T21" s="18" t="s">
        <v>54</v>
      </c>
    </row>
    <row r="22" spans="1:20" ht="42" x14ac:dyDescent="0.3">
      <c r="A22" s="17">
        <v>18</v>
      </c>
      <c r="B22" s="18" t="s">
        <v>45</v>
      </c>
      <c r="C22" s="18" t="s">
        <v>46</v>
      </c>
      <c r="D22" s="19" t="s">
        <v>40</v>
      </c>
      <c r="E22" s="18" t="s">
        <v>63</v>
      </c>
      <c r="F22" s="22" t="s">
        <v>165</v>
      </c>
      <c r="G22" s="18" t="s">
        <v>64</v>
      </c>
      <c r="H22" s="18" t="s">
        <v>8</v>
      </c>
      <c r="I22" s="20">
        <v>3</v>
      </c>
      <c r="J22" s="18" t="s">
        <v>19</v>
      </c>
      <c r="K22" s="20">
        <v>3</v>
      </c>
      <c r="L22" s="20">
        <f t="shared" si="0"/>
        <v>9</v>
      </c>
      <c r="M22" s="21" t="str">
        <f t="shared" si="1"/>
        <v>Riesgo Medio</v>
      </c>
      <c r="N22" s="18" t="s">
        <v>49</v>
      </c>
      <c r="O22" s="18" t="s">
        <v>65</v>
      </c>
      <c r="P22" s="18" t="s">
        <v>98</v>
      </c>
      <c r="Q22" s="18" t="s">
        <v>66</v>
      </c>
      <c r="R22" s="18" t="s">
        <v>52</v>
      </c>
      <c r="S22" s="18" t="s">
        <v>67</v>
      </c>
      <c r="T22" s="18" t="s">
        <v>54</v>
      </c>
    </row>
    <row r="23" spans="1:20" ht="48" x14ac:dyDescent="0.3">
      <c r="A23" s="17">
        <v>19</v>
      </c>
      <c r="B23" s="18" t="s">
        <v>45</v>
      </c>
      <c r="C23" s="18" t="s">
        <v>46</v>
      </c>
      <c r="D23" s="19" t="s">
        <v>40</v>
      </c>
      <c r="E23" s="18" t="s">
        <v>47</v>
      </c>
      <c r="F23" s="29" t="s">
        <v>95</v>
      </c>
      <c r="G23" s="18" t="s">
        <v>68</v>
      </c>
      <c r="H23" s="18" t="s">
        <v>8</v>
      </c>
      <c r="I23" s="20">
        <v>3</v>
      </c>
      <c r="J23" s="18" t="s">
        <v>19</v>
      </c>
      <c r="K23" s="20">
        <v>3</v>
      </c>
      <c r="L23" s="20">
        <f t="shared" si="0"/>
        <v>9</v>
      </c>
      <c r="M23" s="21" t="str">
        <f t="shared" si="1"/>
        <v>Riesgo Medio</v>
      </c>
      <c r="N23" s="18" t="s">
        <v>49</v>
      </c>
      <c r="O23" s="18" t="s">
        <v>69</v>
      </c>
      <c r="P23" s="18" t="s">
        <v>98</v>
      </c>
      <c r="Q23" s="18" t="s">
        <v>70</v>
      </c>
      <c r="R23" s="18" t="s">
        <v>52</v>
      </c>
      <c r="S23" s="18" t="s">
        <v>71</v>
      </c>
      <c r="T23" s="18" t="s">
        <v>54</v>
      </c>
    </row>
    <row r="24" spans="1:20" ht="36" x14ac:dyDescent="0.3">
      <c r="A24" s="17">
        <v>20</v>
      </c>
      <c r="B24" s="18" t="s">
        <v>72</v>
      </c>
      <c r="C24" s="18" t="s">
        <v>46</v>
      </c>
      <c r="D24" s="19" t="s">
        <v>73</v>
      </c>
      <c r="E24" s="18" t="s">
        <v>74</v>
      </c>
      <c r="F24" s="22" t="s">
        <v>166</v>
      </c>
      <c r="G24" s="18" t="s">
        <v>75</v>
      </c>
      <c r="H24" s="18" t="s">
        <v>4</v>
      </c>
      <c r="I24" s="20">
        <v>1</v>
      </c>
      <c r="J24" s="18" t="s">
        <v>21</v>
      </c>
      <c r="K24" s="20">
        <v>4</v>
      </c>
      <c r="L24" s="20">
        <f t="shared" si="0"/>
        <v>4</v>
      </c>
      <c r="M24" s="21" t="str">
        <f t="shared" si="1"/>
        <v>Riesgo Bajo</v>
      </c>
      <c r="N24" s="18" t="s">
        <v>49</v>
      </c>
      <c r="O24" s="18" t="s">
        <v>76</v>
      </c>
      <c r="P24" s="18" t="s">
        <v>83</v>
      </c>
      <c r="Q24" s="18" t="s">
        <v>77</v>
      </c>
      <c r="R24" s="18" t="s">
        <v>78</v>
      </c>
      <c r="S24" s="18" t="s">
        <v>79</v>
      </c>
      <c r="T24" s="18" t="s">
        <v>80</v>
      </c>
    </row>
    <row r="25" spans="1:20" ht="60" x14ac:dyDescent="0.3">
      <c r="A25" s="17">
        <v>21</v>
      </c>
      <c r="B25" s="18" t="s">
        <v>45</v>
      </c>
      <c r="C25" s="18" t="s">
        <v>46</v>
      </c>
      <c r="D25" s="19" t="s">
        <v>40</v>
      </c>
      <c r="E25" s="18" t="s">
        <v>47</v>
      </c>
      <c r="F25" s="29" t="s">
        <v>96</v>
      </c>
      <c r="G25" s="18" t="s">
        <v>167</v>
      </c>
      <c r="H25" s="18" t="s">
        <v>6</v>
      </c>
      <c r="I25" s="20">
        <v>1</v>
      </c>
      <c r="J25" s="18" t="s">
        <v>21</v>
      </c>
      <c r="K25" s="20">
        <v>4</v>
      </c>
      <c r="L25" s="20">
        <f t="shared" si="0"/>
        <v>4</v>
      </c>
      <c r="M25" s="21" t="str">
        <f t="shared" si="1"/>
        <v>Riesgo Bajo</v>
      </c>
      <c r="N25" s="18" t="s">
        <v>49</v>
      </c>
      <c r="O25" s="18" t="s">
        <v>69</v>
      </c>
      <c r="P25" s="18" t="s">
        <v>98</v>
      </c>
      <c r="Q25" s="18" t="s">
        <v>51</v>
      </c>
      <c r="R25" s="18" t="s">
        <v>52</v>
      </c>
      <c r="S25" s="18" t="s">
        <v>81</v>
      </c>
      <c r="T25" s="18" t="s">
        <v>54</v>
      </c>
    </row>
    <row r="26" spans="1:20" x14ac:dyDescent="0.3">
      <c r="A26" s="23"/>
      <c r="B26" s="24"/>
      <c r="C26" s="24"/>
      <c r="D26" s="25"/>
      <c r="E26" s="24"/>
      <c r="F26" s="24"/>
      <c r="G26" s="24"/>
      <c r="H26" s="24"/>
      <c r="I26" s="26"/>
      <c r="J26" s="24"/>
      <c r="K26" s="26"/>
      <c r="L26" s="26"/>
      <c r="M26" s="27"/>
      <c r="N26" s="24"/>
      <c r="O26" s="24"/>
      <c r="P26" s="24"/>
      <c r="Q26" s="24"/>
      <c r="R26" s="24"/>
      <c r="S26" s="24"/>
      <c r="T26" s="24"/>
    </row>
  </sheetData>
  <mergeCells count="18">
    <mergeCell ref="H3:I3"/>
    <mergeCell ref="J3:K3"/>
    <mergeCell ref="L3:L4"/>
    <mergeCell ref="M3:M4"/>
    <mergeCell ref="A1:T1"/>
    <mergeCell ref="A2:A4"/>
    <mergeCell ref="B2:B4"/>
    <mergeCell ref="C2:C4"/>
    <mergeCell ref="D2:D4"/>
    <mergeCell ref="E2:E4"/>
    <mergeCell ref="F2:F4"/>
    <mergeCell ref="G2:G4"/>
    <mergeCell ref="H2:M2"/>
    <mergeCell ref="N2:N4"/>
    <mergeCell ref="O2:O4"/>
    <mergeCell ref="Q2:Q4"/>
    <mergeCell ref="R2:R4"/>
    <mergeCell ref="S2:T2"/>
  </mergeCells>
  <conditionalFormatting sqref="M5:M26">
    <cfRule type="cellIs" dxfId="2" priority="1" operator="equal">
      <formula>"Riesgo Alto"</formula>
    </cfRule>
    <cfRule type="cellIs" dxfId="1" priority="2" operator="equal">
      <formula>"Riesgo Medio"</formula>
    </cfRule>
    <cfRule type="cellIs" dxfId="0" priority="3" operator="equal">
      <formula>"Riesgo Bajo"</formula>
    </cfRule>
  </conditionalFormatting>
  <pageMargins left="0.7" right="0.7" top="0.75" bottom="0.75" header="0.3" footer="0.3"/>
  <pageSetup scale="5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B9A51C6-93C9-4B8A-86E6-2DE334F55E62}">
          <x14:formula1>
            <xm:f>Escalas!$B$6:$B$10</xm:f>
          </x14:formula1>
          <xm:sqref>H26 H5:H17</xm:sqref>
        </x14:dataValidation>
        <x14:dataValidation type="list" allowBlank="1" showInputMessage="1" showErrorMessage="1" xr:uid="{C10240D8-3276-495B-82DC-673D2E71A90F}">
          <x14:formula1>
            <xm:f>Escalas!$B$16:$B$20</xm:f>
          </x14:formula1>
          <xm:sqref>J26 J5:J17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5E631-0381-4863-AC1B-57EFC8CE6365}">
  <dimension ref="B3:H33"/>
  <sheetViews>
    <sheetView topLeftCell="A13" workbookViewId="0">
      <selection activeCell="C18" sqref="C18"/>
    </sheetView>
  </sheetViews>
  <sheetFormatPr baseColWidth="10" defaultColWidth="12" defaultRowHeight="13" x14ac:dyDescent="0.3"/>
  <cols>
    <col min="1" max="1" width="11.5" customWidth="1"/>
    <col min="2" max="2" width="16.296875" customWidth="1"/>
    <col min="3" max="3" width="18.69921875" customWidth="1"/>
    <col min="4" max="4" width="56.19921875" customWidth="1"/>
    <col min="5" max="5" width="20.5" customWidth="1"/>
    <col min="6" max="6" width="18.296875" customWidth="1"/>
    <col min="7" max="7" width="19" customWidth="1"/>
  </cols>
  <sheetData>
    <row r="3" spans="2:5" ht="35" x14ac:dyDescent="0.3">
      <c r="B3" s="2" t="s">
        <v>0</v>
      </c>
    </row>
    <row r="4" spans="2:5" ht="13.5" thickBot="1" x14ac:dyDescent="0.35">
      <c r="B4" s="3"/>
    </row>
    <row r="5" spans="2:5" ht="16.5" thickBot="1" x14ac:dyDescent="0.35">
      <c r="B5" s="7" t="s">
        <v>2</v>
      </c>
      <c r="C5" s="7" t="s">
        <v>1</v>
      </c>
      <c r="D5" s="7" t="s">
        <v>3</v>
      </c>
      <c r="E5" s="7"/>
    </row>
    <row r="6" spans="2:5" ht="15" customHeight="1" thickBot="1" x14ac:dyDescent="0.35">
      <c r="B6" s="4" t="s">
        <v>4</v>
      </c>
      <c r="C6" s="4">
        <v>1</v>
      </c>
      <c r="D6" s="4" t="s">
        <v>5</v>
      </c>
      <c r="E6" s="4"/>
    </row>
    <row r="7" spans="2:5" ht="15" customHeight="1" thickBot="1" x14ac:dyDescent="0.35">
      <c r="B7" s="4" t="s">
        <v>6</v>
      </c>
      <c r="C7" s="4">
        <v>2</v>
      </c>
      <c r="D7" s="4" t="s">
        <v>7</v>
      </c>
      <c r="E7" s="4"/>
    </row>
    <row r="8" spans="2:5" ht="15" customHeight="1" thickBot="1" x14ac:dyDescent="0.35">
      <c r="B8" s="4" t="s">
        <v>8</v>
      </c>
      <c r="C8" s="4">
        <v>3</v>
      </c>
      <c r="D8" s="4" t="s">
        <v>9</v>
      </c>
      <c r="E8" s="4"/>
    </row>
    <row r="9" spans="2:5" ht="15" customHeight="1" thickBot="1" x14ac:dyDescent="0.35">
      <c r="B9" s="4" t="s">
        <v>10</v>
      </c>
      <c r="C9" s="4">
        <v>4</v>
      </c>
      <c r="D9" s="4" t="s">
        <v>11</v>
      </c>
      <c r="E9" s="4"/>
    </row>
    <row r="10" spans="2:5" ht="15" customHeight="1" thickBot="1" x14ac:dyDescent="0.35">
      <c r="B10" s="4" t="s">
        <v>12</v>
      </c>
      <c r="C10" s="4">
        <v>5</v>
      </c>
      <c r="D10" s="4" t="s">
        <v>13</v>
      </c>
      <c r="E10" s="4"/>
    </row>
    <row r="12" spans="2:5" x14ac:dyDescent="0.3">
      <c r="B12" s="1"/>
    </row>
    <row r="13" spans="2:5" ht="35" x14ac:dyDescent="0.3">
      <c r="B13" s="2" t="s">
        <v>14</v>
      </c>
    </row>
    <row r="14" spans="2:5" ht="13.5" thickBot="1" x14ac:dyDescent="0.35">
      <c r="B14" s="3"/>
    </row>
    <row r="15" spans="2:5" ht="16.5" thickBot="1" x14ac:dyDescent="0.35">
      <c r="B15" s="7" t="s">
        <v>2</v>
      </c>
      <c r="C15" s="7" t="s">
        <v>1</v>
      </c>
      <c r="D15" s="7" t="s">
        <v>3</v>
      </c>
    </row>
    <row r="16" spans="2:5" ht="15" customHeight="1" thickBot="1" x14ac:dyDescent="0.35">
      <c r="B16" s="4" t="s">
        <v>15</v>
      </c>
      <c r="C16" s="4">
        <v>1</v>
      </c>
      <c r="D16" s="4" t="s">
        <v>16</v>
      </c>
    </row>
    <row r="17" spans="2:8" ht="15" customHeight="1" thickBot="1" x14ac:dyDescent="0.35">
      <c r="B17" s="4" t="s">
        <v>17</v>
      </c>
      <c r="C17" s="4">
        <v>2</v>
      </c>
      <c r="D17" s="4" t="s">
        <v>18</v>
      </c>
    </row>
    <row r="18" spans="2:8" ht="15" customHeight="1" thickBot="1" x14ac:dyDescent="0.35">
      <c r="B18" s="4" t="s">
        <v>19</v>
      </c>
      <c r="C18" s="4">
        <v>3</v>
      </c>
      <c r="D18" s="4" t="s">
        <v>20</v>
      </c>
    </row>
    <row r="19" spans="2:8" ht="15" customHeight="1" thickBot="1" x14ac:dyDescent="0.35">
      <c r="B19" s="4" t="s">
        <v>21</v>
      </c>
      <c r="C19" s="4">
        <v>4</v>
      </c>
      <c r="D19" s="4" t="s">
        <v>22</v>
      </c>
    </row>
    <row r="20" spans="2:8" ht="15" customHeight="1" thickBot="1" x14ac:dyDescent="0.35">
      <c r="B20" s="4" t="s">
        <v>23</v>
      </c>
      <c r="C20" s="4">
        <v>5</v>
      </c>
      <c r="D20" s="4" t="s">
        <v>24</v>
      </c>
    </row>
    <row r="22" spans="2:8" x14ac:dyDescent="0.3">
      <c r="B22" s="1"/>
    </row>
    <row r="23" spans="2:8" ht="35" x14ac:dyDescent="0.3">
      <c r="B23" s="2" t="s">
        <v>25</v>
      </c>
    </row>
    <row r="24" spans="2:8" x14ac:dyDescent="0.3">
      <c r="B24" s="1"/>
    </row>
    <row r="25" spans="2:8" x14ac:dyDescent="0.3">
      <c r="B25" s="5" t="s">
        <v>26</v>
      </c>
    </row>
    <row r="26" spans="2:8" ht="13.5" thickBot="1" x14ac:dyDescent="0.35">
      <c r="B26" s="3"/>
    </row>
    <row r="27" spans="2:8" ht="32.5" thickBot="1" x14ac:dyDescent="0.35">
      <c r="B27" s="7" t="s">
        <v>27</v>
      </c>
      <c r="C27" s="7" t="s">
        <v>28</v>
      </c>
      <c r="D27" s="7" t="s">
        <v>29</v>
      </c>
      <c r="E27" s="7" t="s">
        <v>30</v>
      </c>
      <c r="F27" s="7" t="s">
        <v>31</v>
      </c>
      <c r="G27" s="7" t="s">
        <v>32</v>
      </c>
      <c r="H27" s="9" t="s">
        <v>38</v>
      </c>
    </row>
    <row r="28" spans="2:8" ht="16.5" thickBot="1" x14ac:dyDescent="0.35">
      <c r="B28" s="8" t="s">
        <v>33</v>
      </c>
      <c r="C28" s="6">
        <v>5</v>
      </c>
      <c r="D28" s="6">
        <v>10</v>
      </c>
      <c r="E28" s="6">
        <v>15</v>
      </c>
      <c r="F28" s="6">
        <v>20</v>
      </c>
      <c r="G28" s="6">
        <v>25</v>
      </c>
    </row>
    <row r="29" spans="2:8" ht="16.5" thickBot="1" x14ac:dyDescent="0.35">
      <c r="B29" s="8" t="s">
        <v>34</v>
      </c>
      <c r="C29" s="6">
        <v>4</v>
      </c>
      <c r="D29" s="6">
        <v>8</v>
      </c>
      <c r="E29" s="6">
        <v>12</v>
      </c>
      <c r="F29" s="6">
        <v>16</v>
      </c>
      <c r="G29" s="6">
        <v>20</v>
      </c>
    </row>
    <row r="30" spans="2:8" ht="16.5" thickBot="1" x14ac:dyDescent="0.35">
      <c r="B30" s="8" t="s">
        <v>35</v>
      </c>
      <c r="C30" s="6">
        <v>3</v>
      </c>
      <c r="D30" s="6">
        <v>6</v>
      </c>
      <c r="E30" s="6">
        <v>9</v>
      </c>
      <c r="F30" s="6">
        <v>12</v>
      </c>
      <c r="G30" s="6">
        <v>15</v>
      </c>
    </row>
    <row r="31" spans="2:8" ht="16.5" thickBot="1" x14ac:dyDescent="0.35">
      <c r="B31" s="8" t="s">
        <v>36</v>
      </c>
      <c r="C31" s="6">
        <v>2</v>
      </c>
      <c r="D31" s="6">
        <v>4</v>
      </c>
      <c r="E31" s="6">
        <v>6</v>
      </c>
      <c r="F31" s="6">
        <v>8</v>
      </c>
      <c r="G31" s="6">
        <v>10</v>
      </c>
    </row>
    <row r="32" spans="2:8" ht="16.5" thickBot="1" x14ac:dyDescent="0.35">
      <c r="B32" s="8" t="s">
        <v>37</v>
      </c>
      <c r="C32" s="6">
        <v>1</v>
      </c>
      <c r="D32" s="6">
        <v>2</v>
      </c>
      <c r="E32" s="6">
        <v>3</v>
      </c>
      <c r="F32" s="6">
        <v>4</v>
      </c>
      <c r="G32" s="6">
        <v>5</v>
      </c>
    </row>
    <row r="33" spans="2:2" x14ac:dyDescent="0.3">
      <c r="B33" s="9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Escalas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OAJ-91</cp:lastModifiedBy>
  <cp:revision/>
  <dcterms:created xsi:type="dcterms:W3CDTF">2026-07-08T14:27:47Z</dcterms:created>
  <dcterms:modified xsi:type="dcterms:W3CDTF">2026-10-05T16:45:11Z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0x01010003F33B767A48804E99F2B22B0453E367</vt:lpwstr>
  </property>
  <property fmtid="{D5CDD505-2E9C-101B-9397-08002B2CF9AE}" pid="3" name="Converter">
    <vt:lpwstr>SolidFramework v10.0.19910.1</vt:lpwstr>
  </property>
  <property fmtid="{D5CDD505-2E9C-101B-9397-08002B2CF9AE}" pid="4" name="Created">
    <vt:filetime>2025-08-14T00:00:00Z</vt:filetime>
  </property>
  <property fmtid="{D5CDD505-2E9C-101B-9397-08002B2CF9AE}" pid="5" name="Creator">
    <vt:lpwstr>Acrobat PDFMaker 25 for Excel</vt:lpwstr>
  </property>
  <property fmtid="{D5CDD505-2E9C-101B-9397-08002B2CF9AE}" pid="6" name="LastSaved">
    <vt:filetime>2026-07-08T00:00:00Z</vt:filetime>
  </property>
  <property fmtid="{D5CDD505-2E9C-101B-9397-08002B2CF9AE}" pid="7" name="MSIP_Label_fc111285-cafa-4fc9-8a9a-bd902089b24f_ActionId">
    <vt:lpwstr>32ed2692-8d88-401a-9895-022a049ab8ce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Enabled">
    <vt:lpwstr>true</vt:lpwstr>
  </property>
  <property fmtid="{D5CDD505-2E9C-101B-9397-08002B2CF9AE}" pid="10" name="MSIP_Label_fc111285-cafa-4fc9-8a9a-bd902089b24f_Method">
    <vt:lpwstr>Privileged</vt:lpwstr>
  </property>
  <property fmtid="{D5CDD505-2E9C-101B-9397-08002B2CF9AE}" pid="11" name="MSIP_Label_fc111285-cafa-4fc9-8a9a-bd902089b24f_Name">
    <vt:lpwstr>Public</vt:lpwstr>
  </property>
  <property fmtid="{D5CDD505-2E9C-101B-9397-08002B2CF9AE}" pid="12" name="MSIP_Label_fc111285-cafa-4fc9-8a9a-bd902089b24f_SetDate">
    <vt:lpwstr>2024-05-16T21:10:19Z</vt:lpwstr>
  </property>
  <property fmtid="{D5CDD505-2E9C-101B-9397-08002B2CF9AE}" pid="13" name="MSIP_Label_fc111285-cafa-4fc9-8a9a-bd902089b24f_SiteId">
    <vt:lpwstr>cbc2c381-2f2e-4d93-91d1-506c9316ace7</vt:lpwstr>
  </property>
  <property fmtid="{D5CDD505-2E9C-101B-9397-08002B2CF9AE}" pid="14" name="MediaServiceImageTags">
    <vt:lpwstr/>
  </property>
  <property fmtid="{D5CDD505-2E9C-101B-9397-08002B2CF9AE}" pid="15" name="Producer">
    <vt:lpwstr>Adobe PDF Library 25.1.97; modified using iText® Core 7.2.5 (AGPL version) ©2000-2023 iText Group NV</vt:lpwstr>
  </property>
  <property fmtid="{D5CDD505-2E9C-101B-9397-08002B2CF9AE}" pid="16" name="_dlc_DocIdItemGuid">
    <vt:lpwstr>1da4fc00-9123-4274-b88b-096c2becce60</vt:lpwstr>
  </property>
</Properties>
</file>