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mpromeros_sena_edu_co/Documents/PC/DRC/2026/02. Bienes y servicios/09. Juegos nacionales/SAMC-CMC-DIR-0149-2026/01. Documentos publicados/"/>
    </mc:Choice>
  </mc:AlternateContent>
  <xr:revisionPtr revIDLastSave="0" documentId="8_{721D66A2-4148-41C2-8BE3-07C5BB3C5331}" xr6:coauthVersionLast="47" xr6:coauthVersionMax="47" xr10:uidLastSave="{00000000-0000-0000-0000-000000000000}"/>
  <bookViews>
    <workbookView xWindow="-110" yWindow="-110" windowWidth="19420" windowHeight="11500" xr2:uid="{0C53CA49-EFAB-4B3B-8424-0802124316D6}"/>
  </bookViews>
  <sheets>
    <sheet name="FINAL " sheetId="2" r:id="rId1"/>
  </sheets>
  <definedNames>
    <definedName name="_xlnm._FilterDatabase" localSheetId="0" hidden="1">'FINAL '!$A$4:$T$34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S34" i="2" l="1"/>
  <c r="M34" i="2"/>
  <c r="L34" i="2"/>
  <c r="K34" i="2"/>
  <c r="T33" i="2"/>
  <c r="T32" i="2"/>
  <c r="T31" i="2"/>
  <c r="T30" i="2"/>
  <c r="T28" i="2"/>
  <c r="T27" i="2"/>
  <c r="T26" i="2"/>
  <c r="T25" i="2"/>
  <c r="T24" i="2"/>
  <c r="T23" i="2"/>
  <c r="T22" i="2"/>
  <c r="T21" i="2"/>
  <c r="T20" i="2"/>
  <c r="T19" i="2"/>
  <c r="T18" i="2"/>
  <c r="T17" i="2"/>
  <c r="T16" i="2"/>
  <c r="T15" i="2"/>
  <c r="T14" i="2"/>
  <c r="T13" i="2"/>
  <c r="T12" i="2"/>
  <c r="T11" i="2"/>
  <c r="T10" i="2"/>
  <c r="T9" i="2"/>
  <c r="T8" i="2"/>
  <c r="T7" i="2"/>
  <c r="T6" i="2"/>
  <c r="T5" i="2"/>
  <c r="J33" i="2"/>
  <c r="Q33" i="2" s="1"/>
  <c r="J32" i="2"/>
  <c r="Q32" i="2" s="1"/>
  <c r="J31" i="2"/>
  <c r="Q31" i="2" s="1"/>
  <c r="J30" i="2"/>
  <c r="Q30" i="2" s="1"/>
  <c r="J29" i="2"/>
  <c r="Q29" i="2" s="1"/>
  <c r="J28" i="2"/>
  <c r="Q28" i="2" s="1"/>
  <c r="J27" i="2"/>
  <c r="Q27" i="2" s="1"/>
  <c r="J26" i="2"/>
  <c r="Q26" i="2" s="1"/>
  <c r="J25" i="2"/>
  <c r="Q25" i="2" s="1"/>
  <c r="J24" i="2"/>
  <c r="Q24" i="2" s="1"/>
  <c r="J23" i="2"/>
  <c r="Q23" i="2" s="1"/>
  <c r="J22" i="2"/>
  <c r="Q22" i="2" s="1"/>
  <c r="J21" i="2"/>
  <c r="Q21" i="2" s="1"/>
  <c r="J20" i="2"/>
  <c r="Q20" i="2" s="1"/>
  <c r="J19" i="2"/>
  <c r="Q19" i="2" s="1"/>
  <c r="J18" i="2"/>
  <c r="Q18" i="2" s="1"/>
  <c r="J17" i="2"/>
  <c r="Q17" i="2" s="1"/>
  <c r="J16" i="2"/>
  <c r="Q16" i="2" s="1"/>
  <c r="J15" i="2"/>
  <c r="Q15" i="2" s="1"/>
  <c r="J14" i="2"/>
  <c r="Q14" i="2" s="1"/>
  <c r="J13" i="2"/>
  <c r="Q13" i="2" s="1"/>
  <c r="J12" i="2"/>
  <c r="Q12" i="2" s="1"/>
  <c r="J11" i="2"/>
  <c r="Q11" i="2" s="1"/>
  <c r="J10" i="2"/>
  <c r="Q10" i="2" s="1"/>
  <c r="J9" i="2"/>
  <c r="Q9" i="2" s="1"/>
  <c r="J8" i="2"/>
  <c r="Q8" i="2" s="1"/>
  <c r="J7" i="2"/>
  <c r="Q7" i="2" s="1"/>
  <c r="J6" i="2"/>
  <c r="Q6" i="2" s="1"/>
  <c r="I33" i="2"/>
  <c r="P33" i="2" s="1"/>
  <c r="I32" i="2"/>
  <c r="P32" i="2" s="1"/>
  <c r="I31" i="2"/>
  <c r="P31" i="2" s="1"/>
  <c r="I30" i="2"/>
  <c r="P30" i="2" s="1"/>
  <c r="I29" i="2"/>
  <c r="P29" i="2" s="1"/>
  <c r="I28" i="2"/>
  <c r="P28" i="2" s="1"/>
  <c r="I27" i="2"/>
  <c r="P27" i="2" s="1"/>
  <c r="I26" i="2"/>
  <c r="P26" i="2" s="1"/>
  <c r="I25" i="2"/>
  <c r="P25" i="2" s="1"/>
  <c r="I24" i="2"/>
  <c r="P24" i="2" s="1"/>
  <c r="I23" i="2"/>
  <c r="P23" i="2" s="1"/>
  <c r="I22" i="2"/>
  <c r="P22" i="2" s="1"/>
  <c r="I21" i="2"/>
  <c r="P21" i="2" s="1"/>
  <c r="I20" i="2"/>
  <c r="P20" i="2" s="1"/>
  <c r="I19" i="2"/>
  <c r="P19" i="2" s="1"/>
  <c r="I18" i="2"/>
  <c r="P18" i="2" s="1"/>
  <c r="I17" i="2"/>
  <c r="P17" i="2" s="1"/>
  <c r="I16" i="2"/>
  <c r="P16" i="2" s="1"/>
  <c r="I15" i="2"/>
  <c r="P15" i="2" s="1"/>
  <c r="I14" i="2"/>
  <c r="P14" i="2" s="1"/>
  <c r="I13" i="2"/>
  <c r="P13" i="2" s="1"/>
  <c r="I12" i="2"/>
  <c r="P12" i="2" s="1"/>
  <c r="I11" i="2"/>
  <c r="P11" i="2" s="1"/>
  <c r="I10" i="2"/>
  <c r="P10" i="2" s="1"/>
  <c r="I9" i="2"/>
  <c r="P9" i="2" s="1"/>
  <c r="I8" i="2"/>
  <c r="P8" i="2" s="1"/>
  <c r="I7" i="2"/>
  <c r="P7" i="2" s="1"/>
  <c r="I6" i="2"/>
  <c r="P6" i="2" s="1"/>
  <c r="H33" i="2"/>
  <c r="O33" i="2" s="1"/>
  <c r="H32" i="2"/>
  <c r="O32" i="2" s="1"/>
  <c r="H31" i="2"/>
  <c r="O31" i="2" s="1"/>
  <c r="H30" i="2"/>
  <c r="O30" i="2" s="1"/>
  <c r="H29" i="2"/>
  <c r="O29" i="2" s="1"/>
  <c r="H28" i="2"/>
  <c r="O28" i="2" s="1"/>
  <c r="H27" i="2"/>
  <c r="O27" i="2" s="1"/>
  <c r="H26" i="2"/>
  <c r="O26" i="2" s="1"/>
  <c r="H25" i="2"/>
  <c r="O25" i="2" s="1"/>
  <c r="H24" i="2"/>
  <c r="O24" i="2" s="1"/>
  <c r="H23" i="2"/>
  <c r="O23" i="2" s="1"/>
  <c r="H22" i="2"/>
  <c r="O22" i="2" s="1"/>
  <c r="H21" i="2"/>
  <c r="O21" i="2" s="1"/>
  <c r="H20" i="2"/>
  <c r="O20" i="2" s="1"/>
  <c r="H19" i="2"/>
  <c r="O19" i="2" s="1"/>
  <c r="H18" i="2"/>
  <c r="O18" i="2" s="1"/>
  <c r="H17" i="2"/>
  <c r="O17" i="2" s="1"/>
  <c r="H16" i="2"/>
  <c r="O16" i="2" s="1"/>
  <c r="H15" i="2"/>
  <c r="O15" i="2" s="1"/>
  <c r="H14" i="2"/>
  <c r="O14" i="2" s="1"/>
  <c r="H13" i="2"/>
  <c r="O13" i="2" s="1"/>
  <c r="H12" i="2"/>
  <c r="O12" i="2" s="1"/>
  <c r="H11" i="2"/>
  <c r="O11" i="2" s="1"/>
  <c r="H10" i="2"/>
  <c r="O10" i="2" s="1"/>
  <c r="H9" i="2"/>
  <c r="O9" i="2" s="1"/>
  <c r="H8" i="2"/>
  <c r="O8" i="2" s="1"/>
  <c r="H7" i="2"/>
  <c r="O7" i="2" s="1"/>
  <c r="H6" i="2"/>
  <c r="O6" i="2" s="1"/>
  <c r="J5" i="2"/>
  <c r="Q5" i="2" s="1"/>
  <c r="I5" i="2"/>
  <c r="P5" i="2" s="1"/>
  <c r="H5" i="2"/>
  <c r="H34" i="2" l="1"/>
  <c r="T34" i="2"/>
  <c r="P34" i="2"/>
  <c r="Q34" i="2"/>
  <c r="I34" i="2"/>
  <c r="O5" i="2"/>
  <c r="O34" i="2" s="1"/>
  <c r="J34" i="2"/>
</calcChain>
</file>

<file path=xl/sharedStrings.xml><?xml version="1.0" encoding="utf-8"?>
<sst xmlns="http://schemas.openxmlformats.org/spreadsheetml/2006/main" count="78" uniqueCount="52">
  <si>
    <t>ITEM</t>
  </si>
  <si>
    <t xml:space="preserve">UNIDAD DE MEDIDA </t>
  </si>
  <si>
    <t>CANTIDADES</t>
  </si>
  <si>
    <t>UNIDAD</t>
  </si>
  <si>
    <t>UNIDADES</t>
  </si>
  <si>
    <t>Suministros de Almuerzos:</t>
  </si>
  <si>
    <t>Suministro de cenas:</t>
  </si>
  <si>
    <t>GLOBAL</t>
  </si>
  <si>
    <t>Suministro de refrigerios</t>
  </si>
  <si>
    <t>Hidratación isotónica</t>
  </si>
  <si>
    <t>Juzgamiento disciplina de Ajedrez</t>
  </si>
  <si>
    <t>Juzgamiento disciplina baloncesto</t>
  </si>
  <si>
    <t>Suministro de balones de baloncesto</t>
  </si>
  <si>
    <t>Escenario disciplina Billar</t>
  </si>
  <si>
    <t>Juzgamiento disciplina billar</t>
  </si>
  <si>
    <t xml:space="preserve">Escenario disciplina bolos </t>
  </si>
  <si>
    <t>Juzgamiento disciplina bolos</t>
  </si>
  <si>
    <t>Suministro juzgamiento disciplina de fútbol</t>
  </si>
  <si>
    <t>Suministro  balones de fútbol</t>
  </si>
  <si>
    <t>Escenario disciplinas tejo y mini tejo</t>
  </si>
  <si>
    <t>Suministro juzgamiento disciplinas tejo y mini tejo</t>
  </si>
  <si>
    <t>Juzgamiento disciplina tenis de mesa</t>
  </si>
  <si>
    <t xml:space="preserve">Escenario disciplina Voleibol </t>
  </si>
  <si>
    <t>Juzgamiento disciplina voleibol</t>
  </si>
  <si>
    <t>Suministro balones disciplina voleibol</t>
  </si>
  <si>
    <t xml:space="preserve">Suministro de petos </t>
  </si>
  <si>
    <t>Cuerpo técnico</t>
  </si>
  <si>
    <t>Servicios transporte</t>
  </si>
  <si>
    <t xml:space="preserve">Servicios de transporte </t>
  </si>
  <si>
    <t>Servicios de ambulancia</t>
  </si>
  <si>
    <t>Pruebas de alcoholemia</t>
  </si>
  <si>
    <t>VALOR X UNIDAD</t>
  </si>
  <si>
    <t>VALOR TOTAL</t>
  </si>
  <si>
    <t>HISTORICO VALORES DE BOLIVAR - CARTAGENA 2025</t>
  </si>
  <si>
    <t>COTIZACION TRAILER TOTAL 2025</t>
  </si>
  <si>
    <t>COTIZACION SUEÑOS DE AMOR TOTAL 2025</t>
  </si>
  <si>
    <t>COTIZACION PUBLIKOS TOTAL 2025</t>
  </si>
  <si>
    <t>COTIZACION TRAILER XU 2025</t>
  </si>
  <si>
    <t>COTIZACION SUEÑOS DE AMOR XU 2025</t>
  </si>
  <si>
    <t>COTIZACION PUBLIKOS XU 2025</t>
  </si>
  <si>
    <t>CRECIMIENTO 2025 + IPC</t>
  </si>
  <si>
    <t>CRECIMIENTO IPC TRAILER</t>
  </si>
  <si>
    <t>CRECIMIENTO IPC SUEÑOS</t>
  </si>
  <si>
    <t>CRECIMIENTO IPC PUBLIKOS</t>
  </si>
  <si>
    <t>COTIZACION GESTIONADA POR GFDTH</t>
  </si>
  <si>
    <t>TOTALES</t>
  </si>
  <si>
    <t>Hospedaje</t>
  </si>
  <si>
    <t xml:space="preserve">Suministro bolas y raquetas disciplina tenis de mesa </t>
  </si>
  <si>
    <t>Coordinador técnico</t>
  </si>
  <si>
    <t>ACTIVIDAD CON LA DESCRIPCIÓN DE LA ACTIVIDAD DE ACUERDO CON LO ESTABLECIDO POR LA ENTIDAD ESTATAL EN LA FICHA TÉCNICA DEL PROCESO DE SELECCIÓN</t>
  </si>
  <si>
    <t>ESTUDIO DE MERCADO</t>
  </si>
  <si>
    <t>CANTIDAD TOTAL DE REFERENCIA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</si>
</sst>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43" formatCode="_-* #,##0.00_-;\-* #,##0.00_-;_-* &quot;-&quot;??_-;_-@_-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b/>
      <sz val="8"/>
      <name val="Calibri"/>
      <family val="2"/>
      <charset val="1"/>
    </font>
    <font>
      <sz val="10"/>
      <name val="Calibri"/>
      <family val="2"/>
      <charset val="1"/>
    </font>
    <font>
      <sz val="10"/>
      <name val="Calibri"/>
      <family val="2"/>
    </font>
    <font>
      <b/>
      <sz val="9"/>
      <color rgb="FF000000"/>
      <name val="Calibri"/>
      <family val="2"/>
    </font>
    <font>
      <b/>
      <sz val="11"/>
      <color rgb="FFFF0000"/>
      <name val="Calibri"/>
      <family val="2"/>
    </font>
    <font>
      <b/>
      <sz val="10"/>
      <name val="Calibri"/>
      <family val="2"/>
    </font>
    <font>
      <sz val="10"/>
      <color theme="1"/>
      <name val="Calibri"/>
      <family val="2"/>
    </font>
    <font>
      <b/>
      <sz val="8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2" tint="-0.249977111117893"/>
        <bgColor rgb="FFFFFFCC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000000"/>
      </patternFill>
    </fill>
    <fill>
      <patternFill patternType="solid">
        <fgColor theme="6" tint="0.59999389629810485"/>
        <bgColor rgb="FF000000"/>
      </patternFill>
    </fill>
    <fill>
      <patternFill patternType="solid">
        <fgColor theme="6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indexed="64"/>
      </top>
      <bottom/>
      <diagonal/>
    </border>
    <border>
      <left style="thin">
        <color theme="0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3">
    <xf numFmtId="0" fontId="0" fillId="0" borderId="0" xfId="0"/>
    <xf numFmtId="0" fontId="3" fillId="0" borderId="0" xfId="0" applyFont="1" applyAlignment="1">
      <alignment horizontal="center" vertical="center"/>
    </xf>
    <xf numFmtId="44" fontId="3" fillId="0" borderId="0" xfId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44" fontId="3" fillId="0" borderId="0" xfId="1" applyFont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44" fontId="6" fillId="0" borderId="3" xfId="1" applyFont="1" applyBorder="1" applyAlignment="1">
      <alignment vertical="center" wrapText="1"/>
    </xf>
    <xf numFmtId="0" fontId="6" fillId="0" borderId="3" xfId="2" applyNumberFormat="1" applyFont="1" applyBorder="1" applyAlignment="1">
      <alignment horizontal="center" vertical="center"/>
    </xf>
    <xf numFmtId="0" fontId="6" fillId="0" borderId="3" xfId="2" applyNumberFormat="1" applyFont="1" applyBorder="1" applyAlignment="1">
      <alignment horizontal="center" vertical="center" wrapText="1"/>
    </xf>
    <xf numFmtId="44" fontId="9" fillId="3" borderId="0" xfId="1" applyFont="1" applyFill="1" applyAlignment="1">
      <alignment horizontal="center" vertical="center" wrapText="1"/>
    </xf>
    <xf numFmtId="44" fontId="10" fillId="4" borderId="3" xfId="1" applyFont="1" applyFill="1" applyBorder="1" applyAlignment="1">
      <alignment vertical="center" wrapText="1"/>
    </xf>
    <xf numFmtId="0" fontId="6" fillId="0" borderId="3" xfId="2" applyNumberFormat="1" applyFont="1" applyFill="1" applyBorder="1" applyAlignment="1">
      <alignment horizontal="center" vertical="center"/>
    </xf>
    <xf numFmtId="0" fontId="6" fillId="0" borderId="3" xfId="2" applyNumberFormat="1" applyFont="1" applyFill="1" applyBorder="1" applyAlignment="1">
      <alignment horizontal="center" vertical="center" wrapText="1"/>
    </xf>
    <xf numFmtId="44" fontId="6" fillId="0" borderId="3" xfId="1" applyFont="1" applyFill="1" applyBorder="1" applyAlignment="1">
      <alignment vertical="center" wrapText="1"/>
    </xf>
    <xf numFmtId="44" fontId="3" fillId="0" borderId="0" xfId="0" applyNumberFormat="1" applyFont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8" fillId="5" borderId="3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/>
    </xf>
    <xf numFmtId="0" fontId="8" fillId="7" borderId="3" xfId="0" applyFont="1" applyFill="1" applyBorder="1" applyAlignment="1">
      <alignment horizontal="center" vertical="center" wrapText="1"/>
    </xf>
    <xf numFmtId="0" fontId="8" fillId="6" borderId="3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7A4C7-3D9D-48B2-AE99-6ED7B7BBEA53}">
  <dimension ref="A1:AH165"/>
  <sheetViews>
    <sheetView tabSelected="1" topLeftCell="B1" workbookViewId="0">
      <selection activeCell="B1" sqref="B1:T1"/>
    </sheetView>
  </sheetViews>
  <sheetFormatPr baseColWidth="10" defaultColWidth="8.81640625" defaultRowHeight="14.5" x14ac:dyDescent="0.35"/>
  <cols>
    <col min="1" max="1" width="2.453125" style="1" customWidth="1"/>
    <col min="2" max="2" width="4.26953125" style="1" bestFit="1" customWidth="1"/>
    <col min="3" max="3" width="43.26953125" style="1" bestFit="1" customWidth="1"/>
    <col min="4" max="4" width="13" style="1" customWidth="1"/>
    <col min="5" max="5" width="17.453125" style="1" customWidth="1"/>
    <col min="6" max="6" width="16.54296875" style="2" customWidth="1"/>
    <col min="7" max="7" width="1.54296875" style="1" customWidth="1"/>
    <col min="8" max="10" width="17.1796875" style="1" customWidth="1"/>
    <col min="11" max="13" width="15.54296875" style="1" customWidth="1"/>
    <col min="14" max="14" width="1.54296875" style="1" customWidth="1"/>
    <col min="15" max="17" width="17.1796875" style="1" customWidth="1"/>
    <col min="18" max="18" width="1.54296875" style="1" customWidth="1"/>
    <col min="19" max="19" width="18.26953125" style="1" bestFit="1" customWidth="1"/>
    <col min="20" max="20" width="17.54296875" style="1" customWidth="1"/>
    <col min="21" max="16384" width="8.81640625" style="1"/>
  </cols>
  <sheetData>
    <row r="1" spans="1:20" x14ac:dyDescent="0.35">
      <c r="B1" s="22" t="s">
        <v>50</v>
      </c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</row>
    <row r="2" spans="1:20" ht="9.75" customHeight="1" x14ac:dyDescent="0.35"/>
    <row r="3" spans="1:20" ht="12" customHeight="1" x14ac:dyDescent="0.35">
      <c r="A3" s="3"/>
      <c r="B3" s="3"/>
      <c r="C3" s="3"/>
      <c r="D3" s="4"/>
      <c r="H3" s="23" t="s">
        <v>33</v>
      </c>
      <c r="I3" s="24"/>
      <c r="J3" s="24"/>
      <c r="K3" s="24"/>
      <c r="L3" s="24"/>
      <c r="M3" s="25"/>
      <c r="O3" s="23" t="s">
        <v>40</v>
      </c>
      <c r="P3" s="24"/>
      <c r="Q3" s="25"/>
      <c r="S3" s="27" t="s">
        <v>44</v>
      </c>
      <c r="T3" s="27"/>
    </row>
    <row r="4" spans="1:20" ht="60" customHeight="1" x14ac:dyDescent="0.35">
      <c r="B4" s="8" t="s">
        <v>0</v>
      </c>
      <c r="C4" s="9" t="s">
        <v>49</v>
      </c>
      <c r="D4" s="30" t="s">
        <v>1</v>
      </c>
      <c r="E4" s="9" t="s">
        <v>2</v>
      </c>
      <c r="F4" s="9" t="s">
        <v>51</v>
      </c>
      <c r="H4" s="26" t="s">
        <v>34</v>
      </c>
      <c r="I4" s="26" t="s">
        <v>35</v>
      </c>
      <c r="J4" s="26" t="s">
        <v>36</v>
      </c>
      <c r="K4" s="26" t="s">
        <v>37</v>
      </c>
      <c r="L4" s="26" t="s">
        <v>38</v>
      </c>
      <c r="M4" s="26" t="s">
        <v>39</v>
      </c>
      <c r="O4" s="26" t="s">
        <v>41</v>
      </c>
      <c r="P4" s="26" t="s">
        <v>42</v>
      </c>
      <c r="Q4" s="26" t="s">
        <v>43</v>
      </c>
      <c r="S4" s="28" t="s">
        <v>32</v>
      </c>
      <c r="T4" s="29" t="s">
        <v>31</v>
      </c>
    </row>
    <row r="5" spans="1:20" x14ac:dyDescent="0.35">
      <c r="B5" s="6">
        <v>1</v>
      </c>
      <c r="C5" s="19" t="s">
        <v>46</v>
      </c>
      <c r="D5" s="20" t="s">
        <v>3</v>
      </c>
      <c r="E5" s="11">
        <v>540</v>
      </c>
      <c r="F5" s="12">
        <v>2700</v>
      </c>
      <c r="H5" s="10">
        <f>K5*F5</f>
        <v>910885500</v>
      </c>
      <c r="I5" s="10">
        <f>L5*F5</f>
        <v>910564200</v>
      </c>
      <c r="J5" s="10">
        <f>M5*F5</f>
        <v>910242900</v>
      </c>
      <c r="K5" s="10">
        <v>337365</v>
      </c>
      <c r="L5" s="10">
        <v>337246</v>
      </c>
      <c r="M5" s="10">
        <v>337127</v>
      </c>
      <c r="O5" s="10">
        <f>ROUND(H5*1.051,0)</f>
        <v>957340661</v>
      </c>
      <c r="P5" s="10">
        <f>ROUND(I5*1.051,0)</f>
        <v>957002974</v>
      </c>
      <c r="Q5" s="10">
        <f>ROUND(J5*1.051,0)</f>
        <v>956665288</v>
      </c>
      <c r="S5" s="17">
        <v>899640000</v>
      </c>
      <c r="T5" s="10">
        <f>S5/F5</f>
        <v>333200</v>
      </c>
    </row>
    <row r="6" spans="1:20" x14ac:dyDescent="0.35">
      <c r="B6" s="7">
        <v>2</v>
      </c>
      <c r="C6" s="19"/>
      <c r="D6" s="20" t="s">
        <v>4</v>
      </c>
      <c r="E6" s="11">
        <v>10</v>
      </c>
      <c r="F6" s="12">
        <v>50</v>
      </c>
      <c r="H6" s="10">
        <f>K6*F6</f>
        <v>19997950</v>
      </c>
      <c r="I6" s="10">
        <f>L6*F6</f>
        <v>19992000</v>
      </c>
      <c r="J6" s="10">
        <f>M6*F6</f>
        <v>19986050</v>
      </c>
      <c r="K6" s="10">
        <v>399959</v>
      </c>
      <c r="L6" s="10">
        <v>399840</v>
      </c>
      <c r="M6" s="10">
        <v>399721</v>
      </c>
      <c r="O6" s="10">
        <f t="shared" ref="O6:O33" si="0">ROUND(H6*1.051,0)</f>
        <v>21017845</v>
      </c>
      <c r="P6" s="10">
        <f t="shared" ref="P6:P33" si="1">ROUND(I6*1.051,0)</f>
        <v>21011592</v>
      </c>
      <c r="Q6" s="10">
        <f t="shared" ref="Q6:Q33" si="2">ROUND(J6*1.051,0)</f>
        <v>21005339</v>
      </c>
      <c r="S6" s="17">
        <v>22610000</v>
      </c>
      <c r="T6" s="10">
        <f>S6/F6</f>
        <v>452200</v>
      </c>
    </row>
    <row r="7" spans="1:20" x14ac:dyDescent="0.35">
      <c r="B7" s="6">
        <v>3</v>
      </c>
      <c r="C7" s="20" t="s">
        <v>5</v>
      </c>
      <c r="D7" s="20" t="s">
        <v>3</v>
      </c>
      <c r="E7" s="11">
        <v>600</v>
      </c>
      <c r="F7" s="12">
        <v>3000</v>
      </c>
      <c r="H7" s="10">
        <f>K7*F7</f>
        <v>175800000</v>
      </c>
      <c r="I7" s="10">
        <f>L7*F7</f>
        <v>189540000</v>
      </c>
      <c r="J7" s="10">
        <f>M7*F7</f>
        <v>189216000</v>
      </c>
      <c r="K7" s="10">
        <v>58600</v>
      </c>
      <c r="L7" s="10">
        <v>63180</v>
      </c>
      <c r="M7" s="10">
        <v>63072</v>
      </c>
      <c r="O7" s="10">
        <f t="shared" si="0"/>
        <v>184765800</v>
      </c>
      <c r="P7" s="10">
        <f t="shared" si="1"/>
        <v>199206540</v>
      </c>
      <c r="Q7" s="10">
        <f t="shared" si="2"/>
        <v>198866016</v>
      </c>
      <c r="S7" s="17">
        <v>196350000</v>
      </c>
      <c r="T7" s="10">
        <f>S7/F7</f>
        <v>65450</v>
      </c>
    </row>
    <row r="8" spans="1:20" x14ac:dyDescent="0.35">
      <c r="B8" s="6">
        <v>4</v>
      </c>
      <c r="C8" s="20" t="s">
        <v>6</v>
      </c>
      <c r="D8" s="20" t="s">
        <v>3</v>
      </c>
      <c r="E8" s="11">
        <v>600</v>
      </c>
      <c r="F8" s="12">
        <v>3000</v>
      </c>
      <c r="H8" s="10">
        <f>K8*F8</f>
        <v>175800000</v>
      </c>
      <c r="I8" s="10">
        <f>L8*F8</f>
        <v>189540000</v>
      </c>
      <c r="J8" s="10">
        <f>M8*F8</f>
        <v>189216000</v>
      </c>
      <c r="K8" s="10">
        <v>58600</v>
      </c>
      <c r="L8" s="10">
        <v>63180</v>
      </c>
      <c r="M8" s="10">
        <v>63072</v>
      </c>
      <c r="O8" s="10">
        <f t="shared" si="0"/>
        <v>184765800</v>
      </c>
      <c r="P8" s="10">
        <f t="shared" si="1"/>
        <v>199206540</v>
      </c>
      <c r="Q8" s="10">
        <f t="shared" si="2"/>
        <v>198866016</v>
      </c>
      <c r="S8" s="17">
        <v>196350000</v>
      </c>
      <c r="T8" s="10">
        <f>S8/F8</f>
        <v>65450</v>
      </c>
    </row>
    <row r="9" spans="1:20" x14ac:dyDescent="0.35">
      <c r="B9" s="6">
        <v>5</v>
      </c>
      <c r="C9" s="20" t="s">
        <v>8</v>
      </c>
      <c r="D9" s="20" t="s">
        <v>3</v>
      </c>
      <c r="E9" s="15">
        <v>600</v>
      </c>
      <c r="F9" s="16">
        <v>5400</v>
      </c>
      <c r="H9" s="17">
        <f>K9*F9</f>
        <v>88646400</v>
      </c>
      <c r="I9" s="17">
        <f>L9*F9</f>
        <v>88063200</v>
      </c>
      <c r="J9" s="17">
        <f>M9*F9</f>
        <v>87480000</v>
      </c>
      <c r="K9" s="17">
        <v>16416</v>
      </c>
      <c r="L9" s="17">
        <v>16308</v>
      </c>
      <c r="M9" s="17">
        <v>16200</v>
      </c>
      <c r="O9" s="17">
        <f t="shared" si="0"/>
        <v>93167366</v>
      </c>
      <c r="P9" s="17">
        <f t="shared" si="1"/>
        <v>92554423</v>
      </c>
      <c r="Q9" s="17">
        <f t="shared" si="2"/>
        <v>91941480</v>
      </c>
      <c r="S9" s="17">
        <v>141372000</v>
      </c>
      <c r="T9" s="17">
        <f>S9/F9</f>
        <v>26180</v>
      </c>
    </row>
    <row r="10" spans="1:20" x14ac:dyDescent="0.35">
      <c r="B10" s="6">
        <v>6</v>
      </c>
      <c r="C10" s="20" t="s">
        <v>9</v>
      </c>
      <c r="D10" s="20" t="s">
        <v>3</v>
      </c>
      <c r="E10" s="11">
        <v>600</v>
      </c>
      <c r="F10" s="12">
        <v>4800</v>
      </c>
      <c r="H10" s="10">
        <f>K10*F10</f>
        <v>22848000</v>
      </c>
      <c r="I10" s="10">
        <f>L10*F10</f>
        <v>22276800</v>
      </c>
      <c r="J10" s="10">
        <f>M10*F10</f>
        <v>21705600</v>
      </c>
      <c r="K10" s="10">
        <v>4760</v>
      </c>
      <c r="L10" s="10">
        <v>4641</v>
      </c>
      <c r="M10" s="10">
        <v>4522</v>
      </c>
      <c r="O10" s="10">
        <f t="shared" si="0"/>
        <v>24013248</v>
      </c>
      <c r="P10" s="10">
        <f t="shared" si="1"/>
        <v>23412917</v>
      </c>
      <c r="Q10" s="10">
        <f t="shared" si="2"/>
        <v>22812586</v>
      </c>
      <c r="S10" s="17">
        <v>68544000</v>
      </c>
      <c r="T10" s="10">
        <f>S10/F10</f>
        <v>14280</v>
      </c>
    </row>
    <row r="11" spans="1:20" x14ac:dyDescent="0.35">
      <c r="B11" s="7">
        <v>7</v>
      </c>
      <c r="C11" s="21" t="s">
        <v>10</v>
      </c>
      <c r="D11" s="21" t="s">
        <v>7</v>
      </c>
      <c r="E11" s="11">
        <v>1</v>
      </c>
      <c r="F11" s="12">
        <v>1</v>
      </c>
      <c r="H11" s="10">
        <f>K11*F11</f>
        <v>360927</v>
      </c>
      <c r="I11" s="10">
        <f>L11*F11</f>
        <v>360808</v>
      </c>
      <c r="J11" s="10">
        <f>M11*F11</f>
        <v>360689</v>
      </c>
      <c r="K11" s="10">
        <v>360927</v>
      </c>
      <c r="L11" s="10">
        <v>360808</v>
      </c>
      <c r="M11" s="10">
        <v>360689</v>
      </c>
      <c r="O11" s="10">
        <f t="shared" si="0"/>
        <v>379334</v>
      </c>
      <c r="P11" s="10">
        <f t="shared" si="1"/>
        <v>379209</v>
      </c>
      <c r="Q11" s="10">
        <f t="shared" si="2"/>
        <v>379084</v>
      </c>
      <c r="S11" s="17">
        <v>5950000</v>
      </c>
      <c r="T11" s="10">
        <f>S11/F11</f>
        <v>5950000</v>
      </c>
    </row>
    <row r="12" spans="1:20" x14ac:dyDescent="0.35">
      <c r="B12" s="6">
        <v>8</v>
      </c>
      <c r="C12" s="21" t="s">
        <v>11</v>
      </c>
      <c r="D12" s="21" t="s">
        <v>7</v>
      </c>
      <c r="E12" s="11">
        <v>1</v>
      </c>
      <c r="F12" s="12">
        <v>1</v>
      </c>
      <c r="H12" s="10">
        <f>K12*F12</f>
        <v>377111</v>
      </c>
      <c r="I12" s="10">
        <f>L12*F12</f>
        <v>376992</v>
      </c>
      <c r="J12" s="10">
        <f>M12*F12</f>
        <v>376873</v>
      </c>
      <c r="K12" s="10">
        <v>377111</v>
      </c>
      <c r="L12" s="10">
        <v>376992</v>
      </c>
      <c r="M12" s="10">
        <v>376873</v>
      </c>
      <c r="O12" s="10">
        <f t="shared" si="0"/>
        <v>396344</v>
      </c>
      <c r="P12" s="10">
        <f t="shared" si="1"/>
        <v>396219</v>
      </c>
      <c r="Q12" s="10">
        <f t="shared" si="2"/>
        <v>396094</v>
      </c>
      <c r="S12" s="17">
        <v>5950000</v>
      </c>
      <c r="T12" s="10">
        <f>S12/F12</f>
        <v>5950000</v>
      </c>
    </row>
    <row r="13" spans="1:20" x14ac:dyDescent="0.35">
      <c r="B13" s="7">
        <v>9</v>
      </c>
      <c r="C13" s="21" t="s">
        <v>12</v>
      </c>
      <c r="D13" s="21" t="s">
        <v>3</v>
      </c>
      <c r="E13" s="11">
        <v>1</v>
      </c>
      <c r="F13" s="12">
        <v>8</v>
      </c>
      <c r="H13" s="10">
        <f>K13*F13</f>
        <v>3119704</v>
      </c>
      <c r="I13" s="10">
        <f>L13*F13</f>
        <v>3118752</v>
      </c>
      <c r="J13" s="10">
        <f>M13*F13</f>
        <v>3117800</v>
      </c>
      <c r="K13" s="10">
        <v>389963</v>
      </c>
      <c r="L13" s="10">
        <v>389844</v>
      </c>
      <c r="M13" s="10">
        <v>389725</v>
      </c>
      <c r="O13" s="10">
        <f t="shared" si="0"/>
        <v>3278809</v>
      </c>
      <c r="P13" s="10">
        <f t="shared" si="1"/>
        <v>3277808</v>
      </c>
      <c r="Q13" s="10">
        <f t="shared" si="2"/>
        <v>3276808</v>
      </c>
      <c r="S13" s="17">
        <v>2380000</v>
      </c>
      <c r="T13" s="10">
        <f>S13/F13</f>
        <v>297500</v>
      </c>
    </row>
    <row r="14" spans="1:20" x14ac:dyDescent="0.35">
      <c r="B14" s="6">
        <v>10</v>
      </c>
      <c r="C14" s="21" t="s">
        <v>13</v>
      </c>
      <c r="D14" s="21" t="s">
        <v>7</v>
      </c>
      <c r="E14" s="15">
        <v>1</v>
      </c>
      <c r="F14" s="16">
        <v>1</v>
      </c>
      <c r="H14" s="17">
        <f>K14*F14</f>
        <v>3428813.6666666665</v>
      </c>
      <c r="I14" s="17">
        <f>L14*F14</f>
        <v>3435237.3333333335</v>
      </c>
      <c r="J14" s="17">
        <f>M14*F14</f>
        <v>3434994.6666666665</v>
      </c>
      <c r="K14" s="17">
        <v>3428813.6666666665</v>
      </c>
      <c r="L14" s="17">
        <v>3435237.3333333335</v>
      </c>
      <c r="M14" s="17">
        <v>3434994.6666666665</v>
      </c>
      <c r="O14" s="17">
        <f t="shared" si="0"/>
        <v>3603683</v>
      </c>
      <c r="P14" s="17">
        <f t="shared" si="1"/>
        <v>3610434</v>
      </c>
      <c r="Q14" s="17">
        <f t="shared" si="2"/>
        <v>3610179</v>
      </c>
      <c r="S14" s="17">
        <v>9520000</v>
      </c>
      <c r="T14" s="17">
        <f>S14/F14</f>
        <v>9520000</v>
      </c>
    </row>
    <row r="15" spans="1:20" x14ac:dyDescent="0.35">
      <c r="B15" s="6">
        <v>11</v>
      </c>
      <c r="C15" s="21" t="s">
        <v>14</v>
      </c>
      <c r="D15" s="21" t="s">
        <v>7</v>
      </c>
      <c r="E15" s="11">
        <v>1</v>
      </c>
      <c r="F15" s="12">
        <v>1</v>
      </c>
      <c r="H15" s="10">
        <f>K15*F15</f>
        <v>1361440.6666666667</v>
      </c>
      <c r="I15" s="10">
        <f>L15*F15</f>
        <v>1364443.25</v>
      </c>
      <c r="J15" s="10">
        <f>M15*F15</f>
        <v>1362940.3333333333</v>
      </c>
      <c r="K15" s="10">
        <v>1361440.6666666667</v>
      </c>
      <c r="L15" s="10">
        <v>1364443.25</v>
      </c>
      <c r="M15" s="10">
        <v>1362940.3333333333</v>
      </c>
      <c r="O15" s="10">
        <f t="shared" si="0"/>
        <v>1430874</v>
      </c>
      <c r="P15" s="10">
        <f t="shared" si="1"/>
        <v>1434030</v>
      </c>
      <c r="Q15" s="10">
        <f t="shared" si="2"/>
        <v>1432450</v>
      </c>
      <c r="S15" s="17">
        <v>5950000</v>
      </c>
      <c r="T15" s="10">
        <f>S15/F15</f>
        <v>5950000</v>
      </c>
    </row>
    <row r="16" spans="1:20" x14ac:dyDescent="0.35">
      <c r="B16" s="7">
        <v>12</v>
      </c>
      <c r="C16" s="20" t="s">
        <v>15</v>
      </c>
      <c r="D16" s="20" t="s">
        <v>7</v>
      </c>
      <c r="E16" s="15">
        <v>1</v>
      </c>
      <c r="F16" s="16">
        <v>1</v>
      </c>
      <c r="H16" s="17">
        <f>K16*F16</f>
        <v>22525288.25</v>
      </c>
      <c r="I16" s="17">
        <f>L16*F16</f>
        <v>22535653.5</v>
      </c>
      <c r="J16" s="17">
        <f>M16*F16</f>
        <v>22530246.25</v>
      </c>
      <c r="K16" s="17">
        <v>22525288.25</v>
      </c>
      <c r="L16" s="17">
        <v>22535653.5</v>
      </c>
      <c r="M16" s="17">
        <v>22530246.25</v>
      </c>
      <c r="O16" s="17">
        <f t="shared" si="0"/>
        <v>23674078</v>
      </c>
      <c r="P16" s="17">
        <f t="shared" si="1"/>
        <v>23684972</v>
      </c>
      <c r="Q16" s="17">
        <f t="shared" si="2"/>
        <v>23679289</v>
      </c>
      <c r="S16" s="17">
        <v>14280000</v>
      </c>
      <c r="T16" s="17">
        <f>S16/F16</f>
        <v>14280000</v>
      </c>
    </row>
    <row r="17" spans="2:20" x14ac:dyDescent="0.35">
      <c r="B17" s="6">
        <v>13</v>
      </c>
      <c r="C17" s="20" t="s">
        <v>16</v>
      </c>
      <c r="D17" s="20" t="s">
        <v>7</v>
      </c>
      <c r="E17" s="11">
        <v>1</v>
      </c>
      <c r="F17" s="12">
        <v>1</v>
      </c>
      <c r="H17" s="10">
        <f>K17*F17</f>
        <v>1936271.25</v>
      </c>
      <c r="I17" s="10">
        <f>L17*F17</f>
        <v>1939898.75</v>
      </c>
      <c r="J17" s="10">
        <f>M17*F17</f>
        <v>1938249.5</v>
      </c>
      <c r="K17" s="10">
        <v>1936271.25</v>
      </c>
      <c r="L17" s="10">
        <v>1939898.75</v>
      </c>
      <c r="M17" s="10">
        <v>1938249.5</v>
      </c>
      <c r="O17" s="10">
        <f t="shared" si="0"/>
        <v>2035021</v>
      </c>
      <c r="P17" s="10">
        <f t="shared" si="1"/>
        <v>2038834</v>
      </c>
      <c r="Q17" s="10">
        <f t="shared" si="2"/>
        <v>2037100</v>
      </c>
      <c r="S17" s="17">
        <v>5950000</v>
      </c>
      <c r="T17" s="10">
        <f>S17/F17</f>
        <v>5950000</v>
      </c>
    </row>
    <row r="18" spans="2:20" x14ac:dyDescent="0.35">
      <c r="B18" s="7">
        <v>14</v>
      </c>
      <c r="C18" s="21" t="s">
        <v>17</v>
      </c>
      <c r="D18" s="21" t="s">
        <v>7</v>
      </c>
      <c r="E18" s="11">
        <v>1</v>
      </c>
      <c r="F18" s="12">
        <v>1</v>
      </c>
      <c r="H18" s="10">
        <f>K18*F18</f>
        <v>436611</v>
      </c>
      <c r="I18" s="10">
        <f>L18*F18</f>
        <v>436492</v>
      </c>
      <c r="J18" s="10">
        <f>M18*F18</f>
        <v>436373</v>
      </c>
      <c r="K18" s="10">
        <v>436611</v>
      </c>
      <c r="L18" s="10">
        <v>436492</v>
      </c>
      <c r="M18" s="10">
        <v>436373</v>
      </c>
      <c r="O18" s="10">
        <f t="shared" si="0"/>
        <v>458878</v>
      </c>
      <c r="P18" s="10">
        <f t="shared" si="1"/>
        <v>458753</v>
      </c>
      <c r="Q18" s="10">
        <f t="shared" si="2"/>
        <v>458628</v>
      </c>
      <c r="S18" s="17">
        <v>6545000</v>
      </c>
      <c r="T18" s="10">
        <f>S18/F18</f>
        <v>6545000</v>
      </c>
    </row>
    <row r="19" spans="2:20" x14ac:dyDescent="0.35">
      <c r="B19" s="6">
        <v>15</v>
      </c>
      <c r="C19" s="21" t="s">
        <v>18</v>
      </c>
      <c r="D19" s="21" t="s">
        <v>3</v>
      </c>
      <c r="E19" s="11">
        <v>1</v>
      </c>
      <c r="F19" s="12">
        <v>6</v>
      </c>
      <c r="H19" s="10">
        <f>K19*F19</f>
        <v>2619666</v>
      </c>
      <c r="I19" s="10">
        <f>L19*F19</f>
        <v>2618952</v>
      </c>
      <c r="J19" s="10">
        <f>M19*F19</f>
        <v>2618238</v>
      </c>
      <c r="K19" s="10">
        <v>436611</v>
      </c>
      <c r="L19" s="10">
        <v>436492</v>
      </c>
      <c r="M19" s="10">
        <v>436373</v>
      </c>
      <c r="O19" s="10">
        <f t="shared" si="0"/>
        <v>2753269</v>
      </c>
      <c r="P19" s="10">
        <f t="shared" si="1"/>
        <v>2752519</v>
      </c>
      <c r="Q19" s="10">
        <f t="shared" si="2"/>
        <v>2751768</v>
      </c>
      <c r="S19" s="17">
        <v>1785000</v>
      </c>
      <c r="T19" s="10">
        <f>S19/F19</f>
        <v>297500</v>
      </c>
    </row>
    <row r="20" spans="2:20" x14ac:dyDescent="0.35">
      <c r="B20" s="6">
        <v>16</v>
      </c>
      <c r="C20" s="21" t="s">
        <v>19</v>
      </c>
      <c r="D20" s="21" t="s">
        <v>7</v>
      </c>
      <c r="E20" s="15">
        <v>1</v>
      </c>
      <c r="F20" s="16">
        <v>1</v>
      </c>
      <c r="H20" s="17">
        <f>K20*F20</f>
        <v>6538277</v>
      </c>
      <c r="I20" s="17">
        <f>L20*F20</f>
        <v>6550525.333333333</v>
      </c>
      <c r="J20" s="17">
        <f>M20*F20</f>
        <v>6544953.666666667</v>
      </c>
      <c r="K20" s="17">
        <v>6538277</v>
      </c>
      <c r="L20" s="17">
        <v>6550525.333333333</v>
      </c>
      <c r="M20" s="17">
        <v>6544953.666666667</v>
      </c>
      <c r="O20" s="17">
        <f t="shared" si="0"/>
        <v>6871729</v>
      </c>
      <c r="P20" s="17">
        <f t="shared" si="1"/>
        <v>6884602</v>
      </c>
      <c r="Q20" s="17">
        <f t="shared" si="2"/>
        <v>6878746</v>
      </c>
      <c r="S20" s="17">
        <v>14280000</v>
      </c>
      <c r="T20" s="17">
        <f>S20/F20</f>
        <v>14280000</v>
      </c>
    </row>
    <row r="21" spans="2:20" x14ac:dyDescent="0.35">
      <c r="B21" s="7">
        <v>17</v>
      </c>
      <c r="C21" s="21" t="s">
        <v>20</v>
      </c>
      <c r="D21" s="21" t="s">
        <v>7</v>
      </c>
      <c r="E21" s="11">
        <v>1</v>
      </c>
      <c r="F21" s="12">
        <v>1</v>
      </c>
      <c r="H21" s="10">
        <f>K21*F21</f>
        <v>1476190.4761904762</v>
      </c>
      <c r="I21" s="10">
        <f>L21*F21</f>
        <v>1478955.8095238095</v>
      </c>
      <c r="J21" s="10">
        <f>M21*F21</f>
        <v>1477698.857142857</v>
      </c>
      <c r="K21" s="10">
        <v>1476190.4761904762</v>
      </c>
      <c r="L21" s="10">
        <v>1478955.8095238095</v>
      </c>
      <c r="M21" s="10">
        <v>1477698.857142857</v>
      </c>
      <c r="O21" s="10">
        <f t="shared" si="0"/>
        <v>1551476</v>
      </c>
      <c r="P21" s="10">
        <f t="shared" si="1"/>
        <v>1554383</v>
      </c>
      <c r="Q21" s="10">
        <f t="shared" si="2"/>
        <v>1553061</v>
      </c>
      <c r="S21" s="17">
        <v>5950000</v>
      </c>
      <c r="T21" s="10">
        <f>S21/F21</f>
        <v>5950000</v>
      </c>
    </row>
    <row r="22" spans="2:20" x14ac:dyDescent="0.35">
      <c r="B22" s="7">
        <v>18</v>
      </c>
      <c r="C22" s="21" t="s">
        <v>21</v>
      </c>
      <c r="D22" s="31" t="s">
        <v>7</v>
      </c>
      <c r="E22" s="11">
        <v>1</v>
      </c>
      <c r="F22" s="12">
        <v>1</v>
      </c>
      <c r="H22" s="10">
        <f>K22*F22</f>
        <v>515984</v>
      </c>
      <c r="I22" s="10">
        <f>L22*F22</f>
        <v>515865</v>
      </c>
      <c r="J22" s="10">
        <f>M22*F22</f>
        <v>515746</v>
      </c>
      <c r="K22" s="10">
        <v>515984</v>
      </c>
      <c r="L22" s="10">
        <v>515865</v>
      </c>
      <c r="M22" s="10">
        <v>515746</v>
      </c>
      <c r="O22" s="10">
        <f t="shared" si="0"/>
        <v>542299</v>
      </c>
      <c r="P22" s="10">
        <f t="shared" si="1"/>
        <v>542174</v>
      </c>
      <c r="Q22" s="10">
        <f t="shared" si="2"/>
        <v>542049</v>
      </c>
      <c r="S22" s="17">
        <v>5950000</v>
      </c>
      <c r="T22" s="10">
        <f>S22/F22</f>
        <v>5950000</v>
      </c>
    </row>
    <row r="23" spans="2:20" x14ac:dyDescent="0.35">
      <c r="B23" s="6">
        <v>19</v>
      </c>
      <c r="C23" s="21" t="s">
        <v>47</v>
      </c>
      <c r="D23" s="21" t="s">
        <v>3</v>
      </c>
      <c r="E23" s="11">
        <v>1</v>
      </c>
      <c r="F23" s="12">
        <v>6</v>
      </c>
      <c r="H23" s="10">
        <f>K23*F23</f>
        <v>317730</v>
      </c>
      <c r="I23" s="10">
        <f>L23*F23</f>
        <v>317016</v>
      </c>
      <c r="J23" s="10">
        <f>M23*F23</f>
        <v>316302</v>
      </c>
      <c r="K23" s="10">
        <v>52955</v>
      </c>
      <c r="L23" s="10">
        <v>52836</v>
      </c>
      <c r="M23" s="10">
        <v>52717</v>
      </c>
      <c r="O23" s="10">
        <f t="shared" si="0"/>
        <v>333934</v>
      </c>
      <c r="P23" s="10">
        <f t="shared" si="1"/>
        <v>333184</v>
      </c>
      <c r="Q23" s="10">
        <f t="shared" si="2"/>
        <v>332433</v>
      </c>
      <c r="S23" s="17">
        <v>499800</v>
      </c>
      <c r="T23" s="10">
        <f>S23/F23</f>
        <v>83300</v>
      </c>
    </row>
    <row r="24" spans="2:20" x14ac:dyDescent="0.35">
      <c r="B24" s="6">
        <v>20</v>
      </c>
      <c r="C24" s="21" t="s">
        <v>22</v>
      </c>
      <c r="D24" s="21" t="s">
        <v>7</v>
      </c>
      <c r="E24" s="15">
        <v>1</v>
      </c>
      <c r="F24" s="16">
        <v>1</v>
      </c>
      <c r="H24" s="17">
        <f>K24*F24</f>
        <v>4143580</v>
      </c>
      <c r="I24" s="17">
        <f>L24*F24</f>
        <v>4142985</v>
      </c>
      <c r="J24" s="17">
        <f>M24*F24</f>
        <v>4142390</v>
      </c>
      <c r="K24" s="17">
        <v>4143580</v>
      </c>
      <c r="L24" s="17">
        <v>4142985</v>
      </c>
      <c r="M24" s="17">
        <v>4142390</v>
      </c>
      <c r="O24" s="17">
        <f t="shared" si="0"/>
        <v>4354903</v>
      </c>
      <c r="P24" s="17">
        <f t="shared" si="1"/>
        <v>4354277</v>
      </c>
      <c r="Q24" s="17">
        <f t="shared" si="2"/>
        <v>4353652</v>
      </c>
      <c r="S24" s="17">
        <v>9520000</v>
      </c>
      <c r="T24" s="17">
        <f>S24/F24</f>
        <v>9520000</v>
      </c>
    </row>
    <row r="25" spans="2:20" x14ac:dyDescent="0.35">
      <c r="B25" s="7">
        <v>21</v>
      </c>
      <c r="C25" s="21" t="s">
        <v>23</v>
      </c>
      <c r="D25" s="21" t="s">
        <v>7</v>
      </c>
      <c r="E25" s="11">
        <v>1</v>
      </c>
      <c r="F25" s="12">
        <v>1</v>
      </c>
      <c r="H25" s="10">
        <f>K25*F25</f>
        <v>456484</v>
      </c>
      <c r="I25" s="10">
        <f>L25*F25</f>
        <v>456365</v>
      </c>
      <c r="J25" s="10">
        <f>M25*F25</f>
        <v>456246</v>
      </c>
      <c r="K25" s="10">
        <v>456484</v>
      </c>
      <c r="L25" s="10">
        <v>456365</v>
      </c>
      <c r="M25" s="10">
        <v>456246</v>
      </c>
      <c r="O25" s="10">
        <f t="shared" si="0"/>
        <v>479765</v>
      </c>
      <c r="P25" s="10">
        <f t="shared" si="1"/>
        <v>479640</v>
      </c>
      <c r="Q25" s="10">
        <f t="shared" si="2"/>
        <v>479515</v>
      </c>
      <c r="S25" s="17">
        <v>5950000</v>
      </c>
      <c r="T25" s="10">
        <f>S25/F25</f>
        <v>5950000</v>
      </c>
    </row>
    <row r="26" spans="2:20" x14ac:dyDescent="0.35">
      <c r="B26" s="6">
        <v>22</v>
      </c>
      <c r="C26" s="21" t="s">
        <v>24</v>
      </c>
      <c r="D26" s="21" t="s">
        <v>3</v>
      </c>
      <c r="E26" s="11">
        <v>1</v>
      </c>
      <c r="F26" s="12">
        <v>8</v>
      </c>
      <c r="H26" s="10">
        <f>K26*F26</f>
        <v>1994440</v>
      </c>
      <c r="I26" s="10">
        <f>L26*F26</f>
        <v>1993488</v>
      </c>
      <c r="J26" s="10">
        <f>M26*F26</f>
        <v>1992536</v>
      </c>
      <c r="K26" s="10">
        <v>249305</v>
      </c>
      <c r="L26" s="10">
        <v>249186</v>
      </c>
      <c r="M26" s="10">
        <v>249067</v>
      </c>
      <c r="O26" s="10">
        <f t="shared" si="0"/>
        <v>2096156</v>
      </c>
      <c r="P26" s="10">
        <f t="shared" si="1"/>
        <v>2095156</v>
      </c>
      <c r="Q26" s="10">
        <f t="shared" si="2"/>
        <v>2094155</v>
      </c>
      <c r="S26" s="17">
        <v>2380000</v>
      </c>
      <c r="T26" s="10">
        <f>S26/F26</f>
        <v>297500</v>
      </c>
    </row>
    <row r="27" spans="2:20" x14ac:dyDescent="0.35">
      <c r="B27" s="6">
        <v>23</v>
      </c>
      <c r="C27" s="21" t="s">
        <v>25</v>
      </c>
      <c r="D27" s="21" t="s">
        <v>3</v>
      </c>
      <c r="E27" s="11">
        <v>1</v>
      </c>
      <c r="F27" s="12">
        <v>120</v>
      </c>
      <c r="H27" s="10">
        <f>K27*F27</f>
        <v>3598560</v>
      </c>
      <c r="I27" s="10">
        <f>L27*F27</f>
        <v>3584280</v>
      </c>
      <c r="J27" s="10">
        <f>M27*F27</f>
        <v>3570000</v>
      </c>
      <c r="K27" s="10">
        <v>29988</v>
      </c>
      <c r="L27" s="10">
        <v>29869</v>
      </c>
      <c r="M27" s="10">
        <v>29750</v>
      </c>
      <c r="O27" s="10">
        <f t="shared" si="0"/>
        <v>3782087</v>
      </c>
      <c r="P27" s="10">
        <f t="shared" si="1"/>
        <v>3767078</v>
      </c>
      <c r="Q27" s="10">
        <f t="shared" si="2"/>
        <v>3752070</v>
      </c>
      <c r="S27" s="17">
        <v>5712000</v>
      </c>
      <c r="T27" s="10">
        <f>S27/F27</f>
        <v>47600</v>
      </c>
    </row>
    <row r="28" spans="2:20" x14ac:dyDescent="0.35">
      <c r="B28" s="7">
        <v>24</v>
      </c>
      <c r="C28" s="21" t="s">
        <v>48</v>
      </c>
      <c r="D28" s="21" t="s">
        <v>3</v>
      </c>
      <c r="E28" s="11">
        <v>1</v>
      </c>
      <c r="F28" s="12">
        <v>1</v>
      </c>
      <c r="H28" s="10">
        <f>K28*F28</f>
        <v>992222</v>
      </c>
      <c r="I28" s="10">
        <f>L28*F28</f>
        <v>991984</v>
      </c>
      <c r="J28" s="10">
        <f>M28*F28</f>
        <v>991746</v>
      </c>
      <c r="K28" s="10">
        <v>992222</v>
      </c>
      <c r="L28" s="10">
        <v>991984</v>
      </c>
      <c r="M28" s="10">
        <v>991746</v>
      </c>
      <c r="O28" s="10">
        <f t="shared" si="0"/>
        <v>1042825</v>
      </c>
      <c r="P28" s="10">
        <f t="shared" si="1"/>
        <v>1042575</v>
      </c>
      <c r="Q28" s="10">
        <f t="shared" si="2"/>
        <v>1042325</v>
      </c>
      <c r="S28" s="18">
        <v>3570000</v>
      </c>
      <c r="T28" s="10">
        <f>S29/F28</f>
        <v>9520000</v>
      </c>
    </row>
    <row r="29" spans="2:20" x14ac:dyDescent="0.35">
      <c r="B29" s="6">
        <v>25</v>
      </c>
      <c r="C29" s="21" t="s">
        <v>26</v>
      </c>
      <c r="D29" s="21" t="s">
        <v>7</v>
      </c>
      <c r="E29" s="11">
        <v>1</v>
      </c>
      <c r="F29" s="12">
        <v>1</v>
      </c>
      <c r="H29" s="10">
        <f>K29*F29</f>
        <v>1190476</v>
      </c>
      <c r="I29" s="10">
        <f>L29*F29</f>
        <v>1190238</v>
      </c>
      <c r="J29" s="10">
        <f>M29*F29</f>
        <v>1190000</v>
      </c>
      <c r="K29" s="10">
        <v>1190476</v>
      </c>
      <c r="L29" s="10">
        <v>1190238</v>
      </c>
      <c r="M29" s="10">
        <v>1190000</v>
      </c>
      <c r="O29" s="10">
        <f t="shared" si="0"/>
        <v>1251190</v>
      </c>
      <c r="P29" s="10">
        <f t="shared" si="1"/>
        <v>1250940</v>
      </c>
      <c r="Q29" s="10">
        <f t="shared" si="2"/>
        <v>1250690</v>
      </c>
      <c r="S29" s="17">
        <v>9520000</v>
      </c>
      <c r="T29" s="17">
        <v>9520000</v>
      </c>
    </row>
    <row r="30" spans="2:20" x14ac:dyDescent="0.35">
      <c r="B30" s="6">
        <v>26</v>
      </c>
      <c r="C30" s="20" t="s">
        <v>27</v>
      </c>
      <c r="D30" s="20" t="s">
        <v>3</v>
      </c>
      <c r="E30" s="11">
        <v>1</v>
      </c>
      <c r="F30" s="12">
        <v>13</v>
      </c>
      <c r="H30" s="10">
        <f>K30*F30</f>
        <v>19713421</v>
      </c>
      <c r="I30" s="10">
        <f>L30*F30</f>
        <v>19710327</v>
      </c>
      <c r="J30" s="10">
        <f>M30*F30</f>
        <v>19706459.5</v>
      </c>
      <c r="K30" s="10">
        <v>1516417</v>
      </c>
      <c r="L30" s="10">
        <v>1516179</v>
      </c>
      <c r="M30" s="10">
        <v>1515881.5</v>
      </c>
      <c r="O30" s="10">
        <f t="shared" si="0"/>
        <v>20718805</v>
      </c>
      <c r="P30" s="10">
        <f t="shared" si="1"/>
        <v>20715554</v>
      </c>
      <c r="Q30" s="10">
        <f t="shared" si="2"/>
        <v>20711489</v>
      </c>
      <c r="S30" s="17">
        <v>31416000</v>
      </c>
      <c r="T30" s="10">
        <f>S30/F30</f>
        <v>2416615.3846153845</v>
      </c>
    </row>
    <row r="31" spans="2:20" x14ac:dyDescent="0.35">
      <c r="B31" s="7">
        <v>27</v>
      </c>
      <c r="C31" s="20" t="s">
        <v>28</v>
      </c>
      <c r="D31" s="20" t="s">
        <v>3</v>
      </c>
      <c r="E31" s="11">
        <v>1</v>
      </c>
      <c r="F31" s="12">
        <v>2</v>
      </c>
      <c r="H31" s="10">
        <f>K31*F31</f>
        <v>2232202</v>
      </c>
      <c r="I31" s="10">
        <f>L31*F31</f>
        <v>2231726</v>
      </c>
      <c r="J31" s="10">
        <f>M31*F31</f>
        <v>2231250</v>
      </c>
      <c r="K31" s="10">
        <v>1116101</v>
      </c>
      <c r="L31" s="10">
        <v>1115863</v>
      </c>
      <c r="M31" s="10">
        <v>1115625</v>
      </c>
      <c r="O31" s="10">
        <f t="shared" si="0"/>
        <v>2346044</v>
      </c>
      <c r="P31" s="10">
        <f t="shared" si="1"/>
        <v>2345544</v>
      </c>
      <c r="Q31" s="10">
        <f t="shared" si="2"/>
        <v>2345044</v>
      </c>
      <c r="S31" s="17">
        <v>1999200</v>
      </c>
      <c r="T31" s="10">
        <f>S31/F31</f>
        <v>999600</v>
      </c>
    </row>
    <row r="32" spans="2:20" x14ac:dyDescent="0.35">
      <c r="B32" s="6">
        <v>28</v>
      </c>
      <c r="C32" s="20" t="s">
        <v>29</v>
      </c>
      <c r="D32" s="20" t="s">
        <v>3</v>
      </c>
      <c r="E32" s="11">
        <v>1</v>
      </c>
      <c r="F32" s="12">
        <v>2</v>
      </c>
      <c r="H32" s="10">
        <f>K32*F32</f>
        <v>5058928</v>
      </c>
      <c r="I32" s="10">
        <f>L32*F32</f>
        <v>5058214</v>
      </c>
      <c r="J32" s="10">
        <f>M32*F32</f>
        <v>5057500</v>
      </c>
      <c r="K32" s="10">
        <v>2529464</v>
      </c>
      <c r="L32" s="10">
        <v>2529107</v>
      </c>
      <c r="M32" s="10">
        <v>2528750</v>
      </c>
      <c r="O32" s="10">
        <f t="shared" si="0"/>
        <v>5316933</v>
      </c>
      <c r="P32" s="10">
        <f t="shared" si="1"/>
        <v>5316183</v>
      </c>
      <c r="Q32" s="10">
        <f t="shared" si="2"/>
        <v>5315433</v>
      </c>
      <c r="S32" s="17">
        <v>5712000</v>
      </c>
      <c r="T32" s="10">
        <f>S32/F32</f>
        <v>2856000</v>
      </c>
    </row>
    <row r="33" spans="2:20" x14ac:dyDescent="0.35">
      <c r="B33" s="6">
        <v>29</v>
      </c>
      <c r="C33" s="20" t="s">
        <v>30</v>
      </c>
      <c r="D33" s="32" t="s">
        <v>4</v>
      </c>
      <c r="E33" s="11">
        <v>10</v>
      </c>
      <c r="F33" s="12">
        <v>10</v>
      </c>
      <c r="H33" s="10">
        <f>K33*F33</f>
        <v>0</v>
      </c>
      <c r="I33" s="10">
        <f>L33*F33</f>
        <v>0</v>
      </c>
      <c r="J33" s="10">
        <f>M33*F33</f>
        <v>0</v>
      </c>
      <c r="K33" s="10">
        <v>0</v>
      </c>
      <c r="L33" s="10">
        <v>0</v>
      </c>
      <c r="M33" s="10">
        <v>0</v>
      </c>
      <c r="O33" s="10">
        <f t="shared" si="0"/>
        <v>0</v>
      </c>
      <c r="P33" s="10">
        <f t="shared" si="1"/>
        <v>0</v>
      </c>
      <c r="Q33" s="10">
        <f t="shared" si="2"/>
        <v>0</v>
      </c>
      <c r="S33" s="17">
        <v>2618000</v>
      </c>
      <c r="T33" s="10">
        <f>S33/F33</f>
        <v>261800</v>
      </c>
    </row>
    <row r="34" spans="2:20" x14ac:dyDescent="0.35">
      <c r="F34" s="13" t="s">
        <v>45</v>
      </c>
      <c r="H34" s="14">
        <f t="shared" ref="H34:M34" si="3">SUM(H5:H33)</f>
        <v>1478372177.3095241</v>
      </c>
      <c r="I34" s="14">
        <f t="shared" si="3"/>
        <v>1504385397.9761903</v>
      </c>
      <c r="J34" s="14">
        <f t="shared" si="3"/>
        <v>1502215781.7738097</v>
      </c>
      <c r="K34" s="14">
        <f t="shared" si="3"/>
        <v>52936180.309523806</v>
      </c>
      <c r="L34" s="14">
        <f t="shared" si="3"/>
        <v>52980213.976190478</v>
      </c>
      <c r="M34" s="14">
        <f t="shared" si="3"/>
        <v>52960748.773809522</v>
      </c>
      <c r="O34" s="14">
        <f>SUM(O5:O33)</f>
        <v>1553769156</v>
      </c>
      <c r="P34" s="14">
        <f>SUM(P5:P33)</f>
        <v>1581109054</v>
      </c>
      <c r="Q34" s="14">
        <f>SUM(Q5:Q33)</f>
        <v>1578828787</v>
      </c>
      <c r="S34" s="14">
        <f>SUM(S5:S33)</f>
        <v>1688253000</v>
      </c>
      <c r="T34" s="14">
        <f>SUM(T5:T33)</f>
        <v>123349175.38461539</v>
      </c>
    </row>
    <row r="35" spans="2:20" ht="52.5" customHeight="1" x14ac:dyDescent="0.35"/>
    <row r="36" spans="2:20" ht="52.5" customHeight="1" x14ac:dyDescent="0.35"/>
    <row r="37" spans="2:20" ht="52.5" customHeight="1" x14ac:dyDescent="0.35">
      <c r="S37" s="18"/>
    </row>
    <row r="38" spans="2:20" ht="105" customHeight="1" x14ac:dyDescent="0.35"/>
    <row r="39" spans="2:20" ht="105" customHeight="1" x14ac:dyDescent="0.35"/>
    <row r="40" spans="2:20" ht="105" customHeight="1" x14ac:dyDescent="0.35"/>
    <row r="41" spans="2:20" ht="105" customHeight="1" x14ac:dyDescent="0.35"/>
    <row r="42" spans="2:20" ht="106.5" customHeight="1" x14ac:dyDescent="0.35"/>
    <row r="43" spans="2:20" ht="106.5" customHeight="1" x14ac:dyDescent="0.35"/>
    <row r="44" spans="2:20" ht="106.5" customHeight="1" x14ac:dyDescent="0.35"/>
    <row r="45" spans="2:20" ht="106.5" customHeight="1" x14ac:dyDescent="0.35"/>
    <row r="46" spans="2:20" ht="115.5" customHeight="1" x14ac:dyDescent="0.35"/>
    <row r="47" spans="2:20" ht="115.5" customHeight="1" x14ac:dyDescent="0.35"/>
    <row r="48" spans="2:20" ht="115.5" customHeight="1" x14ac:dyDescent="0.35"/>
    <row r="49" ht="115.5" customHeight="1" x14ac:dyDescent="0.35"/>
    <row r="50" ht="88.5" customHeight="1" x14ac:dyDescent="0.35"/>
    <row r="51" ht="88.5" customHeight="1" x14ac:dyDescent="0.35"/>
    <row r="52" ht="88.5" customHeight="1" x14ac:dyDescent="0.35"/>
    <row r="53" ht="88.5" customHeight="1" x14ac:dyDescent="0.35"/>
    <row r="54" ht="151.5" customHeight="1" x14ac:dyDescent="0.35"/>
    <row r="55" ht="151.5" customHeight="1" x14ac:dyDescent="0.35"/>
    <row r="56" ht="151.5" customHeight="1" x14ac:dyDescent="0.35"/>
    <row r="57" ht="151.5" customHeight="1" x14ac:dyDescent="0.35"/>
    <row r="58" ht="58.5" customHeight="1" x14ac:dyDescent="0.35"/>
    <row r="59" ht="58.5" customHeight="1" x14ac:dyDescent="0.35"/>
    <row r="60" ht="58.5" customHeight="1" x14ac:dyDescent="0.35"/>
    <row r="61" ht="58.5" customHeight="1" x14ac:dyDescent="0.35"/>
    <row r="62" ht="88.5" customHeight="1" x14ac:dyDescent="0.35"/>
    <row r="63" ht="88.5" customHeight="1" x14ac:dyDescent="0.35"/>
    <row r="64" ht="88.5" customHeight="1" x14ac:dyDescent="0.35"/>
    <row r="65" ht="88.5" customHeight="1" x14ac:dyDescent="0.35"/>
    <row r="66" ht="216" customHeight="1" x14ac:dyDescent="0.35"/>
    <row r="67" ht="216" customHeight="1" x14ac:dyDescent="0.35"/>
    <row r="68" ht="216" customHeight="1" x14ac:dyDescent="0.35"/>
    <row r="69" ht="216" customHeight="1" x14ac:dyDescent="0.35"/>
    <row r="70" ht="84" customHeight="1" x14ac:dyDescent="0.35"/>
    <row r="71" ht="84" customHeight="1" x14ac:dyDescent="0.35"/>
    <row r="72" ht="84" customHeight="1" x14ac:dyDescent="0.35"/>
    <row r="73" ht="84" customHeight="1" x14ac:dyDescent="0.35"/>
    <row r="74" ht="105" customHeight="1" x14ac:dyDescent="0.35"/>
    <row r="75" ht="105" customHeight="1" x14ac:dyDescent="0.35"/>
    <row r="76" ht="105" customHeight="1" x14ac:dyDescent="0.35"/>
    <row r="77" ht="105" customHeight="1" x14ac:dyDescent="0.35"/>
    <row r="78" ht="100.5" customHeight="1" x14ac:dyDescent="0.35"/>
    <row r="79" ht="100.5" customHeight="1" x14ac:dyDescent="0.35"/>
    <row r="80" ht="100.5" customHeight="1" x14ac:dyDescent="0.35"/>
    <row r="81" ht="100.5" customHeight="1" x14ac:dyDescent="0.35"/>
    <row r="82" ht="93" customHeight="1" x14ac:dyDescent="0.35"/>
    <row r="83" ht="93" customHeight="1" x14ac:dyDescent="0.35"/>
    <row r="84" ht="93" customHeight="1" x14ac:dyDescent="0.35"/>
    <row r="85" ht="93" customHeight="1" x14ac:dyDescent="0.35"/>
    <row r="86" ht="118.5" customHeight="1" x14ac:dyDescent="0.35"/>
    <row r="87" ht="118.5" customHeight="1" x14ac:dyDescent="0.35"/>
    <row r="88" ht="118.5" customHeight="1" x14ac:dyDescent="0.35"/>
    <row r="89" ht="118.5" customHeight="1" x14ac:dyDescent="0.35"/>
    <row r="90" ht="102" customHeight="1" x14ac:dyDescent="0.35"/>
    <row r="91" ht="102" customHeight="1" x14ac:dyDescent="0.35"/>
    <row r="92" ht="102" customHeight="1" x14ac:dyDescent="0.35"/>
    <row r="93" ht="102" customHeight="1" x14ac:dyDescent="0.35"/>
    <row r="94" ht="72" customHeight="1" x14ac:dyDescent="0.35"/>
    <row r="95" ht="72" customHeight="1" x14ac:dyDescent="0.35"/>
    <row r="96" ht="72" customHeight="1" x14ac:dyDescent="0.35"/>
    <row r="97" ht="72" customHeight="1" x14ac:dyDescent="0.35"/>
    <row r="98" ht="114" customHeight="1" x14ac:dyDescent="0.35"/>
    <row r="99" ht="114" customHeight="1" x14ac:dyDescent="0.35"/>
    <row r="100" ht="114" customHeight="1" x14ac:dyDescent="0.35"/>
    <row r="101" ht="114" customHeight="1" x14ac:dyDescent="0.35"/>
    <row r="102" ht="93" customHeight="1" x14ac:dyDescent="0.35"/>
    <row r="103" ht="93" customHeight="1" x14ac:dyDescent="0.35"/>
    <row r="104" ht="93" customHeight="1" x14ac:dyDescent="0.35"/>
    <row r="105" ht="93" customHeight="1" x14ac:dyDescent="0.35"/>
    <row r="106" ht="54" customHeight="1" x14ac:dyDescent="0.35"/>
    <row r="107" ht="54" customHeight="1" x14ac:dyDescent="0.35"/>
    <row r="108" ht="54" customHeight="1" x14ac:dyDescent="0.35"/>
    <row r="109" ht="54" customHeight="1" x14ac:dyDescent="0.35"/>
    <row r="110" ht="88.5" customHeight="1" x14ac:dyDescent="0.35"/>
    <row r="111" ht="88.5" customHeight="1" x14ac:dyDescent="0.35"/>
    <row r="112" ht="88.5" customHeight="1" x14ac:dyDescent="0.35"/>
    <row r="113" ht="88.5" customHeight="1" x14ac:dyDescent="0.35"/>
    <row r="114" ht="84" customHeight="1" x14ac:dyDescent="0.35"/>
    <row r="115" ht="84" customHeight="1" x14ac:dyDescent="0.35"/>
    <row r="116" ht="84" customHeight="1" x14ac:dyDescent="0.35"/>
    <row r="117" ht="84" customHeight="1" x14ac:dyDescent="0.35"/>
    <row r="118" ht="87" customHeight="1" x14ac:dyDescent="0.35"/>
    <row r="119" ht="87" customHeight="1" x14ac:dyDescent="0.35"/>
    <row r="120" ht="87" customHeight="1" x14ac:dyDescent="0.35"/>
    <row r="121" ht="87" customHeight="1" x14ac:dyDescent="0.35"/>
    <row r="122" ht="102" customHeight="1" x14ac:dyDescent="0.35"/>
    <row r="123" ht="102" customHeight="1" x14ac:dyDescent="0.35"/>
    <row r="124" ht="102" customHeight="1" x14ac:dyDescent="0.35"/>
    <row r="125" ht="102" customHeight="1" x14ac:dyDescent="0.35"/>
    <row r="126" ht="52.5" customHeight="1" x14ac:dyDescent="0.35"/>
    <row r="127" ht="52.5" customHeight="1" x14ac:dyDescent="0.35"/>
    <row r="128" ht="52.5" customHeight="1" x14ac:dyDescent="0.35"/>
    <row r="129" spans="6:6" ht="52.5" customHeight="1" x14ac:dyDescent="0.35"/>
    <row r="130" spans="6:6" ht="132" customHeight="1" x14ac:dyDescent="0.35">
      <c r="F130" s="5"/>
    </row>
    <row r="131" spans="6:6" ht="132" customHeight="1" x14ac:dyDescent="0.35"/>
    <row r="132" spans="6:6" ht="132" customHeight="1" x14ac:dyDescent="0.35"/>
    <row r="133" spans="6:6" ht="132" customHeight="1" x14ac:dyDescent="0.35"/>
    <row r="134" spans="6:6" ht="139.5" customHeight="1" x14ac:dyDescent="0.35"/>
    <row r="135" spans="6:6" ht="139.5" customHeight="1" x14ac:dyDescent="0.35"/>
    <row r="136" spans="6:6" ht="139.5" customHeight="1" x14ac:dyDescent="0.35"/>
    <row r="137" spans="6:6" ht="139.5" customHeight="1" x14ac:dyDescent="0.35"/>
    <row r="138" spans="6:6" ht="117" customHeight="1" x14ac:dyDescent="0.35"/>
    <row r="139" spans="6:6" ht="117" customHeight="1" x14ac:dyDescent="0.35"/>
    <row r="140" spans="6:6" ht="117" customHeight="1" x14ac:dyDescent="0.35"/>
    <row r="141" spans="6:6" ht="117" customHeight="1" x14ac:dyDescent="0.35"/>
    <row r="142" spans="6:6" ht="123" customHeight="1" x14ac:dyDescent="0.35"/>
    <row r="143" spans="6:6" ht="123" customHeight="1" x14ac:dyDescent="0.35"/>
    <row r="144" spans="6:6" ht="123" customHeight="1" x14ac:dyDescent="0.35"/>
    <row r="145" ht="123" customHeight="1" x14ac:dyDescent="0.35"/>
    <row r="146" ht="127.5" customHeight="1" x14ac:dyDescent="0.35"/>
    <row r="147" ht="127.5" customHeight="1" x14ac:dyDescent="0.35"/>
    <row r="148" ht="127.5" customHeight="1" x14ac:dyDescent="0.35"/>
    <row r="149" ht="127.5" customHeight="1" x14ac:dyDescent="0.35"/>
    <row r="150" ht="90" customHeight="1" x14ac:dyDescent="0.35"/>
    <row r="151" ht="90" customHeight="1" x14ac:dyDescent="0.35"/>
    <row r="152" ht="90" customHeight="1" x14ac:dyDescent="0.35"/>
    <row r="153" ht="90" customHeight="1" x14ac:dyDescent="0.35"/>
    <row r="154" ht="97.5" customHeight="1" x14ac:dyDescent="0.35"/>
    <row r="155" ht="97.5" customHeight="1" x14ac:dyDescent="0.35"/>
    <row r="156" ht="97.5" customHeight="1" x14ac:dyDescent="0.35"/>
    <row r="157" ht="97.5" customHeight="1" x14ac:dyDescent="0.35"/>
    <row r="158" ht="66" customHeight="1" x14ac:dyDescent="0.35"/>
    <row r="159" ht="66" customHeight="1" x14ac:dyDescent="0.35"/>
    <row r="160" ht="66" customHeight="1" x14ac:dyDescent="0.35"/>
    <row r="161" ht="66" customHeight="1" x14ac:dyDescent="0.35"/>
    <row r="162" ht="63" customHeight="1" x14ac:dyDescent="0.35"/>
    <row r="163" ht="63" customHeight="1" x14ac:dyDescent="0.35"/>
    <row r="164" ht="63" customHeight="1" x14ac:dyDescent="0.35"/>
    <row r="165" ht="63" customHeight="1" x14ac:dyDescent="0.35"/>
  </sheetData>
  <autoFilter ref="A4:T34" xr:uid="{C487A4C7-3D9D-48B2-AE99-6ED7B7BBEA53}"/>
  <mergeCells count="5">
    <mergeCell ref="B1:T1"/>
    <mergeCell ref="C5:C6"/>
    <mergeCell ref="O3:Q3"/>
    <mergeCell ref="S3:T3"/>
    <mergeCell ref="H3:M3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fdc6975f-d53a-4c17-90b1-732f5621c4e0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F7258D0EEB4774697081460B094EF3C" ma:contentTypeVersion="9" ma:contentTypeDescription="Create a new document." ma:contentTypeScope="" ma:versionID="9a487ff2248ce2222e58adc62aee5382">
  <xsd:schema xmlns:xsd="http://www.w3.org/2001/XMLSchema" xmlns:xs="http://www.w3.org/2001/XMLSchema" xmlns:p="http://schemas.microsoft.com/office/2006/metadata/properties" xmlns:ns3="fdc6975f-d53a-4c17-90b1-732f5621c4e0" targetNamespace="http://schemas.microsoft.com/office/2006/metadata/properties" ma:root="true" ma:fieldsID="741076bbc4dfbeaa006bdda7a55f0bbe" ns3:_="">
    <xsd:import namespace="fdc6975f-d53a-4c17-90b1-732f5621c4e0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_activity" minOccurs="0"/>
                <xsd:element ref="ns3:MediaServiceGenerationTime" minOccurs="0"/>
                <xsd:element ref="ns3:MediaServiceEventHashCode" minOccurs="0"/>
                <xsd:element ref="ns3:MediaServiceSystemTag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c6975f-d53a-4c17-90b1-732f5621c4e0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2" nillable="true" ma:displayName="_activity" ma:hidden="true" ma:internalName="_activity">
      <xsd:simpleType>
        <xsd:restriction base="dms:Note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ystemTags" ma:index="15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B45B2D2-D24D-4837-A995-E7D0F635FD3D}">
  <ds:schemaRefs>
    <ds:schemaRef ds:uri="http://schemas.microsoft.com/office/2006/metadata/properties"/>
    <ds:schemaRef ds:uri="http://schemas.microsoft.com/office/infopath/2007/PartnerControls"/>
    <ds:schemaRef ds:uri="fdc6975f-d53a-4c17-90b1-732f5621c4e0"/>
  </ds:schemaRefs>
</ds:datastoreItem>
</file>

<file path=customXml/itemProps2.xml><?xml version="1.0" encoding="utf-8"?>
<ds:datastoreItem xmlns:ds="http://schemas.openxmlformats.org/officeDocument/2006/customXml" ds:itemID="{AD1A58A2-9670-44DD-AD40-DEF2616F83E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dc6975f-d53a-4c17-90b1-732f5621c4e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5CA7DC4-3F90-47C8-9C41-8E0F4C883D2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FINAL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Nicolas Andres Garzon Diaza</dc:creator>
  <cp:keywords/>
  <dc:description/>
  <cp:lastModifiedBy>Maria Paula Romero Sanchez</cp:lastModifiedBy>
  <cp:revision/>
  <dcterms:created xsi:type="dcterms:W3CDTF">2026-05-22T17:04:22Z</dcterms:created>
  <dcterms:modified xsi:type="dcterms:W3CDTF">2026-10-08T20:21:58Z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2026-05-22T18:11:54Z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0fe762a9-4597-46c5-b4ce-984b4ce4d56e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  <property fmtid="{D5CDD505-2E9C-101B-9397-08002B2CF9AE}" pid="10" name="ContentTypeId">
    <vt:lpwstr>0x0101003F7258D0EEB4774697081460B094EF3C</vt:lpwstr>
  </property>
</Properties>
</file>