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d.docs.live.net/8ba8b810cbb80e58/Documents/Documents/LICITACIÓN ADULTO MAYOR 2026-2027/"/>
    </mc:Choice>
  </mc:AlternateContent>
  <xr:revisionPtr revIDLastSave="40" documentId="11_E540C2D7E8A92BB049A401284F0D8A64F5CCD347" xr6:coauthVersionLast="47" xr6:coauthVersionMax="47" xr10:uidLastSave="{F97506B2-320A-4753-A22B-A268C64FB94F}"/>
  <bookViews>
    <workbookView xWindow="-98" yWindow="-98" windowWidth="21795" windowHeight="12975" xr2:uid="{00000000-000D-0000-FFFF-FFFF00000000}"/>
  </bookViews>
  <sheets>
    <sheet name="Hoja2" sheetId="1" r:id="rId1"/>
    <sheet name="Hoja3"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 i="2" l="1"/>
  <c r="E3" i="2"/>
  <c r="D3" i="2"/>
  <c r="C3" i="2"/>
  <c r="B3" i="2"/>
  <c r="F2" i="2"/>
  <c r="E2" i="2"/>
  <c r="D2" i="2"/>
  <c r="C2" i="2"/>
  <c r="B2" i="2"/>
  <c r="F1" i="2"/>
  <c r="E1" i="2"/>
  <c r="D1" i="2"/>
  <c r="C1" i="2"/>
  <c r="B1" i="2"/>
  <c r="H15" i="1"/>
  <c r="G15" i="1"/>
  <c r="F15" i="1"/>
  <c r="E15" i="1"/>
  <c r="D15" i="1"/>
  <c r="H14" i="1"/>
  <c r="G14" i="1"/>
  <c r="F14" i="1"/>
  <c r="E14" i="1"/>
  <c r="D14" i="1"/>
  <c r="H13" i="1"/>
  <c r="G13" i="1"/>
  <c r="F13" i="1"/>
  <c r="E13" i="1"/>
  <c r="D13" i="1"/>
</calcChain>
</file>

<file path=xl/sharedStrings.xml><?xml version="1.0" encoding="utf-8"?>
<sst xmlns="http://schemas.openxmlformats.org/spreadsheetml/2006/main" count="55" uniqueCount="49">
  <si>
    <t>AÑO</t>
  </si>
  <si>
    <t>ENTIDAD</t>
  </si>
  <si>
    <t>NÚMERO PROCESO</t>
  </si>
  <si>
    <t>LIQUIDEZ</t>
  </si>
  <si>
    <t>ENDEUDAMIENTO</t>
  </si>
  <si>
    <t>COBERTURA INTERESES</t>
  </si>
  <si>
    <t>RENTABILIDAD PATRIMONIO</t>
  </si>
  <si>
    <t>RENTABILIDAD ACTIVO</t>
  </si>
  <si>
    <t>OBJETO</t>
  </si>
  <si>
    <t>Alcaldía de Tunja</t>
  </si>
  <si>
    <t>LP-AMT-016-2023</t>
  </si>
  <si>
    <t>Prestar servicios para la atención integral de los adultos mayores del municipio de Tunja, a través del suministro de complementos alimentarios en centros vida/día, operación de comedores nutricionales y funcionamiento del centro de protección integral en la modalidad hogar geriátrico</t>
  </si>
  <si>
    <t>LP-AMT-004-2024</t>
  </si>
  <si>
    <t>Prestación de servicios para la ejecución de las actividades del programa de atención integral al adulto mayor en condición de vulnerabilidad, comprendiendo el suministro de alimentación preparada en sitio para comedores comunitarios y albergue de larga estancia en el municipio de Tunja.</t>
  </si>
  <si>
    <t>Municipio de Cajicá</t>
  </si>
  <si>
    <t>LP-004-2024</t>
  </si>
  <si>
    <t>Prestación de servicios para la operación y atención integral de las personas mayores beneficiarias del programa Centro Día y subsidio alimentario en los diferentes puntos de atención del municipio de Cajicá.</t>
  </si>
  <si>
    <t>Municipio de Sabaneta</t>
  </si>
  <si>
    <t>SAB-05-007-2024</t>
  </si>
  <si>
    <t>Prestación de servicios de apoyo a la gestión para el cuidado integral, atención psicosocial, nutricional y suministro de alimentación a la población adulta mayor en condición de fragilidad y vulnerabilidad socioeconómica</t>
  </si>
  <si>
    <t>Gobernación del Meta</t>
  </si>
  <si>
    <t>GCSJ-LP-010-2024</t>
  </si>
  <si>
    <t>Prestación de servicios para el fortalecimiento de la atención integral y asistencia social en centros de bienestar y protección del adulto mayor, incluyendo componentes de hospedaje, dotación y seguridad alimentaria</t>
  </si>
  <si>
    <t>Municipio de Yumbo</t>
  </si>
  <si>
    <t>LP-BS-003-2024</t>
  </si>
  <si>
    <t>Prestación de servicios de apoyo para la atención integral y entrega de raciones alimentarias preparadas a personas mayores en centros vida y hogares de paso del municipio de Yumbo</t>
  </si>
  <si>
    <t>Municipio de Villa del Rosario</t>
  </si>
  <si>
    <t>LP-001-2024</t>
  </si>
  <si>
    <t>Prestación de servicios para la ejecución de actividades del plan de atención a la población adulta mayor vulnerable mediante la modalidad centro vida, asistencia nutricional y desarrollo de actividades lúdico-recreativas</t>
  </si>
  <si>
    <t>Municipio de Soacha</t>
  </si>
  <si>
    <t>LP-012-2024</t>
  </si>
  <si>
    <t>Prestación de servicios para la atención integral, acompañamiento asistencial y suministro de alimentación caliente en sitio a adultos mayores vulnerables vinculados a comedores comunitarios y centros de estancia</t>
  </si>
  <si>
    <t>LP-AMT-002-2025</t>
  </si>
  <si>
    <t>Prestación de servicios para la atención integral y protección social de los adultos mayores en condición de vulnerabilidad, mediante el suministro de complementos y raciones alimentarias preparadas en sitio para centros vida/día, comedores nutricionales comunitarios y albergue de larga estancia en el municipio de Tunja.</t>
  </si>
  <si>
    <t>LP-002-2025</t>
  </si>
  <si>
    <t>PROMEDIO (MEDIA)</t>
  </si>
  <si>
    <t>MEDIANA</t>
  </si>
  <si>
    <t>DESV. ESTÁNDAR</t>
  </si>
  <si>
    <t>VALOR EXIGIDO PLIEGO</t>
  </si>
  <si>
    <t>&gt;= 2.25</t>
  </si>
  <si>
    <t>&lt;= 0.60</t>
  </si>
  <si>
    <t>&gt;= 4.20</t>
  </si>
  <si>
    <t>&gt;= 0.12</t>
  </si>
  <si>
    <t>&gt;= 0.05</t>
  </si>
  <si>
    <t>Municipio Cajicá</t>
  </si>
  <si>
    <t>LP-012-2025</t>
  </si>
  <si>
    <t>PRESTACIÓN DE SERVICIOS PARA LA PREPARACIÓN Y ENTREGA DE RACIÓN SERVIDA EN CALIENTE Y SUPLEMENTO ALIMENTARIO A LAS PERSONAS MAYORES DEL PROGRAMA ADULTO MAYOR DEL MUNICIPIO DE CAJICÁ.</t>
  </si>
  <si>
    <t>PRESTACIÓN DE SERVICIOS PARA LA PREPARACIÓN Y ENTREGA DE RACIÓN SERVIDA EN CALIENTE Y SUPLEMENTO ALIMENTARIO A LAS PERSONAS MAYORES DEL PROGRAMA ADULTO MAYOR DEL MUNICIPIO DE CAJICÁ</t>
  </si>
  <si>
    <t>1.90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</si>
</sst>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0" fillId="0" borderId="1" xfId="0" applyBorder="1"/>
    <xf numFmtId="0" fontId="0" fillId="0" borderId="1" xfId="0" applyBorder="1" applyAlignment="1">
      <alignment wrapText="1"/>
    </xf>
    <xf numFmtId="0" fontId="0" fillId="0" borderId="1" xfId="0" applyBorder="1" applyAlignment="1">
      <alignment horizontal="center" vertical="center"/>
    </xf>
    <xf numFmtId="0" fontId="0" fillId="0" borderId="1" xfId="0" applyBorder="1" applyAlignment="1">
      <alignment horizontal="left" vertical="center"/>
    </xf>
    <xf numFmtId="2" fontId="0" fillId="0" borderId="1" xfId="0" applyNumberFormat="1" applyBorder="1" applyAlignment="1">
      <alignment horizontal="right" vertical="center"/>
    </xf>
    <xf numFmtId="0" fontId="0" fillId="0" borderId="1" xfId="0" applyBorder="1" applyAlignment="1">
      <alignment horizontal="left" vertical="center" wrapText="1"/>
    </xf>
    <xf numFmtId="0" fontId="0" fillId="2" borderId="1" xfId="0" applyFill="1" applyBorder="1" applyAlignment="1">
      <alignment horizontal="center" vertical="center"/>
    </xf>
    <xf numFmtId="0" fontId="0" fillId="2" borderId="1" xfId="0" applyFill="1" applyBorder="1" applyAlignment="1">
      <alignment horizontal="left" vertical="center"/>
    </xf>
    <xf numFmtId="2" fontId="0" fillId="2" borderId="1" xfId="0" applyNumberFormat="1" applyFill="1" applyBorder="1" applyAlignment="1">
      <alignment horizontal="right" vertical="center"/>
    </xf>
    <xf numFmtId="0" fontId="0" fillId="2" borderId="1" xfId="0" applyFill="1" applyBorder="1" applyAlignment="1">
      <alignment horizontal="left" vertical="center" wrapText="1"/>
    </xf>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strike="noStrike" kern="1200" spc="0" baseline="0">
                <a:solidFill>
                  <a:schemeClr val="tx1">
                    <a:lumMod val="65000"/>
                    <a:lumOff val="35000"/>
                  </a:schemeClr>
                </a:solidFill>
                <a:latin typeface="+mn-lt"/>
                <a:ea typeface="+mn-ea"/>
                <a:cs typeface="+mn-cs"/>
              </a:defRPr>
            </a:pPr>
            <a:r>
              <a:rPr lang="es-CO"/>
              <a:t>INDICADORES</a:t>
            </a:r>
            <a:r>
              <a:rPr lang="es-CO" baseline="0"/>
              <a:t> FINANCIEROS</a:t>
            </a:r>
            <a:endParaRPr lang="es-CO"/>
          </a:p>
        </c:rich>
      </c:tx>
      <c:overlay val="0"/>
      <c:spPr>
        <a:noFill/>
        <a:ln>
          <a:noFill/>
          <a:prstDash val="solid"/>
        </a:ln>
      </c:spPr>
    </c:title>
    <c:autoTitleDeleted val="0"/>
    <c:plotArea>
      <c:layout/>
      <c:barChart>
        <c:barDir val="col"/>
        <c:grouping val="clustered"/>
        <c:varyColors val="0"/>
        <c:ser>
          <c:idx val="0"/>
          <c:order val="0"/>
          <c:tx>
            <c:strRef>
              <c:f>Hoja3!$A$1</c:f>
              <c:strCache>
                <c:ptCount val="1"/>
                <c:pt idx="0">
                  <c:v>PROMEDIO (MEDIA)</c:v>
                </c:pt>
              </c:strCache>
            </c:strRef>
          </c:tx>
          <c:spPr>
            <a:solidFill>
              <a:schemeClr val="accent1"/>
            </a:solidFill>
            <a:ln>
              <a:noFill/>
              <a:prstDash val="solid"/>
            </a:ln>
          </c:spPr>
          <c:invertIfNegative val="0"/>
          <c:val>
            <c:numRef>
              <c:f>Hoja3!$B$1:$F$1</c:f>
              <c:numCache>
                <c:formatCode>General</c:formatCode>
                <c:ptCount val="5"/>
                <c:pt idx="0">
                  <c:v>2.7169999999999996</c:v>
                </c:pt>
                <c:pt idx="1">
                  <c:v>0.54</c:v>
                </c:pt>
                <c:pt idx="2">
                  <c:v>4.3999999999999995</c:v>
                </c:pt>
                <c:pt idx="3">
                  <c:v>0.16727272727272727</c:v>
                </c:pt>
                <c:pt idx="4">
                  <c:v>9.5454545454545445E-2</c:v>
                </c:pt>
              </c:numCache>
            </c:numRef>
          </c:val>
          <c:extLst>
            <c:ext xmlns:c16="http://schemas.microsoft.com/office/drawing/2014/chart" uri="{C3380CC4-5D6E-409C-BE32-E72D297353CC}">
              <c16:uniqueId val="{00000000-0DC9-45F9-8498-0B71D09201EF}"/>
            </c:ext>
          </c:extLst>
        </c:ser>
        <c:ser>
          <c:idx val="1"/>
          <c:order val="1"/>
          <c:tx>
            <c:strRef>
              <c:f>Hoja3!$A$2</c:f>
              <c:strCache>
                <c:ptCount val="1"/>
                <c:pt idx="0">
                  <c:v>MEDIANA</c:v>
                </c:pt>
              </c:strCache>
            </c:strRef>
          </c:tx>
          <c:spPr>
            <a:solidFill>
              <a:schemeClr val="accent2"/>
            </a:solidFill>
            <a:ln>
              <a:noFill/>
              <a:prstDash val="solid"/>
            </a:ln>
          </c:spPr>
          <c:invertIfNegative val="0"/>
          <c:val>
            <c:numRef>
              <c:f>Hoja3!$B$2:$F$2</c:f>
              <c:numCache>
                <c:formatCode>General</c:formatCode>
                <c:ptCount val="5"/>
                <c:pt idx="0">
                  <c:v>2.4750000000000001</c:v>
                </c:pt>
                <c:pt idx="1">
                  <c:v>0.55000000000000004</c:v>
                </c:pt>
                <c:pt idx="2">
                  <c:v>4.5</c:v>
                </c:pt>
                <c:pt idx="3">
                  <c:v>0.18</c:v>
                </c:pt>
                <c:pt idx="4">
                  <c:v>0.08</c:v>
                </c:pt>
              </c:numCache>
            </c:numRef>
          </c:val>
          <c:extLst>
            <c:ext xmlns:c16="http://schemas.microsoft.com/office/drawing/2014/chart" uri="{C3380CC4-5D6E-409C-BE32-E72D297353CC}">
              <c16:uniqueId val="{00000001-0DC9-45F9-8498-0B71D09201EF}"/>
            </c:ext>
          </c:extLst>
        </c:ser>
        <c:ser>
          <c:idx val="2"/>
          <c:order val="2"/>
          <c:tx>
            <c:strRef>
              <c:f>Hoja3!$A$3</c:f>
              <c:strCache>
                <c:ptCount val="1"/>
                <c:pt idx="0">
                  <c:v>DESV. ESTÁNDAR</c:v>
                </c:pt>
              </c:strCache>
            </c:strRef>
          </c:tx>
          <c:spPr>
            <a:solidFill>
              <a:schemeClr val="accent3"/>
            </a:solidFill>
            <a:ln>
              <a:noFill/>
              <a:prstDash val="solid"/>
            </a:ln>
          </c:spPr>
          <c:invertIfNegative val="0"/>
          <c:val>
            <c:numRef>
              <c:f>Hoja3!$B$3:$F$3</c:f>
              <c:numCache>
                <c:formatCode>General</c:formatCode>
                <c:ptCount val="5"/>
                <c:pt idx="0">
                  <c:v>0.9758079273664011</c:v>
                </c:pt>
                <c:pt idx="1">
                  <c:v>7.810249675906622E-2</c:v>
                </c:pt>
                <c:pt idx="2">
                  <c:v>1.0156574225593991</c:v>
                </c:pt>
                <c:pt idx="3">
                  <c:v>8.4034624898420202E-2</c:v>
                </c:pt>
                <c:pt idx="4">
                  <c:v>6.13781127705368E-2</c:v>
                </c:pt>
              </c:numCache>
            </c:numRef>
          </c:val>
          <c:extLst>
            <c:ext xmlns:c16="http://schemas.microsoft.com/office/drawing/2014/chart" uri="{C3380CC4-5D6E-409C-BE32-E72D297353CC}">
              <c16:uniqueId val="{00000002-0DC9-45F9-8498-0B71D09201EF}"/>
            </c:ext>
          </c:extLst>
        </c:ser>
        <c:dLbls>
          <c:showLegendKey val="0"/>
          <c:showVal val="0"/>
          <c:showCatName val="0"/>
          <c:showSerName val="0"/>
          <c:showPercent val="0"/>
          <c:showBubbleSize val="0"/>
        </c:dLbls>
        <c:gapWidth val="219"/>
        <c:overlap val="-27"/>
        <c:axId val="1781786959"/>
        <c:axId val="1781789039"/>
      </c:barChart>
      <c:catAx>
        <c:axId val="1781786959"/>
        <c:scaling>
          <c:orientation val="minMax"/>
        </c:scaling>
        <c:delete val="0"/>
        <c:axPos val="b"/>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1781789039"/>
        <c:crosses val="autoZero"/>
        <c:auto val="1"/>
        <c:lblAlgn val="ctr"/>
        <c:lblOffset val="100"/>
        <c:noMultiLvlLbl val="0"/>
      </c:catAx>
      <c:valAx>
        <c:axId val="1781789039"/>
        <c:scaling>
          <c:orientation val="minMax"/>
        </c:scaling>
        <c:delete val="0"/>
        <c:axPos val="l"/>
        <c:majorGridlines>
          <c:spPr>
            <a:ln w="9525" cap="flat" cmpd="sng" algn="ctr">
              <a:solidFill>
                <a:schemeClr val="tx1">
                  <a:lumMod val="15000"/>
                  <a:lumOff val="85000"/>
                </a:schemeClr>
              </a:solidFill>
              <a:prstDash val="solid"/>
              <a:round/>
            </a:ln>
          </c:spPr>
        </c:majorGridlines>
        <c:numFmt formatCode="General" sourceLinked="1"/>
        <c:majorTickMark val="none"/>
        <c:minorTickMark val="none"/>
        <c:tickLblPos val="nextTo"/>
        <c:spPr>
          <a:noFill/>
          <a:ln>
            <a:noFill/>
            <a:prstDash val="soli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1781786959"/>
        <c:crosses val="autoZero"/>
        <c:crossBetween val="between"/>
      </c:valAx>
    </c:plotArea>
    <c:legend>
      <c:legendPos val="b"/>
      <c:overlay val="0"/>
      <c:spPr>
        <a:noFill/>
        <a:ln>
          <a:noFill/>
          <a:prstDash val="solid"/>
        </a:ln>
      </c:spPr>
      <c:txPr>
        <a:bodyPr rot="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prstDash val="solid"/>
      <a:round/>
    </a:ln>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347662</xdr:colOff>
      <xdr:row>4</xdr:row>
      <xdr:rowOff>14287</xdr:rowOff>
    </xdr:from>
    <xdr:to>
      <xdr:col>9</xdr:col>
      <xdr:colOff>347662</xdr:colOff>
      <xdr:row>18</xdr:row>
      <xdr:rowOff>90487</xdr:rowOff>
    </xdr:to>
    <xdr:graphicFrame macro="">
      <xdr:nvGraphicFramePr>
        <xdr:cNvPr id="2" name="Chart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6"/>
  <sheetViews>
    <sheetView tabSelected="1" topLeftCell="A9" workbookViewId="0">
      <selection activeCell="A12" sqref="A12:XFD12"/>
    </sheetView>
  </sheetViews>
  <sheetFormatPr baseColWidth="10" defaultRowHeight="14.25" x14ac:dyDescent="0.45"/>
  <cols>
    <col min="1" max="1" width="7.3984375" customWidth="1"/>
    <col min="2" max="2" width="27.73046875" bestFit="1" customWidth="1"/>
    <col min="3" max="3" width="17.86328125" bestFit="1" customWidth="1"/>
    <col min="5" max="5" width="15.59765625" customWidth="1"/>
    <col min="7" max="7" width="22.3984375" customWidth="1"/>
    <col min="8" max="8" width="21.265625" bestFit="1" customWidth="1"/>
    <col min="9" max="9" width="51.1328125" customWidth="1"/>
  </cols>
  <sheetData>
    <row r="1" spans="1:9" x14ac:dyDescent="0.45">
      <c r="A1" s="1" t="s">
        <v>0</v>
      </c>
      <c r="B1" s="1" t="s">
        <v>1</v>
      </c>
      <c r="C1" s="1" t="s">
        <v>2</v>
      </c>
      <c r="D1" s="1" t="s">
        <v>3</v>
      </c>
      <c r="E1" s="1" t="s">
        <v>4</v>
      </c>
      <c r="F1" s="1" t="s">
        <v>5</v>
      </c>
      <c r="G1" s="1" t="s">
        <v>6</v>
      </c>
      <c r="H1" s="1" t="s">
        <v>7</v>
      </c>
      <c r="I1" s="1" t="s">
        <v>8</v>
      </c>
    </row>
    <row r="2" spans="1:9" ht="93" customHeight="1" x14ac:dyDescent="0.45">
      <c r="A2" s="1">
        <v>2023</v>
      </c>
      <c r="B2" s="1" t="s">
        <v>9</v>
      </c>
      <c r="C2" s="1" t="s">
        <v>10</v>
      </c>
      <c r="D2" s="1">
        <v>1.68</v>
      </c>
      <c r="E2" s="1">
        <v>0.68</v>
      </c>
      <c r="F2" s="1">
        <v>5.27</v>
      </c>
      <c r="G2" s="1">
        <v>0.09</v>
      </c>
      <c r="H2" s="1">
        <v>0.05</v>
      </c>
      <c r="I2" s="2" t="s">
        <v>11</v>
      </c>
    </row>
    <row r="3" spans="1:9" ht="93" customHeight="1" x14ac:dyDescent="0.45">
      <c r="A3" s="1">
        <v>2024</v>
      </c>
      <c r="B3" s="1" t="s">
        <v>9</v>
      </c>
      <c r="C3" s="1" t="s">
        <v>12</v>
      </c>
      <c r="D3" s="1">
        <v>2.1</v>
      </c>
      <c r="E3" s="1">
        <v>0.56000000000000005</v>
      </c>
      <c r="F3" s="1">
        <v>4.32</v>
      </c>
      <c r="G3" s="1">
        <v>0.22</v>
      </c>
      <c r="H3" s="1">
        <v>0.1</v>
      </c>
      <c r="I3" s="2" t="s">
        <v>13</v>
      </c>
    </row>
    <row r="4" spans="1:9" ht="93" customHeight="1" x14ac:dyDescent="0.45">
      <c r="A4" s="1">
        <v>2024</v>
      </c>
      <c r="B4" s="1" t="s">
        <v>14</v>
      </c>
      <c r="C4" s="1" t="s">
        <v>15</v>
      </c>
      <c r="D4" s="1">
        <v>1.9</v>
      </c>
      <c r="E4" s="1">
        <v>0.6</v>
      </c>
      <c r="F4" s="1">
        <v>3.57</v>
      </c>
      <c r="G4" s="1">
        <v>0.32</v>
      </c>
      <c r="H4" s="1">
        <v>0.12</v>
      </c>
      <c r="I4" s="2" t="s">
        <v>16</v>
      </c>
    </row>
    <row r="5" spans="1:9" ht="93" customHeight="1" x14ac:dyDescent="0.45">
      <c r="A5" s="1">
        <v>2024</v>
      </c>
      <c r="B5" s="1" t="s">
        <v>17</v>
      </c>
      <c r="C5" s="1" t="s">
        <v>18</v>
      </c>
      <c r="D5" s="1">
        <v>5</v>
      </c>
      <c r="E5" s="1">
        <v>0.39</v>
      </c>
      <c r="F5" s="1">
        <v>5</v>
      </c>
      <c r="G5" s="1">
        <v>0.1</v>
      </c>
      <c r="H5" s="1">
        <v>0.06</v>
      </c>
      <c r="I5" s="2" t="s">
        <v>19</v>
      </c>
    </row>
    <row r="6" spans="1:9" ht="93" customHeight="1" x14ac:dyDescent="0.45">
      <c r="A6" s="1">
        <v>2024</v>
      </c>
      <c r="B6" s="1" t="s">
        <v>20</v>
      </c>
      <c r="C6" s="1" t="s">
        <v>21</v>
      </c>
      <c r="D6" s="1">
        <v>2.65</v>
      </c>
      <c r="E6" s="1">
        <v>0.51</v>
      </c>
      <c r="F6" s="1">
        <v>4.2300000000000004</v>
      </c>
      <c r="G6" s="1">
        <v>0.13</v>
      </c>
      <c r="H6" s="1">
        <v>0.06</v>
      </c>
      <c r="I6" s="2" t="s">
        <v>22</v>
      </c>
    </row>
    <row r="7" spans="1:9" ht="93" customHeight="1" x14ac:dyDescent="0.45">
      <c r="A7" s="1">
        <v>2024</v>
      </c>
      <c r="B7" s="1" t="s">
        <v>23</v>
      </c>
      <c r="C7" s="1" t="s">
        <v>24</v>
      </c>
      <c r="D7" s="1">
        <v>3.5</v>
      </c>
      <c r="E7" s="1">
        <v>0.57999999999999996</v>
      </c>
      <c r="F7" s="1">
        <v>6</v>
      </c>
      <c r="G7" s="1">
        <v>0.02</v>
      </c>
      <c r="H7" s="1">
        <v>0.02</v>
      </c>
      <c r="I7" s="2" t="s">
        <v>25</v>
      </c>
    </row>
    <row r="8" spans="1:9" ht="93" customHeight="1" x14ac:dyDescent="0.45">
      <c r="A8" s="1">
        <v>2024</v>
      </c>
      <c r="B8" s="1" t="s">
        <v>26</v>
      </c>
      <c r="C8" s="1" t="s">
        <v>27</v>
      </c>
      <c r="D8" s="1">
        <v>2.54</v>
      </c>
      <c r="E8" s="1">
        <v>0.49</v>
      </c>
      <c r="F8" s="1">
        <v>2</v>
      </c>
      <c r="G8" s="1">
        <v>0.13</v>
      </c>
      <c r="H8" s="1">
        <v>0.1</v>
      </c>
      <c r="I8" s="2" t="s">
        <v>28</v>
      </c>
    </row>
    <row r="9" spans="1:9" ht="93" customHeight="1" x14ac:dyDescent="0.45">
      <c r="A9" s="1">
        <v>2024</v>
      </c>
      <c r="B9" s="1" t="s">
        <v>29</v>
      </c>
      <c r="C9" s="1" t="s">
        <v>30</v>
      </c>
      <c r="D9" s="1">
        <v>2.2000000000000002</v>
      </c>
      <c r="E9" s="1">
        <v>0.55000000000000004</v>
      </c>
      <c r="F9" s="1">
        <v>4.5</v>
      </c>
      <c r="G9" s="1">
        <v>0.18</v>
      </c>
      <c r="H9" s="1">
        <v>0.08</v>
      </c>
      <c r="I9" s="2" t="s">
        <v>31</v>
      </c>
    </row>
    <row r="10" spans="1:9" ht="107.75" customHeight="1" x14ac:dyDescent="0.45">
      <c r="A10" s="3">
        <v>2025</v>
      </c>
      <c r="B10" s="4" t="s">
        <v>9</v>
      </c>
      <c r="C10" s="3" t="s">
        <v>32</v>
      </c>
      <c r="D10" s="5">
        <v>2.41</v>
      </c>
      <c r="E10" s="5">
        <v>0.57999999999999996</v>
      </c>
      <c r="F10" s="5">
        <v>4.54</v>
      </c>
      <c r="G10" s="5">
        <v>0.23</v>
      </c>
      <c r="H10" s="5">
        <v>7.0000000000000007E-2</v>
      </c>
      <c r="I10" s="6" t="s">
        <v>33</v>
      </c>
    </row>
    <row r="11" spans="1:9" s="11" customFormat="1" ht="57" x14ac:dyDescent="0.45">
      <c r="A11" s="7">
        <v>2025</v>
      </c>
      <c r="B11" s="8" t="s">
        <v>44</v>
      </c>
      <c r="C11" s="7" t="s">
        <v>45</v>
      </c>
      <c r="D11" s="9">
        <v>3.19</v>
      </c>
      <c r="E11" s="9">
        <v>0.55000000000000004</v>
      </c>
      <c r="F11" s="9">
        <v>4.72</v>
      </c>
      <c r="G11" s="9">
        <v>0.18</v>
      </c>
      <c r="H11" s="9">
        <v>0.14000000000000001</v>
      </c>
      <c r="I11" s="10" t="s">
        <v>46</v>
      </c>
    </row>
    <row r="12" spans="1:9" s="11" customFormat="1" ht="57" x14ac:dyDescent="0.45">
      <c r="A12" s="7">
        <v>2025</v>
      </c>
      <c r="B12" s="8" t="s">
        <v>44</v>
      </c>
      <c r="C12" s="7" t="s">
        <v>34</v>
      </c>
      <c r="D12" s="9" t="s">
        <v>48</v>
      </c>
      <c r="E12" s="9">
        <v>0.45</v>
      </c>
      <c r="F12" s="9">
        <v>4.25</v>
      </c>
      <c r="G12" s="9">
        <v>0.24</v>
      </c>
      <c r="H12" s="9">
        <v>0.25</v>
      </c>
      <c r="I12" s="10" t="s">
        <v>47</v>
      </c>
    </row>
    <row r="13" spans="1:9" x14ac:dyDescent="0.45">
      <c r="A13" t="s">
        <v>35</v>
      </c>
      <c r="D13">
        <f>AVERAGE(D2:D12)</f>
        <v>2.7169999999999996</v>
      </c>
      <c r="E13">
        <f>AVERAGE(E2:E12)</f>
        <v>0.54</v>
      </c>
      <c r="F13">
        <f>AVERAGE(F2:F12)</f>
        <v>4.3999999999999995</v>
      </c>
      <c r="G13">
        <f>AVERAGE(G2:G12)</f>
        <v>0.16727272727272727</v>
      </c>
      <c r="H13">
        <f>AVERAGE(H2:H12)</f>
        <v>9.5454545454545445E-2</v>
      </c>
    </row>
    <row r="14" spans="1:9" x14ac:dyDescent="0.45">
      <c r="A14" t="s">
        <v>36</v>
      </c>
      <c r="D14">
        <f>MEDIAN(D2:D12)</f>
        <v>2.4750000000000001</v>
      </c>
      <c r="E14">
        <f>MEDIAN(E2:E12)</f>
        <v>0.55000000000000004</v>
      </c>
      <c r="F14">
        <f>MEDIAN(F2:F12)</f>
        <v>4.5</v>
      </c>
      <c r="G14">
        <f>MEDIAN(G2:G12)</f>
        <v>0.18</v>
      </c>
      <c r="H14">
        <f>MEDIAN(H2:H12)</f>
        <v>0.08</v>
      </c>
    </row>
    <row r="15" spans="1:9" x14ac:dyDescent="0.45">
      <c r="A15" t="s">
        <v>37</v>
      </c>
      <c r="D15">
        <f>_xlfn.STDEV.S(D2:D12)</f>
        <v>0.9758079273664011</v>
      </c>
      <c r="E15">
        <f>_xlfn.STDEV.S(E2:E12)</f>
        <v>7.810249675906622E-2</v>
      </c>
      <c r="F15">
        <f>_xlfn.STDEV.S(F2:F12)</f>
        <v>1.0156574225593991</v>
      </c>
      <c r="G15">
        <f>_xlfn.STDEV.S(G2:G12)</f>
        <v>8.4034624898420202E-2</v>
      </c>
      <c r="H15">
        <f>_xlfn.STDEV.S(H2:H12)</f>
        <v>6.13781127705368E-2</v>
      </c>
    </row>
    <row r="16" spans="1:9" x14ac:dyDescent="0.45">
      <c r="A16" t="s">
        <v>38</v>
      </c>
      <c r="D16" t="s">
        <v>39</v>
      </c>
      <c r="E16" t="s">
        <v>40</v>
      </c>
      <c r="F16" t="s">
        <v>41</v>
      </c>
      <c r="G16" t="s">
        <v>42</v>
      </c>
      <c r="H16" t="s">
        <v>43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3"/>
  <sheetViews>
    <sheetView workbookViewId="0">
      <selection activeCell="L5" sqref="L5"/>
    </sheetView>
  </sheetViews>
  <sheetFormatPr baseColWidth="10" defaultRowHeight="14.25" x14ac:dyDescent="0.45"/>
  <sheetData>
    <row r="1" spans="1:6" x14ac:dyDescent="0.45">
      <c r="A1" t="s">
        <v>35</v>
      </c>
      <c r="B1">
        <f>AVERAGE(Hoja2!D2:D12)</f>
        <v>2.7169999999999996</v>
      </c>
      <c r="C1">
        <f>AVERAGE(Hoja2!E2:E12)</f>
        <v>0.54</v>
      </c>
      <c r="D1">
        <f>AVERAGE(Hoja2!F2:F12)</f>
        <v>4.3999999999999995</v>
      </c>
      <c r="E1">
        <f>AVERAGE(Hoja2!G2:G12)</f>
        <v>0.16727272727272727</v>
      </c>
      <c r="F1">
        <f>AVERAGE(Hoja2!H2:H12)</f>
        <v>9.5454545454545445E-2</v>
      </c>
    </row>
    <row r="2" spans="1:6" x14ac:dyDescent="0.45">
      <c r="A2" t="s">
        <v>36</v>
      </c>
      <c r="B2">
        <f>MEDIAN(Hoja2!D2:D12)</f>
        <v>2.4750000000000001</v>
      </c>
      <c r="C2">
        <f>MEDIAN(Hoja2!E2:E12)</f>
        <v>0.55000000000000004</v>
      </c>
      <c r="D2">
        <f>MEDIAN(Hoja2!F2:F12)</f>
        <v>4.5</v>
      </c>
      <c r="E2">
        <f>MEDIAN(Hoja2!G2:G12)</f>
        <v>0.18</v>
      </c>
      <c r="F2">
        <f>MEDIAN(Hoja2!H2:H12)</f>
        <v>0.08</v>
      </c>
    </row>
    <row r="3" spans="1:6" x14ac:dyDescent="0.45">
      <c r="A3" t="s">
        <v>37</v>
      </c>
      <c r="B3">
        <f>_xlfn.STDEV.S(Hoja2!D2:D12)</f>
        <v>0.9758079273664011</v>
      </c>
      <c r="C3">
        <f>_xlfn.STDEV.S(Hoja2!E2:E12)</f>
        <v>7.810249675906622E-2</v>
      </c>
      <c r="D3">
        <f>_xlfn.STDEV.S(Hoja2!F2:F12)</f>
        <v>1.0156574225593991</v>
      </c>
      <c r="E3">
        <f>_xlfn.STDEV.S(Hoja2!G2:G12)</f>
        <v>8.4034624898420202E-2</v>
      </c>
      <c r="F3">
        <f>_xlfn.STDEV.S(Hoja2!H2:H12)</f>
        <v>6.13781127705368E-2</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Hoja2</vt:lpstr>
      <vt:lpstr>Hoja3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JEAN CARLOS DIAZ VARGAS</cp:lastModifiedBy>
  <dcterms:created xsi:type="dcterms:W3CDTF">2026-09-15T03:09:17Z</dcterms:created>
  <dcterms:modified xsi:type="dcterms:W3CDTF">2026-10-05T21:10:11Z</dcterms:modified>
</cp:coreProperties>
</file>