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codeName="ThisWorkbook"/>
  <mc:AlternateContent xmlns:mc="http://schemas.openxmlformats.org/markup-compatibility/2006">
    <mc:Choice Requires="x15">
      <x15ac:absPath xmlns:x15ac="http://schemas.microsoft.com/office/spreadsheetml/2010/11/ac" url="https://gobiernobogota.sharepoint.com/sites/PLANEACIONFDLCH/Documentos compartidos/GIOVANNI URREA/Documentos para ajustar/Documentos Huertas, PROCEDA y reciclaje definitivos/"/>
    </mc:Choice>
  </mc:AlternateContent>
  <xr:revisionPtr revIDLastSave="8" documentId="13_ncr:1_{BC1C10F9-42AA-BF4A-8720-0B522947301B}" xr6:coauthVersionLast="47" xr6:coauthVersionMax="47" xr10:uidLastSave="{D9EAC26A-3ED0-1640-9DFF-0F35504A8624}"/>
  <bookViews>
    <workbookView xWindow="0" yWindow="620" windowWidth="25600" windowHeight="1414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TRATAMIENTO'!$B$2:$X$51</definedName>
    <definedName name="_xlnm.Print_Area" localSheetId="0">CONTEXTO!$B$2:$F$19</definedName>
    <definedName name="_xlnm.Print_Area" localSheetId="2">EVALUACION!$B$2:$L$67</definedName>
    <definedName name="_xlnm.Print_Area" localSheetId="3">'EVALUACION CON CONTROLES'!$B$2:$R$59</definedName>
    <definedName name="_xlnm.Print_Area" localSheetId="1">'IDENTIFICACION Y ANALISIS'!$B$2:$F$77</definedName>
    <definedName name="contratación">'IDENTIFICACION Y ANALISIS'!$B$39:$B$43</definedName>
    <definedName name="ejecución">'IDENTIFICACION Y ANALISIS'!$B$45:$B$77</definedName>
    <definedName name="OPCIONES">'ASIGNACION Y TRATAMIENTO'!$B$55:$B$57</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15" l="1"/>
  <c r="C18" i="15"/>
  <c r="C13" i="6" s="1"/>
  <c r="C19" i="15"/>
  <c r="C20" i="15"/>
  <c r="C21" i="15"/>
  <c r="C16" i="6" s="1"/>
  <c r="C22" i="15"/>
  <c r="C17" i="6" s="1"/>
  <c r="C23" i="15"/>
  <c r="C18" i="6" s="1"/>
  <c r="C24" i="15"/>
  <c r="C19" i="6" s="1"/>
  <c r="C25" i="15"/>
  <c r="C26" i="15"/>
  <c r="C27" i="15"/>
  <c r="C28" i="15"/>
  <c r="C29" i="15"/>
  <c r="C24" i="6" s="1"/>
  <c r="F24" i="6" s="1"/>
  <c r="C30" i="15"/>
  <c r="C25" i="6" s="1"/>
  <c r="C31" i="15"/>
  <c r="C26" i="6" s="1"/>
  <c r="F26" i="6" s="1"/>
  <c r="C32" i="15"/>
  <c r="C33" i="15"/>
  <c r="C34" i="15"/>
  <c r="C35" i="15"/>
  <c r="C36" i="15"/>
  <c r="C31" i="6" s="1"/>
  <c r="C37" i="15"/>
  <c r="C32" i="6" s="1"/>
  <c r="F32" i="6" s="1"/>
  <c r="C38" i="15"/>
  <c r="C33" i="6" s="1"/>
  <c r="F33" i="6" s="1"/>
  <c r="C39" i="15"/>
  <c r="B18" i="15"/>
  <c r="B19" i="15"/>
  <c r="B20" i="15"/>
  <c r="B21" i="15"/>
  <c r="D16" i="6" s="1"/>
  <c r="B22" i="15"/>
  <c r="D17" i="6" s="1"/>
  <c r="B23" i="15"/>
  <c r="B24" i="15"/>
  <c r="D19" i="6" s="1"/>
  <c r="B25" i="15"/>
  <c r="D20" i="6" s="1"/>
  <c r="B26" i="15"/>
  <c r="B27" i="15"/>
  <c r="B28" i="15"/>
  <c r="B29" i="15"/>
  <c r="D24" i="6" s="1"/>
  <c r="B30" i="15"/>
  <c r="D25" i="6" s="1"/>
  <c r="B31" i="15"/>
  <c r="B32" i="15"/>
  <c r="D27" i="6" s="1"/>
  <c r="B33" i="15"/>
  <c r="D28" i="6" s="1"/>
  <c r="B34" i="15"/>
  <c r="B35" i="15"/>
  <c r="B36" i="15"/>
  <c r="B37" i="15"/>
  <c r="B38" i="15"/>
  <c r="D33" i="6" s="1"/>
  <c r="B39" i="15"/>
  <c r="D18" i="6"/>
  <c r="D15" i="6"/>
  <c r="D26" i="6"/>
  <c r="D31" i="6"/>
  <c r="I11" i="6"/>
  <c r="B6" i="6"/>
  <c r="X27" i="6"/>
  <c r="X28" i="6"/>
  <c r="X29" i="6"/>
  <c r="X30" i="6"/>
  <c r="X31" i="6"/>
  <c r="X32" i="6"/>
  <c r="X33" i="6"/>
  <c r="S27" i="6"/>
  <c r="T27" i="6"/>
  <c r="U27" i="6"/>
  <c r="V27" i="6"/>
  <c r="W27" i="6"/>
  <c r="S28" i="6"/>
  <c r="T28" i="6"/>
  <c r="U28" i="6"/>
  <c r="V28" i="6"/>
  <c r="W28" i="6"/>
  <c r="S29" i="6"/>
  <c r="T29" i="6"/>
  <c r="U29" i="6"/>
  <c r="V29" i="6"/>
  <c r="W29" i="6"/>
  <c r="S30" i="6"/>
  <c r="T30" i="6"/>
  <c r="U30" i="6"/>
  <c r="V30" i="6"/>
  <c r="W30" i="6"/>
  <c r="S31" i="6"/>
  <c r="T31" i="6"/>
  <c r="U31" i="6"/>
  <c r="V31" i="6"/>
  <c r="W31" i="6"/>
  <c r="S32" i="6"/>
  <c r="T32" i="6"/>
  <c r="U32" i="6"/>
  <c r="V32" i="6"/>
  <c r="W32" i="6"/>
  <c r="S33" i="6"/>
  <c r="T33" i="6"/>
  <c r="U33" i="6"/>
  <c r="V33" i="6"/>
  <c r="W33" i="6"/>
  <c r="P29" i="6"/>
  <c r="P30" i="6"/>
  <c r="P31" i="6"/>
  <c r="N27" i="6"/>
  <c r="N28" i="6"/>
  <c r="N29" i="6"/>
  <c r="N30" i="6"/>
  <c r="N31" i="6"/>
  <c r="N32" i="6"/>
  <c r="N33" i="6"/>
  <c r="H27" i="6"/>
  <c r="I27" i="6"/>
  <c r="H28" i="6"/>
  <c r="I28" i="6"/>
  <c r="H29" i="6"/>
  <c r="I29" i="6"/>
  <c r="H30" i="6"/>
  <c r="I30" i="6"/>
  <c r="H31" i="6"/>
  <c r="I31" i="6"/>
  <c r="H32" i="6"/>
  <c r="I32" i="6"/>
  <c r="H33" i="6"/>
  <c r="I33" i="6"/>
  <c r="G27" i="6"/>
  <c r="G28" i="6"/>
  <c r="G29" i="6"/>
  <c r="G30" i="6"/>
  <c r="G31" i="6"/>
  <c r="G32" i="6"/>
  <c r="G33" i="6"/>
  <c r="K35" i="15"/>
  <c r="L35" i="15" s="1"/>
  <c r="R30" i="6" s="1"/>
  <c r="C30" i="6"/>
  <c r="D30" i="6"/>
  <c r="O29" i="6"/>
  <c r="C29" i="6"/>
  <c r="D29" i="6"/>
  <c r="O31" i="6"/>
  <c r="P32" i="6"/>
  <c r="O32" i="6"/>
  <c r="D32" i="6"/>
  <c r="K37" i="11"/>
  <c r="L37" i="11" s="1"/>
  <c r="K31" i="6" s="1"/>
  <c r="K35" i="11"/>
  <c r="L35" i="11" s="1"/>
  <c r="K29" i="6" s="1"/>
  <c r="K36" i="11"/>
  <c r="L36" i="11" s="1"/>
  <c r="K30" i="6" s="1"/>
  <c r="K34" i="11"/>
  <c r="L34" i="11" s="1"/>
  <c r="K28" i="6" s="1"/>
  <c r="O11" i="6"/>
  <c r="P11" i="6"/>
  <c r="C16" i="15"/>
  <c r="C11" i="6" s="1"/>
  <c r="F11" i="6" s="1"/>
  <c r="K17" i="11"/>
  <c r="J11"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P25" i="6"/>
  <c r="O26" i="6"/>
  <c r="P26" i="6"/>
  <c r="C27" i="6"/>
  <c r="F27" i="6" s="1"/>
  <c r="O27" i="6"/>
  <c r="P27" i="6"/>
  <c r="C28" i="6"/>
  <c r="F28" i="6" s="1"/>
  <c r="O28" i="6"/>
  <c r="P28" i="6"/>
  <c r="O33" i="6"/>
  <c r="P33" i="6"/>
  <c r="D13" i="6"/>
  <c r="P13" i="6"/>
  <c r="D14" i="6"/>
  <c r="C14" i="6"/>
  <c r="O14" i="6"/>
  <c r="P14" i="6"/>
  <c r="C15" i="6"/>
  <c r="O15" i="6"/>
  <c r="P15" i="6"/>
  <c r="O16" i="6"/>
  <c r="P16" i="6"/>
  <c r="O17" i="6"/>
  <c r="P17" i="6"/>
  <c r="O18" i="6"/>
  <c r="P18" i="6"/>
  <c r="O19" i="6"/>
  <c r="P19" i="6"/>
  <c r="C20" i="6"/>
  <c r="O20" i="6"/>
  <c r="P20" i="6"/>
  <c r="D21" i="6"/>
  <c r="C21" i="6"/>
  <c r="O21" i="6"/>
  <c r="P21" i="6"/>
  <c r="D22" i="6"/>
  <c r="C22" i="6"/>
  <c r="O22" i="6"/>
  <c r="P22" i="6"/>
  <c r="D23" i="6"/>
  <c r="C23" i="6"/>
  <c r="O23" i="6"/>
  <c r="P23" i="6"/>
  <c r="P24" i="6"/>
  <c r="B17" i="15"/>
  <c r="D12" i="6" s="1"/>
  <c r="C12" i="6"/>
  <c r="P12" i="6"/>
  <c r="B6" i="15"/>
  <c r="K40" i="11"/>
  <c r="K39" i="11"/>
  <c r="L39" i="11" s="1"/>
  <c r="K33" i="6" s="1"/>
  <c r="K38" i="11"/>
  <c r="L38" i="11" s="1"/>
  <c r="K32" i="6" s="1"/>
  <c r="K33" i="11"/>
  <c r="J27" i="6" s="1"/>
  <c r="K32" i="11"/>
  <c r="J26" i="6" s="1"/>
  <c r="K31" i="11"/>
  <c r="L31" i="11" s="1"/>
  <c r="K25" i="6" s="1"/>
  <c r="K30" i="11"/>
  <c r="L30" i="11" s="1"/>
  <c r="K24" i="6" s="1"/>
  <c r="K29" i="11"/>
  <c r="L29" i="11" s="1"/>
  <c r="K23" i="6" s="1"/>
  <c r="K28" i="11"/>
  <c r="J22" i="6" s="1"/>
  <c r="K27" i="11"/>
  <c r="L27" i="11" s="1"/>
  <c r="K21" i="6" s="1"/>
  <c r="K26" i="11"/>
  <c r="J20" i="6" s="1"/>
  <c r="K25" i="11"/>
  <c r="J19" i="6" s="1"/>
  <c r="K24" i="11"/>
  <c r="L24" i="11" s="1"/>
  <c r="K18" i="6" s="1"/>
  <c r="K23" i="11"/>
  <c r="L23" i="11" s="1"/>
  <c r="K17" i="6" s="1"/>
  <c r="K22" i="11"/>
  <c r="L22" i="11" s="1"/>
  <c r="K16" i="6" s="1"/>
  <c r="K21" i="11"/>
  <c r="L21" i="11" s="1"/>
  <c r="K15" i="6" s="1"/>
  <c r="K20" i="11"/>
  <c r="L20" i="11" s="1"/>
  <c r="K14" i="6" s="1"/>
  <c r="K19" i="11"/>
  <c r="J13" i="6" s="1"/>
  <c r="K18" i="11"/>
  <c r="J12" i="6" s="1"/>
  <c r="B16" i="15"/>
  <c r="D11" i="6" s="1"/>
  <c r="X11" i="6"/>
  <c r="W11" i="6"/>
  <c r="V11" i="6"/>
  <c r="U11" i="6"/>
  <c r="T11" i="6"/>
  <c r="S11" i="6"/>
  <c r="N11" i="6"/>
  <c r="H11" i="6"/>
  <c r="G11" i="6"/>
  <c r="F30" i="6" l="1"/>
  <c r="E30" i="6"/>
  <c r="F29" i="6"/>
  <c r="E29" i="6"/>
  <c r="F31" i="6"/>
  <c r="E31" i="6"/>
  <c r="E28" i="6"/>
  <c r="J31" i="6"/>
  <c r="O30" i="6"/>
  <c r="E27" i="6"/>
  <c r="J28" i="6"/>
  <c r="E26" i="6"/>
  <c r="J33" i="6"/>
  <c r="E33" i="6"/>
  <c r="J30" i="6"/>
  <c r="E32" i="6"/>
  <c r="J32" i="6"/>
  <c r="J29" i="6"/>
  <c r="Q30" i="6"/>
  <c r="K37" i="15"/>
  <c r="K34" i="15"/>
  <c r="K36" i="15"/>
  <c r="J24" i="6"/>
  <c r="L40" i="11"/>
  <c r="K22" i="15"/>
  <c r="Q17" i="6" s="1"/>
  <c r="J16" i="6"/>
  <c r="L25" i="11"/>
  <c r="K19" i="6" s="1"/>
  <c r="L19" i="11"/>
  <c r="K13" i="6" s="1"/>
  <c r="J17" i="6"/>
  <c r="J25" i="6"/>
  <c r="K24" i="15"/>
  <c r="L24" i="15" s="1"/>
  <c r="R19" i="6" s="1"/>
  <c r="L18" i="11"/>
  <c r="K12" i="6" s="1"/>
  <c r="J21" i="6"/>
  <c r="F18" i="6"/>
  <c r="E18" i="6"/>
  <c r="E23" i="6"/>
  <c r="F23" i="6"/>
  <c r="F20" i="6"/>
  <c r="E20" i="6"/>
  <c r="F22" i="6"/>
  <c r="E22" i="6"/>
  <c r="E17" i="6"/>
  <c r="F17" i="6"/>
  <c r="F21" i="6"/>
  <c r="E21" i="6"/>
  <c r="F19" i="6"/>
  <c r="E19" i="6"/>
  <c r="L32" i="11"/>
  <c r="K26" i="6" s="1"/>
  <c r="K25" i="15"/>
  <c r="J23" i="6"/>
  <c r="K28" i="15"/>
  <c r="L28" i="15" s="1"/>
  <c r="R23" i="6" s="1"/>
  <c r="K27" i="15"/>
  <c r="K26" i="15"/>
  <c r="K23" i="15"/>
  <c r="L23" i="15" s="1"/>
  <c r="R18" i="6" s="1"/>
  <c r="K21" i="15"/>
  <c r="E11" i="6"/>
  <c r="L26" i="11"/>
  <c r="K20" i="6" s="1"/>
  <c r="J15" i="6"/>
  <c r="K17" i="15"/>
  <c r="L17" i="15" s="1"/>
  <c r="R12" i="6" s="1"/>
  <c r="K29" i="15"/>
  <c r="L29" i="15" s="1"/>
  <c r="R24" i="6" s="1"/>
  <c r="K20" i="15"/>
  <c r="L20" i="15" s="1"/>
  <c r="R15" i="6" s="1"/>
  <c r="K19" i="15"/>
  <c r="Q14" i="6" s="1"/>
  <c r="K18" i="15"/>
  <c r="Q13" i="6" s="1"/>
  <c r="K38" i="15"/>
  <c r="K33" i="15"/>
  <c r="K32" i="15"/>
  <c r="Q27" i="6" s="1"/>
  <c r="K30" i="15"/>
  <c r="L30" i="15" s="1"/>
  <c r="R25" i="6" s="1"/>
  <c r="K39" i="15"/>
  <c r="L28" i="11"/>
  <c r="K22" i="6" s="1"/>
  <c r="L33" i="11"/>
  <c r="K27" i="6" s="1"/>
  <c r="O24" i="6"/>
  <c r="E12" i="6"/>
  <c r="F12" i="6"/>
  <c r="E16" i="6"/>
  <c r="F16" i="6"/>
  <c r="F15" i="6"/>
  <c r="E15" i="6"/>
  <c r="F14" i="6"/>
  <c r="E14" i="6"/>
  <c r="E13" i="6"/>
  <c r="F13" i="6"/>
  <c r="E25" i="6"/>
  <c r="F25" i="6"/>
  <c r="K16" i="15"/>
  <c r="K31" i="15"/>
  <c r="L17" i="11"/>
  <c r="K11" i="6" s="1"/>
  <c r="O12" i="6"/>
  <c r="E24" i="6"/>
  <c r="O25" i="6"/>
  <c r="O13" i="6"/>
  <c r="J14" i="6"/>
  <c r="J18" i="6"/>
  <c r="L37" i="15" l="1"/>
  <c r="R32" i="6" s="1"/>
  <c r="Q32" i="6"/>
  <c r="L38" i="15"/>
  <c r="R33" i="6" s="1"/>
  <c r="Q33" i="6"/>
  <c r="L33" i="15"/>
  <c r="R28" i="6" s="1"/>
  <c r="Q28" i="6"/>
  <c r="L36" i="15"/>
  <c r="R31" i="6" s="1"/>
  <c r="Q31" i="6"/>
  <c r="L34" i="15"/>
  <c r="R29" i="6" s="1"/>
  <c r="Q29" i="6"/>
  <c r="L22" i="15"/>
  <c r="R17" i="6" s="1"/>
  <c r="L39" i="15"/>
  <c r="Q18" i="6"/>
  <c r="Q23" i="6"/>
  <c r="Q19" i="6"/>
  <c r="Q15" i="6"/>
  <c r="Q25" i="6"/>
  <c r="L18" i="15"/>
  <c r="R13" i="6" s="1"/>
  <c r="Q12" i="6"/>
  <c r="L32" i="15"/>
  <c r="R27" i="6" s="1"/>
  <c r="L19" i="15"/>
  <c r="R14" i="6" s="1"/>
  <c r="Q24" i="6"/>
  <c r="Q16" i="6"/>
  <c r="L21" i="15"/>
  <c r="R16" i="6" s="1"/>
  <c r="L26" i="15"/>
  <c r="R21" i="6" s="1"/>
  <c r="Q21" i="6"/>
  <c r="Q20" i="6"/>
  <c r="L25" i="15"/>
  <c r="R20" i="6" s="1"/>
  <c r="Q22" i="6"/>
  <c r="L27" i="15"/>
  <c r="R22" i="6" s="1"/>
  <c r="Q11" i="6"/>
  <c r="L16" i="15"/>
  <c r="R11" i="6" s="1"/>
  <c r="Q26" i="6"/>
  <c r="L31" i="15"/>
  <c r="R26" i="6" s="1"/>
</calcChain>
</file>

<file path=xl/sharedStrings.xml><?xml version="1.0" encoding="utf-8"?>
<sst xmlns="http://schemas.openxmlformats.org/spreadsheetml/2006/main" count="610" uniqueCount="267">
  <si>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</si>
  <si>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</si>
  <si>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</si>
  <si>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</si>
  <si>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</si>
  <si>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</si>
  <si>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</si>
  <si>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</si>
  <si>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</si>
  <si>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</si>
  <si>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</si>
  <si>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</si>
  <si>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</si>
  <si>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</si>
  <si>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</si>
  <si>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</si>
  <si>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</si>
  <si>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</si>
  <si>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</si>
  <si>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</si>
  <si>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</si>
  <si>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</si>
  <si>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</si>
  <si>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</si>
  <si>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</si>
  <si>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</si>
  <si>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</si>
  <si>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Especifico</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</si>
  <si>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</si>
  <si>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</si>
  <si>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</si>
  <si>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</si>
  <si>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</si>
  <si>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</si>
  <si>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</si>
  <si>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</si>
  <si>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</si>
  <si>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</si>
  <si>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</si>
  <si>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</si>
  <si>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</si>
  <si>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</si>
  <si>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</si>
  <si>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</si>
  <si>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</si>
  <si>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</si>
  <si>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</si>
  <si>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</si>
  <si>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</si>
  <si>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</si>
  <si>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</si>
  <si>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</si>
  <si>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</si>
  <si>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</si>
  <si>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</si>
  <si>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</si>
  <si>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</si>
  <si>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</si>
  <si>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Externo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</si>
  <si>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</si>
  <si>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</si>
  <si>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</si>
  <si>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</si>
  <si>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</si>
  <si>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</si>
  <si>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</si>
  <si>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</si>
  <si>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 xml:space="preserve">Entrega de caracteristicas tecnicas inexactas de los bienes y/o servicios a aquirir que no satisfaga la necesidad específica de la entidad. </t>
  </si>
  <si>
    <t>Imposición de nuevos tributos</t>
  </si>
  <si>
    <t>Regulatorios</t>
  </si>
  <si>
    <t>Imposición de nuevos trámites o permisos</t>
  </si>
  <si>
    <t>Cambios en el marco regulatorio o normatividad aplicable al proyecto.</t>
  </si>
  <si>
    <t>Estatal</t>
  </si>
  <si>
    <t>Variación de tasas o tarifas</t>
  </si>
  <si>
    <t>Financieros</t>
  </si>
  <si>
    <t>Demora en el inicio previsto para la ejecución de la obra</t>
  </si>
  <si>
    <t>Fuentes de materiales</t>
  </si>
  <si>
    <t>Programación de obra</t>
  </si>
  <si>
    <t>No realizar la liquidacion del contrato en los terminos pactados en el contrato o los establecidos en la norma</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</si>
  <si>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</si>
  <si>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</si>
  <si>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</si>
  <si>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</si>
  <si>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</si>
  <si>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</si>
  <si>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</si>
  <si>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</si>
  <si>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General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</si>
  <si>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</si>
  <si>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</si>
  <si>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</si>
  <si>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</si>
  <si>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</si>
  <si>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</si>
  <si>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</si>
  <si>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</si>
  <si>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</si>
  <si>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</si>
  <si>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</si>
  <si>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</si>
  <si>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</si>
  <si>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</si>
  <si>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</si>
  <si>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Demoras en el procesp de contratacion.</t>
  </si>
  <si>
    <t>Riesgo de incumplimiento por parte del proveedor, problemas de calidad en los bienes o servicios entregados, posibles sanciones.</t>
  </si>
  <si>
    <t>Inseguridad jurídica para la entidad, posible pérdida de recursos en caso de incumplimiento, y retraso en la ejecución del contrato.</t>
  </si>
  <si>
    <t>Retrasos en la formalización del contrato, posibles disputas legales, incremento de costos y dilación en el cumplimiento de los objetivos.</t>
  </si>
  <si>
    <t>Aumento en los costos de ejecución del contrato, riesgo de incumplimiento por parte del contratista y necesidad de reajustar el presupuesto.</t>
  </si>
  <si>
    <t xml:space="preserve"> Retrasos en la ejecución, posibles sanciones al contratista, y afectación de la calidad de los bienes y servicios entregados.</t>
  </si>
  <si>
    <t>Insatisfacción de los requerimientos del proyecto, necesidad de ajustes y posibles costos adicionales para corregir los bienes o servicios.</t>
  </si>
  <si>
    <t>Incumplimiento de la normativa, sanciones a la entidad o contratista, y posibles problemas para el cierre administrativo y financiero del contrato.</t>
  </si>
  <si>
    <t>Necesidad de ajustes al contrato, posibles sobrecostos y modificaciones en el alcance del proyecto para adaptarse a la nueva normativa.</t>
  </si>
  <si>
    <t>Retraso en las actividaes y ejecucion del contrato.</t>
  </si>
  <si>
    <t>Retrasos en la ejecución del proyecto, sanciones por parte de las autoridades y posibles modificaciones en el alcance del contrato.</t>
  </si>
  <si>
    <t xml:space="preserve">Deserción de los participantes y/o baja participación de los beneficiarios en el componentes y/o fases del proyecto. </t>
  </si>
  <si>
    <t xml:space="preserve">Afectaría la ejecución del contrato y el cronograma por fases proyectadas. </t>
  </si>
  <si>
    <t>Retraso en el cronograma y plan de trabajo aprobado en Comité Técnico, solicitud de prorrogas, declaración de incumplimiento y/o multas</t>
  </si>
  <si>
    <t>Incumplimiento de las metas de cobertura establecidas para el proyecto, necesidad de realizar jornadas adicionales de convocatoria y posible afectación de los indicadores de cumplimiento contractual.</t>
  </si>
  <si>
    <t>Generación de información inexacta sobre la cobertura alcanzada, observaciones por parte de la supervisión y disminución del número de beneficiarios válidamente soportados para el cumplimiento de la meta contractual.</t>
  </si>
  <si>
    <t>Disminución del alcance de las actividades de educación ambiental dirigidas al sector comercial y dificultad para alcanzar las metas de intervención previstas en el proyecto.</t>
  </si>
  <si>
    <t>Suspensión, aplazamiento o reprogramación de actividades, disminución de la participación ciudadana y posibles retrasos en el cronograma de ejecución del contrato.</t>
  </si>
  <si>
    <t>Rechazo parcial o total de los soportes de ejecución por parte de la supervisión, dificultades para validar el cumplimiento de metas y retrasos en la aprobación de informes y productos contractuales.</t>
  </si>
  <si>
    <t>Disminución de la permanencia y sostenibilidad de las huertas intervenidas, afectación de los resultados esperados del proyecto y pérdida parcial de la inversión realizada en insumos, herramientas y material vegetal.</t>
  </si>
  <si>
    <t>Reducción de la productividad y funcionalidad de las huertas urbanas, necesidad de reposición de material vegetal y afectación de los objetivos del componente de agricultura urbana.</t>
  </si>
  <si>
    <t>Afectación del cronograma de ejecución, retraso en la implementación o fortalecimiento de las huertas y posible incumplimiento de actividades programadas.</t>
  </si>
  <si>
    <t>Dificultades para el establecimiento y sostenibilidad de las huertas, disminución de la efectividad de las intervenciones y afectación de los resultados esperados del proyecto.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</si>
  <si>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</si>
  <si>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</si>
  <si>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</si>
  <si>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</si>
  <si>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</si>
  <si>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</si>
  <si>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</si>
  <si>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</si>
  <si>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</si>
  <si>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</si>
  <si>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</si>
  <si>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</si>
  <si>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</si>
  <si>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</si>
  <si>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</si>
  <si>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</si>
  <si>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</si>
  <si>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</si>
  <si>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</si>
  <si>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</si>
  <si>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</si>
  <si>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</si>
  <si>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</si>
  <si>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</si>
  <si>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</si>
  <si>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</si>
  <si>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</si>
  <si>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</si>
  <si>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</si>
  <si>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</si>
  <si>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</si>
  <si>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</si>
  <si>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</si>
  <si>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</si>
  <si>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</si>
  <si>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</si>
  <si>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</si>
  <si>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</si>
  <si>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</si>
  <si>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</si>
  <si>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</si>
  <si>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</si>
  <si>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</si>
  <si>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</si>
  <si>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</si>
  <si>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</si>
  <si>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</si>
  <si>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Realizar un análisis exhaustivo de la modalidad de contratación más adecuada para el proyecto, considerando el tipo de bienes y servicios requeridos, el presupuesto y el plazo.</t>
  </si>
  <si>
    <t>SI</t>
  </si>
  <si>
    <t xml:space="preserve">Responsable de Planeacion </t>
  </si>
  <si>
    <t xml:space="preserve">Revisiones del analisis de contratacion </t>
  </si>
  <si>
    <t>Mensual</t>
  </si>
  <si>
    <t>Establecer límites mínimos y justificación de capacidad de cumplimiento de los proponentes; verificar antecedentes.</t>
  </si>
  <si>
    <t>Comité Evaluador</t>
  </si>
  <si>
    <t>Auditorías de precios y análisis de cumplimiento</t>
  </si>
  <si>
    <t>Cada proceso de selección.</t>
  </si>
  <si>
    <t>Verificar la garantía presentada antes de la firma del contrato y establecer un plazo específico para la constitución de la garantía.</t>
  </si>
  <si>
    <t>NO</t>
  </si>
  <si>
    <t>Responsable de contratacion</t>
  </si>
  <si>
    <t>Seguimiento a garantías previas a la firma</t>
  </si>
  <si>
    <t>Por Contrato</t>
  </si>
  <si>
    <t>Revisar requisitos de selección para garantizar transparencia y documentar decisiones.</t>
  </si>
  <si>
    <t>Responsable legal</t>
  </si>
  <si>
    <t>Control de quejas y reclamos</t>
  </si>
  <si>
    <t>Cada proceso de selección</t>
  </si>
  <si>
    <t>Incluir cláusulas de ajuste de precios y monitorear regularmente el mercado.</t>
  </si>
  <si>
    <t>Responsable de control financiero</t>
  </si>
  <si>
    <t>Monitoreo de precios de mercado</t>
  </si>
  <si>
    <t>Solicitar plan de cumplimiento del contratista; auditorías periódicas y establecer sanciones.</t>
  </si>
  <si>
    <t>Supervisor de contrato</t>
  </si>
  <si>
    <t>Auditorías a subcontratistas y proveedores</t>
  </si>
  <si>
    <t>Trimestral</t>
  </si>
  <si>
    <t>Establecer un sistema de revisión y aprobación técnica antes de la aceptación final.</t>
  </si>
  <si>
    <t>Inspector de calidad</t>
  </si>
  <si>
    <t>Revisión técnica de especificaciones</t>
  </si>
  <si>
    <t>En cada entrega</t>
  </si>
  <si>
    <t>Establecer cronograma de cierre con plazos para entrega de documentos y cierre financiero.</t>
  </si>
  <si>
    <t>Responsable de cierre de contrato</t>
  </si>
  <si>
    <t>Seguimiento del cronograma de liquidación</t>
  </si>
  <si>
    <t>Al finalizar el contrato</t>
  </si>
  <si>
    <t>Asesor legal</t>
  </si>
  <si>
    <t>Actualización periódica de normativa</t>
  </si>
  <si>
    <t>Semestral</t>
  </si>
  <si>
    <t>Establecer cronogramas para la emergencias ambientales.</t>
  </si>
  <si>
    <t>Responsable ambiental</t>
  </si>
  <si>
    <t>Seguimiento de obtención de permisos ambientales</t>
  </si>
  <si>
    <t>Planificar con anticipación la obtención de permisos y mantener comunicación con autoridades.</t>
  </si>
  <si>
    <t xml:space="preserve">Bimensual </t>
  </si>
  <si>
    <t>Quincenal</t>
  </si>
  <si>
    <t>Seguimiento a la ejecución</t>
  </si>
  <si>
    <t>Implementar una estrategia de convocatoria previa mediante articulación con organizaciones comunitarias, JAC, propiedad horizontal, instituciones educativas y actores territoriales; realizar confirmación previa de asistencia, seguimiento telefónico cuando aplique y programación flexible de jornadas para maximizar la participación.</t>
  </si>
  <si>
    <t>Contratista</t>
  </si>
  <si>
    <t>Verificación de inscritos, asistentes efectivos y cumplimiento de metas de cobertura por jornada.</t>
  </si>
  <si>
    <t>Semanal</t>
  </si>
  <si>
    <t>Implementar procedimientos de validación y depuración periódica de bases de datos, verificando la identificación de los participantes mediante documento de identidad y realizando controles para evitar registros duplicados antes de la consolidación de informes.</t>
  </si>
  <si>
    <t>Revisión y depuración periódica de bases de datos, validación de documentos de identificación y control de registros duplicados.</t>
  </si>
  <si>
    <t>Realizar procesos de acercamiento previo con comerciantes, administradores y organizaciones del sector, programando las intervenciones en horarios de mayor disponibilidad y utilizando material pedagógico que facilite la interacción y participación de los establecimientos.</t>
  </si>
  <si>
    <t>Seguimiento al número de establecimientos intervenidos frente a la programación establecida.</t>
  </si>
  <si>
    <t>Implementar controles de calidad documental, revisión periódica de listas de asistencia, bases de datos, registros fotográficos y demás evidencias de ejecución; realizar validaciones previas a la entrega de informes y mantener respaldo físico y digital de la información generada.</t>
  </si>
  <si>
    <t>Revisión de listas de asistencia, registros fotográficos, bases de datos y soportes previos a la entrega de informes.</t>
  </si>
  <si>
    <t>Realizar procesos de acompañamiento técnico periódico, seguimiento a los beneficiarios, fortalecimiento de capacidades para el manejo de las huertas y promoción de estrategias de apropiación comunitaria que favorezcan su sostenibilidad.</t>
  </si>
  <si>
    <t>Seguimiento a la permanencia de los beneficiarios, visitas técnicas a las huertas y verificación de las actividades de mantenimiento y aprovechamiento.</t>
  </si>
  <si>
    <t>Implementar asistencia técnica para el manejo adecuado del material vegetal, realizar seguimiento al estado fitosanitario de las huertas y promover buenas prácticas de riego, mantenimiento y control de plagas.</t>
  </si>
  <si>
    <t>Verificación periódica del estado fitosanitario de las huertas y seguimiento a la supervivencia del material vegetal entregado.</t>
  </si>
  <si>
    <t>Establecer una programación detallada para la adquisición y entrega de insumos, realizar seguimiento permanente a proveedores y mantener mecanismos de control sobre el cronograma de suministro.</t>
  </si>
  <si>
    <t>Seguimiento al cronograma de adquisiciones, entrega de insumos y cumplimiento de los tiempos establecidos para cada actividad.</t>
  </si>
  <si>
    <t>Revisión de criterios de elegibilidad, visitas de verificación y validación de condiciones técnicas antes de la vinculación al proyecto.</t>
  </si>
  <si>
    <t>Durante el proceso de selección</t>
  </si>
  <si>
    <t>Impacto del Riesgo</t>
  </si>
  <si>
    <t>Esta matriz es un documento anexo del Estudio Previo</t>
  </si>
  <si>
    <t>No</t>
  </si>
  <si>
    <t>Etapa</t>
  </si>
  <si>
    <t>Clase</t>
  </si>
  <si>
    <t>Fuente</t>
  </si>
  <si>
    <t>Calificación total</t>
  </si>
  <si>
    <t>¿A quien se le asigna?</t>
  </si>
  <si>
    <t>%</t>
  </si>
  <si>
    <t>¿Cómo se realiza el monitoreo</t>
  </si>
  <si>
    <t>CONTRATISTA</t>
  </si>
  <si>
    <t xml:space="preserve">Categoria </t>
  </si>
  <si>
    <t>FDLCH</t>
  </si>
  <si>
    <t>CONTRATISTA Y FDLCH</t>
  </si>
  <si>
    <t>Baja asistencia de participantes convocados a las jornadas de capacitación de la Ruta A. (Componente 2)</t>
  </si>
  <si>
    <t>Duplicidad de registros o inconsistencias en la identificación de beneficiarios. (Componente 2)</t>
  </si>
  <si>
    <t>Baja participación de establecimientos comerciales en las actividades de sensibilización de la Ruta B. (Componente 2)</t>
  </si>
  <si>
    <t>Condiciones climáticas adversas Ruta C (Componente 2)</t>
  </si>
  <si>
    <t>Inconsistencias en soportes documentales (Componente 2)</t>
  </si>
  <si>
    <t>Abandono o falta de sostenibilidad de las huertas implementadas (Componente 1)</t>
  </si>
  <si>
    <t>Mortalidad o deterioro del material vegetal entregado (Componente 1)</t>
  </si>
  <si>
    <t>Retraso en la entrega de herramientas, insumos o paquetes tecnológicos (Componente 1)</t>
  </si>
  <si>
    <t>Selección de beneficiarios que no cumplen las condiciones técnicas mínimas para la implementación o fortalecimiento de huertas (Componente 1)</t>
  </si>
  <si>
    <t>Verificación periódica de listados de asistencia, porcentaje de participación por actividad, seguimiento a las inasistencias y cumplimiento de las metas de cobertura definidas para cada componente.</t>
  </si>
  <si>
    <t>Implementar estrategias de convocatoria, confirmación y recordación previa de las actividades mediante llamadas, mensajes y articulación con organizaciones comunitarias, líderes territoriales y actores locales; realizar seguimiento permanente a la asistencia, identificar oportunamente las causas de inasistencia y ejecutar jornadas de recuperación o reprogramación cuando sea necesario para garantizar el cumplimiento de las metas de cobertura.</t>
  </si>
  <si>
    <t>El contratista deberá elaborar y ejecutar un cronograma de adquisición y entrega de herramientas, insumos y paquetes tecnológicos, realizar seguimiento periódico al cumplimiento de los tiempos de suministro por parte de los proveedores, mantener comunicación permanente con estos y adoptar medidas oportunas para mitigar retrasos, incluyendo la gestión de proveedores alternos cuando sea necesario, con el fin de garantizar la disponibilidad de los elementos requeridos para la ejecución del proyecto.</t>
  </si>
  <si>
    <t>Verificación periódica del cronograma de adquisición y entrega, revisión de órdenes de compra, soportes de recepción de insumos, inventarios y cumplimiento de los tiempos establecidos para el suministro de los elementos requeridos.</t>
  </si>
  <si>
    <t>Objeto Contractual: 
PRESTAR LOS SERVICIOS INTEGRALES PARA LA IMPLEMENTACIÓN Y FORTALECIMIENTO DE PROCESOS DE AGRICULTURA URBANA, EDUCACIÓN AMBIENTAL Y MANEJO ADECUADO DE SEPARACIÓN EN LA FUENTE Y RECICLAJE, MEDIANTE EL DESARROLLO DE HUERTAS URBANAS, PROYECTOS CIUDADANOS DE EDUCACIÓN AMBIENTAL (PROCEDA) Y ACCIONES COMUNITARIAS ORIENTADAS AL APROVECHAMIENTO, SEPARACIÓN EN LA FUENTE Y SOSTENIBILIDAD AMBIENTAL EN LA LOCALIDAD DE CHAPINERO</t>
  </si>
  <si>
    <t>Realizar seguimiento permanente a los cambios normativos aplicables al proyecto y establecer mecanismos de actualización y ajuste oportuno de las actividades, procedimientos y documentos frente a las modificaciones regulatorias que puedan presentarse.</t>
  </si>
  <si>
    <t>Realizar seguimiento previo y durante la ejecución a los permisos, autorizaciones y requisitos ambientales aplicables, gestionando oportunamente las solicitudes y ajustes necesarios para evitar afectaciones al cronograma y desarrollo de las actividades del proyecto.</t>
  </si>
  <si>
    <t>Aplicar criterios de selección previamente definidos, realizar verificación documental y visitas de validación cuando corresponda, y efectuar seguimiento durante la implementación para identificar oportunamente el incumplimiento de las condiciones técnicas de los beneficiarios y adoptar las medidas correctivas correspondientes.</t>
  </si>
  <si>
    <t>Verificación de pronósticos y condiciones climáticas, seguimiento al cronograma de actividades y aplicación de los planes de contingencia cuando se presenten condiciones adversas.</t>
  </si>
  <si>
    <t>Retraso en la entrega de herramientas e insumos requeridos para la implementación o fortalecimiento de las huertas (Componente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</si>
</sst>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14"/>
      <name val="Garamond"/>
      <family val="1"/>
    </font>
    <font>
      <sz val="14"/>
      <name val="Arial"/>
      <family val="2"/>
    </font>
    <font>
      <sz val="18"/>
      <name val="Arial"/>
      <family val="2"/>
    </font>
    <font>
      <b/>
      <sz val="14"/>
      <name val="Arial"/>
      <family val="2"/>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5" tint="0.79998168889431442"/>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diagonal/>
    </border>
  </borders>
  <cellStyleXfs count="1">
    <xf numFmtId="0" fontId="0" fillId="0" borderId="0"/>
  </cellStyleXfs>
  <cellXfs count="352">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0"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4"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8" xfId="0" applyFont="1" applyFill="1" applyBorder="1" applyAlignment="1">
      <alignment horizontal="center" vertical="center" wrapText="1"/>
    </xf>
    <xf numFmtId="0" fontId="12" fillId="4" borderId="29" xfId="0" applyFont="1" applyFill="1" applyBorder="1" applyAlignment="1">
      <alignment horizontal="center" vertical="center" wrapText="1"/>
    </xf>
    <xf numFmtId="0" fontId="12" fillId="4" borderId="29" xfId="0" applyFont="1" applyFill="1" applyBorder="1" applyAlignment="1">
      <alignment horizontal="center" vertical="center" textRotation="90" wrapText="1"/>
    </xf>
    <xf numFmtId="0" fontId="12" fillId="4" borderId="30" xfId="0" applyFont="1" applyFill="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3" xfId="0" applyFont="1" applyBorder="1" applyAlignment="1">
      <alignment horizontal="center" vertical="center" textRotation="90" wrapText="1"/>
    </xf>
    <xf numFmtId="0" fontId="7" fillId="0" borderId="36"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10" fillId="0" borderId="3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37" xfId="0" applyFont="1" applyBorder="1" applyAlignment="1">
      <alignment horizontal="center" vertical="center" wrapText="1"/>
    </xf>
    <xf numFmtId="0" fontId="7" fillId="0" borderId="42" xfId="0" applyFont="1" applyBorder="1"/>
    <xf numFmtId="0" fontId="7" fillId="0" borderId="42"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1"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8" xfId="0" applyFont="1" applyFill="1" applyBorder="1" applyAlignment="1">
      <alignment horizontal="center" vertical="center" wrapText="1"/>
    </xf>
    <xf numFmtId="0" fontId="23"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18" fillId="0" borderId="32" xfId="0" applyFont="1" applyBorder="1" applyAlignment="1">
      <alignment horizontal="left" vertical="center" wrapText="1"/>
    </xf>
    <xf numFmtId="0" fontId="21" fillId="0" borderId="3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6" xfId="0" applyFont="1" applyBorder="1" applyAlignment="1">
      <alignment horizontal="center" vertical="center" wrapText="1"/>
    </xf>
    <xf numFmtId="0" fontId="18" fillId="0" borderId="34"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7" xfId="0" applyFont="1" applyBorder="1" applyAlignment="1">
      <alignment horizontal="center" vertical="center" wrapText="1"/>
    </xf>
    <xf numFmtId="0" fontId="21" fillId="0" borderId="38" xfId="0" applyFont="1" applyBorder="1"/>
    <xf numFmtId="0" fontId="21" fillId="0" borderId="39" xfId="0" applyFont="1" applyBorder="1"/>
    <xf numFmtId="0" fontId="21" fillId="0" borderId="40"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7"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8" xfId="0" applyFont="1" applyFill="1" applyBorder="1" applyAlignment="1">
      <alignment horizontal="center" vertical="center" wrapText="1"/>
    </xf>
    <xf numFmtId="0" fontId="18" fillId="0" borderId="32" xfId="0" applyFont="1" applyBorder="1" applyAlignment="1">
      <alignment horizontal="center" vertical="center" wrapText="1"/>
    </xf>
    <xf numFmtId="0" fontId="18" fillId="0" borderId="33" xfId="0" applyFont="1" applyBorder="1" applyAlignment="1">
      <alignment horizontal="center" vertical="center" wrapText="1"/>
    </xf>
    <xf numFmtId="0" fontId="25"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9"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14" fontId="25" fillId="0" borderId="3" xfId="0" applyNumberFormat="1" applyFont="1" applyBorder="1" applyAlignment="1">
      <alignment horizontal="center" vertical="center" wrapText="1"/>
    </xf>
    <xf numFmtId="0" fontId="18" fillId="11" borderId="34" xfId="0" applyFont="1" applyFill="1" applyBorder="1" applyAlignment="1">
      <alignment horizontal="left" vertical="center" wrapText="1"/>
    </xf>
    <xf numFmtId="0" fontId="21" fillId="11" borderId="3" xfId="0" applyFont="1" applyFill="1" applyBorder="1" applyAlignment="1">
      <alignment horizontal="left" vertical="center" wrapText="1"/>
    </xf>
    <xf numFmtId="0" fontId="18" fillId="11" borderId="3" xfId="0" applyFont="1" applyFill="1" applyBorder="1" applyAlignment="1">
      <alignment horizontal="center" vertical="center" wrapText="1"/>
    </xf>
    <xf numFmtId="0" fontId="18" fillId="11" borderId="3" xfId="0" applyFont="1" applyFill="1" applyBorder="1" applyAlignment="1">
      <alignment horizontal="center" vertical="center"/>
    </xf>
    <xf numFmtId="0" fontId="17" fillId="0" borderId="31" xfId="0" applyFont="1" applyBorder="1" applyAlignment="1">
      <alignment vertical="center"/>
    </xf>
    <xf numFmtId="0" fontId="17" fillId="0" borderId="1" xfId="0" applyFont="1" applyBorder="1" applyAlignment="1">
      <alignment vertical="center"/>
    </xf>
    <xf numFmtId="0" fontId="17" fillId="0" borderId="67" xfId="0" applyFont="1" applyBorder="1" applyAlignment="1">
      <alignment vertical="center"/>
    </xf>
    <xf numFmtId="0" fontId="31" fillId="0" borderId="0" xfId="0" applyFont="1" applyAlignment="1">
      <alignment horizontal="center" vertical="center" wrapText="1"/>
    </xf>
    <xf numFmtId="0" fontId="32" fillId="2" borderId="0" xfId="0" applyFont="1" applyFill="1" applyAlignment="1">
      <alignment vertical="top" wrapText="1" readingOrder="1"/>
    </xf>
    <xf numFmtId="0" fontId="30" fillId="0" borderId="0" xfId="0" applyFont="1"/>
    <xf numFmtId="16" fontId="25" fillId="0" borderId="3" xfId="0" applyNumberFormat="1" applyFont="1" applyBorder="1" applyAlignment="1">
      <alignment horizontal="center" vertical="center" wrapText="1"/>
    </xf>
    <xf numFmtId="14" fontId="7" fillId="0" borderId="33"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14" fontId="25" fillId="0" borderId="68" xfId="0" applyNumberFormat="1" applyFont="1" applyBorder="1" applyAlignment="1">
      <alignment horizontal="center" vertical="center" wrapText="1"/>
    </xf>
    <xf numFmtId="0" fontId="25" fillId="0" borderId="68" xfId="0" applyFont="1" applyBorder="1" applyAlignment="1">
      <alignment horizontal="center" vertical="center" wrapText="1"/>
    </xf>
    <xf numFmtId="0" fontId="17" fillId="0" borderId="3" xfId="0" applyFont="1" applyBorder="1" applyAlignment="1">
      <alignment horizontal="left" vertical="center" wrapText="1"/>
    </xf>
    <xf numFmtId="0" fontId="17" fillId="0" borderId="9" xfId="0" applyFont="1" applyBorder="1" applyAlignment="1">
      <alignment horizontal="left" vertical="center" wrapText="1"/>
    </xf>
    <xf numFmtId="0" fontId="22" fillId="4" borderId="29" xfId="0" applyFont="1" applyFill="1" applyBorder="1" applyAlignment="1">
      <alignment horizontal="center" vertical="center" wrapText="1"/>
    </xf>
    <xf numFmtId="0" fontId="16" fillId="0" borderId="52" xfId="0" applyFont="1" applyBorder="1" applyAlignment="1">
      <alignment horizontal="center" vertical="center"/>
    </xf>
    <xf numFmtId="0" fontId="16" fillId="0" borderId="39" xfId="0" applyFont="1" applyBorder="1" applyAlignment="1">
      <alignment horizontal="center" vertical="center"/>
    </xf>
    <xf numFmtId="0" fontId="16" fillId="0" borderId="40" xfId="0" applyFont="1" applyBorder="1" applyAlignment="1">
      <alignment horizontal="center" vertical="center"/>
    </xf>
    <xf numFmtId="0" fontId="22" fillId="4" borderId="47" xfId="0" applyFont="1" applyFill="1" applyBorder="1" applyAlignment="1">
      <alignment horizontal="center" vertical="center" wrapText="1"/>
    </xf>
    <xf numFmtId="0" fontId="22" fillId="4" borderId="48" xfId="0" applyFont="1" applyFill="1" applyBorder="1" applyAlignment="1">
      <alignment horizontal="center" vertical="center" wrapText="1"/>
    </xf>
    <xf numFmtId="0" fontId="22" fillId="4" borderId="53" xfId="0" applyFont="1" applyFill="1" applyBorder="1" applyAlignment="1">
      <alignment horizontal="center" vertical="center" wrapText="1"/>
    </xf>
    <xf numFmtId="0" fontId="15" fillId="2" borderId="47" xfId="0" applyFont="1" applyFill="1" applyBorder="1" applyAlignment="1">
      <alignment horizontal="left" vertical="top" wrapText="1" readingOrder="1"/>
    </xf>
    <xf numFmtId="0" fontId="15" fillId="2" borderId="48" xfId="0" applyFont="1" applyFill="1" applyBorder="1" applyAlignment="1">
      <alignment horizontal="left" vertical="top" wrapText="1" readingOrder="1"/>
    </xf>
    <xf numFmtId="0" fontId="15" fillId="2" borderId="49" xfId="0" applyFont="1" applyFill="1" applyBorder="1" applyAlignment="1">
      <alignment horizontal="left" vertical="top" wrapText="1" readingOrder="1"/>
    </xf>
    <xf numFmtId="0" fontId="5" fillId="0" borderId="3" xfId="0" applyFont="1" applyBorder="1" applyAlignment="1">
      <alignment horizontal="center"/>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8" xfId="0" applyFont="1" applyBorder="1" applyAlignment="1">
      <alignment horizontal="center" vertical="center"/>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13" fillId="0" borderId="54" xfId="0" applyFont="1" applyBorder="1" applyAlignment="1">
      <alignment horizontal="center" vertical="center"/>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62" xfId="0" applyFont="1" applyBorder="1" applyAlignment="1">
      <alignment horizontal="center" vertical="center"/>
    </xf>
    <xf numFmtId="0" fontId="13" fillId="0" borderId="0" xfId="0" applyFont="1" applyAlignment="1">
      <alignment horizontal="center" vertical="center"/>
    </xf>
    <xf numFmtId="0" fontId="13" fillId="0" borderId="61" xfId="0" applyFont="1" applyBorder="1" applyAlignment="1">
      <alignment horizontal="center" vertical="center"/>
    </xf>
    <xf numFmtId="0" fontId="13" fillId="0" borderId="57" xfId="0" applyFont="1" applyBorder="1" applyAlignment="1">
      <alignment horizontal="center" vertical="center"/>
    </xf>
    <xf numFmtId="0" fontId="13" fillId="0" borderId="50" xfId="0" applyFont="1" applyBorder="1" applyAlignment="1">
      <alignment horizontal="center" vertical="center"/>
    </xf>
    <xf numFmtId="0" fontId="13" fillId="0" borderId="58" xfId="0" applyFont="1" applyBorder="1" applyAlignment="1">
      <alignment horizontal="center" vertical="center"/>
    </xf>
    <xf numFmtId="0" fontId="18" fillId="0" borderId="54" xfId="0" applyFont="1" applyBorder="1" applyAlignment="1">
      <alignment horizontal="left" vertical="center" wrapText="1"/>
    </xf>
    <xf numFmtId="0" fontId="18" fillId="0" borderId="56" xfId="0" applyFont="1" applyBorder="1" applyAlignment="1">
      <alignment horizontal="left" vertical="center" wrapText="1"/>
    </xf>
    <xf numFmtId="0" fontId="18" fillId="0" borderId="62" xfId="0" applyFont="1" applyBorder="1" applyAlignment="1">
      <alignment horizontal="left" vertical="center" wrapText="1"/>
    </xf>
    <xf numFmtId="0" fontId="18" fillId="0" borderId="61" xfId="0" applyFont="1" applyBorder="1" applyAlignment="1">
      <alignment horizontal="left" vertical="center" wrapText="1"/>
    </xf>
    <xf numFmtId="0" fontId="18" fillId="0" borderId="57" xfId="0" applyFont="1" applyBorder="1" applyAlignment="1">
      <alignment horizontal="left" vertical="center" wrapText="1"/>
    </xf>
    <xf numFmtId="0" fontId="18" fillId="0" borderId="58" xfId="0" applyFont="1" applyBorder="1" applyAlignment="1">
      <alignment horizontal="left" vertical="center" wrapText="1"/>
    </xf>
    <xf numFmtId="0" fontId="15" fillId="0" borderId="51"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33" xfId="0" applyFont="1" applyBorder="1" applyAlignment="1">
      <alignment horizontal="left" vertical="center" wrapText="1"/>
    </xf>
    <xf numFmtId="0" fontId="15" fillId="0" borderId="0" xfId="0" applyFont="1" applyAlignment="1">
      <alignment horizontal="right" vertical="center" textRotation="90"/>
    </xf>
    <xf numFmtId="0" fontId="17" fillId="11" borderId="3" xfId="0" applyFont="1" applyFill="1" applyBorder="1" applyAlignment="1">
      <alignment horizontal="left" vertical="center" wrapText="1"/>
    </xf>
    <xf numFmtId="0" fontId="16" fillId="0" borderId="50" xfId="0" applyFont="1" applyBorder="1" applyAlignment="1">
      <alignment horizontal="center"/>
    </xf>
    <xf numFmtId="0" fontId="21" fillId="0" borderId="19"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21" fillId="6" borderId="3" xfId="0" applyFont="1" applyFill="1" applyBorder="1" applyAlignment="1">
      <alignment horizontal="center"/>
    </xf>
    <xf numFmtId="0" fontId="21" fillId="8"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16" fillId="2" borderId="0" xfId="0" applyFont="1" applyFill="1" applyAlignment="1">
      <alignment horizontal="center"/>
    </xf>
    <xf numFmtId="0" fontId="15" fillId="0" borderId="34"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28"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20" fillId="0" borderId="34"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4" xfId="0" applyFont="1" applyBorder="1" applyAlignment="1">
      <alignment horizontal="left" vertical="center" wrapText="1"/>
    </xf>
    <xf numFmtId="0" fontId="18" fillId="0" borderId="27" xfId="0" applyFont="1" applyBorder="1" applyAlignment="1">
      <alignment horizontal="left" vertical="center" wrapText="1"/>
    </xf>
    <xf numFmtId="0" fontId="18" fillId="0" borderId="45" xfId="0" applyFont="1" applyBorder="1" applyAlignment="1">
      <alignment horizontal="left" vertical="center" wrapText="1"/>
    </xf>
    <xf numFmtId="0" fontId="18" fillId="0" borderId="46" xfId="0" applyFont="1" applyBorder="1" applyAlignment="1">
      <alignment horizontal="left" vertical="center" wrapText="1"/>
    </xf>
    <xf numFmtId="0" fontId="18" fillId="0" borderId="63" xfId="0" applyFont="1" applyBorder="1" applyAlignment="1">
      <alignment horizontal="left" vertical="center" wrapText="1"/>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9" xfId="0" applyFont="1" applyBorder="1" applyAlignment="1">
      <alignment horizontal="left" vertical="top" wrapText="1"/>
    </xf>
    <xf numFmtId="0" fontId="15" fillId="0" borderId="37" xfId="0" applyFont="1" applyBorder="1" applyAlignment="1">
      <alignment horizontal="left" vertical="top" wrapText="1"/>
    </xf>
    <xf numFmtId="0" fontId="16" fillId="0" borderId="47" xfId="0" applyFont="1" applyBorder="1" applyAlignment="1">
      <alignment horizontal="center"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5" fillId="0" borderId="38" xfId="0" applyFont="1" applyBorder="1" applyAlignment="1">
      <alignment horizontal="left" wrapText="1"/>
    </xf>
    <xf numFmtId="0" fontId="15" fillId="0" borderId="39"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4" xfId="0" applyFont="1" applyBorder="1" applyAlignment="1">
      <alignment horizontal="left" vertical="center" wrapText="1"/>
    </xf>
    <xf numFmtId="0" fontId="28" fillId="0" borderId="65" xfId="0" applyFont="1" applyBorder="1" applyAlignment="1">
      <alignment horizontal="left" vertical="center" wrapText="1"/>
    </xf>
    <xf numFmtId="0" fontId="28" fillId="0" borderId="66" xfId="0" applyFont="1" applyBorder="1" applyAlignment="1">
      <alignment horizontal="left" vertical="center" wrapText="1"/>
    </xf>
    <xf numFmtId="0" fontId="15" fillId="2" borderId="41" xfId="0" applyFont="1" applyFill="1" applyBorder="1" applyAlignment="1">
      <alignment horizontal="center" vertical="center" wrapText="1"/>
    </xf>
    <xf numFmtId="0" fontId="15" fillId="2" borderId="45"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6" fillId="0" borderId="47" xfId="0" applyFont="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7" fillId="0" borderId="14" xfId="0" applyFont="1" applyBorder="1" applyAlignment="1">
      <alignment vertical="center"/>
    </xf>
    <xf numFmtId="0" fontId="17" fillId="0" borderId="6" xfId="0" applyFont="1" applyBorder="1" applyAlignment="1">
      <alignment vertical="center"/>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29" fillId="2" borderId="47" xfId="0" applyFont="1" applyFill="1" applyBorder="1" applyAlignment="1">
      <alignment horizontal="left" vertical="top" wrapText="1" readingOrder="1"/>
    </xf>
    <xf numFmtId="0" fontId="29" fillId="2" borderId="48" xfId="0" applyFont="1" applyFill="1" applyBorder="1" applyAlignment="1">
      <alignment horizontal="left" vertical="top" wrapText="1" readingOrder="1"/>
    </xf>
    <xf numFmtId="0" fontId="29" fillId="2" borderId="49"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3" xfId="0" applyFont="1" applyBorder="1" applyAlignment="1">
      <alignment horizontal="center" vertical="center" wrapText="1"/>
    </xf>
    <xf numFmtId="0" fontId="17" fillId="0" borderId="33" xfId="0" applyFont="1" applyBorder="1" applyAlignment="1">
      <alignment horizontal="center" vertical="center" wrapText="1"/>
    </xf>
    <xf numFmtId="0" fontId="23" fillId="4" borderId="29"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1" xfId="0" applyFont="1" applyBorder="1"/>
    <xf numFmtId="0" fontId="28" fillId="0" borderId="0" xfId="0" applyFont="1"/>
    <xf numFmtId="0" fontId="21" fillId="0" borderId="4" xfId="0" applyFont="1" applyBorder="1" applyAlignment="1">
      <alignment horizontal="center" vertical="center" wrapText="1"/>
    </xf>
    <xf numFmtId="0" fontId="21" fillId="0" borderId="43" xfId="0" applyFont="1" applyBorder="1" applyAlignment="1">
      <alignment horizontal="center" vertical="center" wrapText="1"/>
    </xf>
    <xf numFmtId="0" fontId="21" fillId="0" borderId="26" xfId="0" applyFont="1" applyBorder="1" applyAlignment="1">
      <alignment horizontal="center" vertical="center" wrapText="1"/>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16" fillId="2" borderId="50" xfId="0" applyFont="1" applyFill="1" applyBorder="1" applyAlignment="1">
      <alignment horizontal="center"/>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0" borderId="9" xfId="0" applyFont="1" applyBorder="1" applyAlignment="1">
      <alignment horizontal="center" vertical="center" wrapText="1"/>
    </xf>
    <xf numFmtId="0" fontId="21" fillId="9" borderId="26" xfId="0" applyFont="1" applyFill="1" applyBorder="1" applyAlignment="1">
      <alignment horizontal="center" vertical="center"/>
    </xf>
    <xf numFmtId="0" fontId="16" fillId="6" borderId="43"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7" borderId="59" xfId="0" applyFont="1" applyFill="1" applyBorder="1" applyAlignment="1">
      <alignment horizontal="center" vertical="center"/>
    </xf>
    <xf numFmtId="0" fontId="21" fillId="7" borderId="60" xfId="0" applyFont="1" applyFill="1" applyBorder="1" applyAlignment="1">
      <alignment horizontal="center" vertical="center"/>
    </xf>
    <xf numFmtId="0" fontId="21" fillId="9" borderId="43" xfId="0" applyFont="1" applyFill="1" applyBorder="1" applyAlignment="1">
      <alignment horizontal="center" vertical="center"/>
    </xf>
    <xf numFmtId="0" fontId="16" fillId="6" borderId="43" xfId="0" applyFont="1" applyFill="1" applyBorder="1" applyAlignment="1">
      <alignment horizontal="center" vertical="center" wrapText="1"/>
    </xf>
    <xf numFmtId="0" fontId="21" fillId="8" borderId="43" xfId="0" applyFont="1" applyFill="1" applyBorder="1" applyAlignment="1">
      <alignment horizontal="center" vertical="center"/>
    </xf>
    <xf numFmtId="0" fontId="16" fillId="6" borderId="54"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0"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46" xfId="0" applyFont="1" applyFill="1" applyBorder="1" applyAlignment="1">
      <alignment horizontal="center" vertical="center" wrapText="1"/>
    </xf>
    <xf numFmtId="0" fontId="16" fillId="6" borderId="27" xfId="0" applyFont="1" applyFill="1" applyBorder="1" applyAlignment="1">
      <alignment horizontal="center" vertical="center" wrapText="1"/>
    </xf>
    <xf numFmtId="0" fontId="21" fillId="7" borderId="43" xfId="0" applyFont="1" applyFill="1" applyBorder="1" applyAlignment="1">
      <alignment horizontal="center" vertical="center"/>
    </xf>
    <xf numFmtId="0" fontId="21" fillId="6" borderId="43" xfId="0" applyFont="1" applyFill="1" applyBorder="1" applyAlignment="1">
      <alignment horizont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4" fillId="0" borderId="38" xfId="0" applyFont="1" applyBorder="1" applyAlignment="1">
      <alignment horizontal="left" vertical="top" wrapText="1"/>
    </xf>
    <xf numFmtId="0" fontId="14" fillId="0" borderId="39" xfId="0" applyFont="1" applyBorder="1" applyAlignment="1">
      <alignment horizontal="left" vertical="top" wrapText="1"/>
    </xf>
    <xf numFmtId="0" fontId="14" fillId="0" borderId="40" xfId="0" applyFont="1" applyBorder="1" applyAlignment="1">
      <alignment horizontal="left" vertical="top" wrapText="1"/>
    </xf>
    <xf numFmtId="0" fontId="11" fillId="2" borderId="0" xfId="0" applyFont="1" applyFill="1" applyAlignment="1">
      <alignment horizontal="center"/>
    </xf>
    <xf numFmtId="0" fontId="11" fillId="0" borderId="50" xfId="0" applyFont="1" applyBorder="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1" xfId="0" applyFont="1" applyBorder="1" applyAlignment="1">
      <alignment horizontal="right" vertical="center" textRotation="90"/>
    </xf>
    <xf numFmtId="0" fontId="18" fillId="0" borderId="56" xfId="0" applyFont="1" applyBorder="1" applyAlignment="1">
      <alignment horizontal="left" vertical="center"/>
    </xf>
    <xf numFmtId="0" fontId="18" fillId="0" borderId="62" xfId="0" applyFont="1" applyBorder="1" applyAlignment="1">
      <alignment horizontal="left" vertical="center"/>
    </xf>
    <xf numFmtId="0" fontId="18" fillId="0" borderId="61" xfId="0" applyFont="1" applyBorder="1" applyAlignment="1">
      <alignment horizontal="left" vertical="center"/>
    </xf>
    <xf numFmtId="0" fontId="18" fillId="0" borderId="57" xfId="0" applyFont="1" applyBorder="1" applyAlignment="1">
      <alignment horizontal="left" vertical="center"/>
    </xf>
    <xf numFmtId="0" fontId="18" fillId="0" borderId="58" xfId="0" applyFont="1" applyBorder="1" applyAlignment="1">
      <alignment horizontal="left" vertical="center"/>
    </xf>
    <xf numFmtId="0" fontId="7" fillId="0" borderId="34"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60" xfId="0" applyFont="1" applyBorder="1" applyAlignment="1">
      <alignment horizontal="center" vertical="center" wrapText="1"/>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4" zoomScale="85" zoomScaleNormal="85" zoomScalePageLayoutView="40" workbookViewId="0">
      <selection activeCell="F2" sqref="F2:F4"/>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73"/>
      <c r="C2" s="180" t="s">
        <v>0</v>
      </c>
      <c r="D2" s="181"/>
      <c r="E2" s="182"/>
      <c r="F2" s="228" t="s">
        <v>1</v>
      </c>
    </row>
    <row r="3" spans="2:6" ht="42.75" customHeight="1" x14ac:dyDescent="0.15">
      <c r="B3" s="173"/>
      <c r="C3" s="183"/>
      <c r="D3" s="184"/>
      <c r="E3" s="185"/>
      <c r="F3" s="229"/>
    </row>
    <row r="4" spans="2:6" ht="41.25" customHeight="1" x14ac:dyDescent="0.15">
      <c r="B4" s="173"/>
      <c r="C4" s="186"/>
      <c r="D4" s="187"/>
      <c r="E4" s="188"/>
      <c r="F4" s="226"/>
    </row>
    <row r="5" spans="2:6" ht="37.5" customHeight="1" thickBot="1" x14ac:dyDescent="0.25">
      <c r="B5" s="12"/>
      <c r="C5" s="13"/>
      <c r="D5" s="13"/>
      <c r="E5" s="13"/>
      <c r="F5" s="13"/>
    </row>
    <row r="6" spans="2:6" ht="21" customHeight="1" thickBot="1" x14ac:dyDescent="0.25">
      <c r="B6" s="219" t="s">
        <v>2</v>
      </c>
      <c r="C6" s="220"/>
      <c r="D6" s="220"/>
      <c r="E6" s="220"/>
      <c r="F6" s="221"/>
    </row>
    <row r="7" spans="2:6" ht="78.75" customHeight="1" x14ac:dyDescent="0.15">
      <c r="B7" s="225" t="s">
        <v>3</v>
      </c>
      <c r="C7" s="226"/>
      <c r="D7" s="226"/>
      <c r="E7" s="226"/>
      <c r="F7" s="227"/>
    </row>
    <row r="8" spans="2:6" ht="21" customHeight="1" x14ac:dyDescent="0.15">
      <c r="B8" s="222" t="s">
        <v>4</v>
      </c>
      <c r="C8" s="223"/>
      <c r="D8" s="223"/>
      <c r="E8" s="223"/>
      <c r="F8" s="224"/>
    </row>
    <row r="9" spans="2:6" ht="34.5" customHeight="1" x14ac:dyDescent="0.15">
      <c r="B9" s="216" t="s">
        <v>5</v>
      </c>
      <c r="C9" s="217"/>
      <c r="D9" s="217"/>
      <c r="E9" s="217"/>
      <c r="F9" s="218"/>
    </row>
    <row r="10" spans="2:6" ht="36" customHeight="1" x14ac:dyDescent="0.15">
      <c r="B10" s="216" t="s">
        <v>6</v>
      </c>
      <c r="C10" s="217"/>
      <c r="D10" s="217"/>
      <c r="E10" s="217"/>
      <c r="F10" s="218"/>
    </row>
    <row r="11" spans="2:6" ht="72" customHeight="1" x14ac:dyDescent="0.15">
      <c r="B11" s="216" t="s">
        <v>7</v>
      </c>
      <c r="C11" s="217"/>
      <c r="D11" s="217"/>
      <c r="E11" s="217"/>
      <c r="F11" s="218"/>
    </row>
    <row r="12" spans="2:6" ht="34.5" customHeight="1" x14ac:dyDescent="0.15">
      <c r="B12" s="216" t="s">
        <v>8</v>
      </c>
      <c r="C12" s="217"/>
      <c r="D12" s="217"/>
      <c r="E12" s="217"/>
      <c r="F12" s="218"/>
    </row>
    <row r="13" spans="2:6" ht="44.25" customHeight="1" x14ac:dyDescent="0.15">
      <c r="B13" s="216" t="s">
        <v>9</v>
      </c>
      <c r="C13" s="217"/>
      <c r="D13" s="217"/>
      <c r="E13" s="217"/>
      <c r="F13" s="218"/>
    </row>
    <row r="14" spans="2:6" ht="26.25" customHeight="1" x14ac:dyDescent="0.15">
      <c r="B14" s="216" t="s">
        <v>10</v>
      </c>
      <c r="C14" s="217"/>
      <c r="D14" s="217"/>
      <c r="E14" s="217"/>
      <c r="F14" s="218"/>
    </row>
    <row r="15" spans="2:6" ht="22.5" customHeight="1" x14ac:dyDescent="0.15">
      <c r="B15" s="216" t="s">
        <v>11</v>
      </c>
      <c r="C15" s="217"/>
      <c r="D15" s="217"/>
      <c r="E15" s="217"/>
      <c r="F15" s="218"/>
    </row>
    <row r="16" spans="2:6" ht="33" customHeight="1" x14ac:dyDescent="0.15">
      <c r="B16" s="216" t="s">
        <v>12</v>
      </c>
      <c r="C16" s="217"/>
      <c r="D16" s="217"/>
      <c r="E16" s="217"/>
      <c r="F16" s="218"/>
    </row>
    <row r="17" spans="2:6" ht="36.75" customHeight="1" x14ac:dyDescent="0.15">
      <c r="B17" s="216" t="s">
        <v>13</v>
      </c>
      <c r="C17" s="217"/>
      <c r="D17" s="217"/>
      <c r="E17" s="217"/>
      <c r="F17" s="218"/>
    </row>
    <row r="18" spans="2:6" ht="26.25" customHeight="1" x14ac:dyDescent="0.15">
      <c r="B18" s="216" t="s">
        <v>14</v>
      </c>
      <c r="C18" s="217"/>
      <c r="D18" s="217"/>
      <c r="E18" s="217"/>
      <c r="F18" s="218"/>
    </row>
    <row r="19" spans="2:6" ht="27" customHeight="1" thickBot="1" x14ac:dyDescent="0.2">
      <c r="B19" s="231" t="s">
        <v>15</v>
      </c>
      <c r="C19" s="232"/>
      <c r="D19" s="232"/>
      <c r="E19" s="232"/>
      <c r="F19" s="233"/>
    </row>
    <row r="20" spans="2:6" ht="14.25" customHeight="1" x14ac:dyDescent="0.15">
      <c r="B20" s="6"/>
    </row>
    <row r="21" spans="2:6" x14ac:dyDescent="0.15">
      <c r="B21" s="7"/>
    </row>
    <row r="22" spans="2:6" ht="17.25" customHeight="1" x14ac:dyDescent="0.15">
      <c r="B22" s="230"/>
      <c r="C22" s="230"/>
      <c r="D22" s="230"/>
      <c r="E22" s="230"/>
      <c r="F22" s="230"/>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87"/>
  <sheetViews>
    <sheetView showGridLines="0" zoomScale="92" zoomScaleNormal="70" zoomScalePageLayoutView="85" workbookViewId="0">
      <selection activeCell="B51" sqref="B51"/>
    </sheetView>
  </sheetViews>
  <sheetFormatPr baseColWidth="10" defaultColWidth="11.5" defaultRowHeight="13" x14ac:dyDescent="0.15"/>
  <cols>
    <col min="1" max="1" width="5.33203125" customWidth="1"/>
    <col min="2" max="2" width="57.83203125" customWidth="1"/>
    <col min="3" max="3" width="105.33203125" customWidth="1"/>
    <col min="4" max="4" width="20" customWidth="1"/>
    <col min="5" max="5" width="23.5" customWidth="1"/>
    <col min="6" max="6" width="31" customWidth="1"/>
  </cols>
  <sheetData>
    <row r="2" spans="2:6" ht="78" customHeight="1" x14ac:dyDescent="0.15">
      <c r="B2" s="173"/>
      <c r="C2" s="180" t="s">
        <v>16</v>
      </c>
      <c r="D2" s="181"/>
      <c r="E2" s="182"/>
      <c r="F2" s="228" t="s">
        <v>1</v>
      </c>
    </row>
    <row r="3" spans="2:6" ht="51" customHeight="1" x14ac:dyDescent="0.15">
      <c r="B3" s="173"/>
      <c r="C3" s="183"/>
      <c r="D3" s="184"/>
      <c r="E3" s="185"/>
      <c r="F3" s="229"/>
    </row>
    <row r="4" spans="2:6" ht="54" customHeight="1" x14ac:dyDescent="0.15">
      <c r="B4" s="173"/>
      <c r="C4" s="186"/>
      <c r="D4" s="187"/>
      <c r="E4" s="188"/>
      <c r="F4" s="226"/>
    </row>
    <row r="5" spans="2:6" ht="24.75" customHeight="1" thickBot="1" x14ac:dyDescent="0.25">
      <c r="B5" s="12"/>
      <c r="C5" s="13"/>
      <c r="D5" s="13"/>
      <c r="E5" s="13"/>
      <c r="F5" s="13"/>
    </row>
    <row r="6" spans="2:6" ht="18" customHeight="1" thickBot="1" x14ac:dyDescent="0.2">
      <c r="B6" s="234" t="s">
        <v>17</v>
      </c>
      <c r="C6" s="235"/>
      <c r="D6" s="235"/>
      <c r="E6" s="235"/>
      <c r="F6" s="236"/>
    </row>
    <row r="7" spans="2:6" ht="42.75" customHeight="1" x14ac:dyDescent="0.15">
      <c r="B7" s="237" t="s">
        <v>18</v>
      </c>
      <c r="C7" s="238"/>
      <c r="D7" s="238"/>
      <c r="E7" s="238"/>
      <c r="F7" s="238"/>
    </row>
    <row r="8" spans="2:6" ht="63" customHeight="1" x14ac:dyDescent="0.15">
      <c r="B8" s="239"/>
      <c r="C8" s="240"/>
      <c r="D8" s="240"/>
      <c r="E8" s="240"/>
      <c r="F8" s="240"/>
    </row>
    <row r="9" spans="2:6" ht="37.5" customHeight="1" x14ac:dyDescent="0.15">
      <c r="B9" s="239"/>
      <c r="C9" s="240"/>
      <c r="D9" s="240"/>
      <c r="E9" s="240"/>
      <c r="F9" s="240"/>
    </row>
    <row r="10" spans="2:6" ht="43.5" customHeight="1" x14ac:dyDescent="0.15">
      <c r="B10" s="239"/>
      <c r="C10" s="240"/>
      <c r="D10" s="240"/>
      <c r="E10" s="240"/>
      <c r="F10" s="240"/>
    </row>
    <row r="11" spans="2:6" ht="58.5" customHeight="1" x14ac:dyDescent="0.15">
      <c r="B11" s="239"/>
      <c r="C11" s="240"/>
      <c r="D11" s="240"/>
      <c r="E11" s="240"/>
      <c r="F11" s="240"/>
    </row>
    <row r="12" spans="2:6" ht="46.5" customHeight="1" x14ac:dyDescent="0.15">
      <c r="B12" s="239"/>
      <c r="C12" s="240"/>
      <c r="D12" s="240"/>
      <c r="E12" s="240"/>
      <c r="F12" s="240"/>
    </row>
    <row r="13" spans="2:6" ht="47.25" customHeight="1" x14ac:dyDescent="0.15">
      <c r="B13" s="239"/>
      <c r="C13" s="240"/>
      <c r="D13" s="240"/>
      <c r="E13" s="240"/>
      <c r="F13" s="240"/>
    </row>
    <row r="14" spans="2:6" ht="22.5" customHeight="1" thickBot="1" x14ac:dyDescent="0.2">
      <c r="B14" s="241"/>
      <c r="C14" s="242"/>
      <c r="D14" s="242"/>
      <c r="E14" s="242"/>
      <c r="F14" s="242"/>
    </row>
    <row r="15" spans="2:6" ht="16.5" customHeight="1" thickBot="1" x14ac:dyDescent="0.2">
      <c r="B15" s="250" t="s">
        <v>19</v>
      </c>
      <c r="C15" s="251"/>
      <c r="D15" s="251"/>
      <c r="E15" s="251"/>
      <c r="F15" s="252"/>
    </row>
    <row r="16" spans="2:6" ht="127.5" customHeight="1" x14ac:dyDescent="0.15">
      <c r="B16" s="243" t="s">
        <v>20</v>
      </c>
      <c r="C16" s="244"/>
      <c r="D16" s="244"/>
      <c r="E16" s="244"/>
      <c r="F16" s="245"/>
    </row>
    <row r="17" spans="2:6" ht="19.5" customHeight="1" x14ac:dyDescent="0.15">
      <c r="B17" s="53"/>
      <c r="C17" s="54" t="s">
        <v>21</v>
      </c>
      <c r="D17" s="248" t="s">
        <v>22</v>
      </c>
      <c r="E17" s="248" t="s">
        <v>23</v>
      </c>
      <c r="F17" s="246" t="s">
        <v>24</v>
      </c>
    </row>
    <row r="18" spans="2:6" ht="21" customHeight="1" x14ac:dyDescent="0.15">
      <c r="B18" s="53"/>
      <c r="C18" s="54" t="s">
        <v>25</v>
      </c>
      <c r="D18" s="249"/>
      <c r="E18" s="249"/>
      <c r="F18" s="247"/>
    </row>
    <row r="19" spans="2:6" ht="18.75" customHeight="1" x14ac:dyDescent="0.2">
      <c r="B19" s="55" t="s">
        <v>26</v>
      </c>
      <c r="C19" s="56"/>
      <c r="D19" s="57" t="s">
        <v>27</v>
      </c>
      <c r="E19" s="58" t="s">
        <v>28</v>
      </c>
      <c r="F19" s="59" t="s">
        <v>29</v>
      </c>
    </row>
    <row r="20" spans="2:6" ht="18.75" customHeight="1" x14ac:dyDescent="0.2">
      <c r="B20" s="60" t="s">
        <v>30</v>
      </c>
      <c r="C20" s="61"/>
      <c r="D20" s="62"/>
      <c r="E20" s="63"/>
      <c r="F20" s="64" t="s">
        <v>29</v>
      </c>
    </row>
    <row r="21" spans="2:6" ht="18.75" customHeight="1" x14ac:dyDescent="0.2">
      <c r="B21" s="60" t="s">
        <v>31</v>
      </c>
      <c r="C21" s="61"/>
      <c r="D21" s="62"/>
      <c r="E21" s="63"/>
      <c r="F21" s="64" t="s">
        <v>32</v>
      </c>
    </row>
    <row r="22" spans="2:6" ht="18.75" customHeight="1" x14ac:dyDescent="0.2">
      <c r="B22" s="60" t="s">
        <v>33</v>
      </c>
      <c r="C22" s="61"/>
      <c r="D22" s="62" t="s">
        <v>27</v>
      </c>
      <c r="E22" s="63" t="s">
        <v>28</v>
      </c>
      <c r="F22" s="64" t="s">
        <v>29</v>
      </c>
    </row>
    <row r="23" spans="2:6" ht="18.75" customHeight="1" x14ac:dyDescent="0.2">
      <c r="B23" s="60" t="s">
        <v>34</v>
      </c>
      <c r="C23" s="61"/>
      <c r="D23" s="62"/>
      <c r="E23" s="63"/>
      <c r="F23" s="64" t="s">
        <v>29</v>
      </c>
    </row>
    <row r="24" spans="2:6" ht="18.75" customHeight="1" x14ac:dyDescent="0.2">
      <c r="B24" s="60" t="s">
        <v>35</v>
      </c>
      <c r="C24" s="61"/>
      <c r="D24" s="62"/>
      <c r="E24" s="63"/>
      <c r="F24" s="64" t="s">
        <v>29</v>
      </c>
    </row>
    <row r="25" spans="2:6" ht="18.75" customHeight="1" x14ac:dyDescent="0.2">
      <c r="B25" s="60" t="s">
        <v>36</v>
      </c>
      <c r="C25" s="61"/>
      <c r="D25" s="62"/>
      <c r="E25" s="63"/>
      <c r="F25" s="65" t="s">
        <v>32</v>
      </c>
    </row>
    <row r="26" spans="2:6" ht="18.75" customHeight="1" x14ac:dyDescent="0.2">
      <c r="B26" s="60" t="s">
        <v>37</v>
      </c>
      <c r="C26" s="61"/>
      <c r="D26" s="62"/>
      <c r="E26" s="63"/>
      <c r="F26" s="64" t="s">
        <v>29</v>
      </c>
    </row>
    <row r="27" spans="2:6" ht="18.75" customHeight="1" x14ac:dyDescent="0.2">
      <c r="B27" s="60" t="s">
        <v>38</v>
      </c>
      <c r="C27" s="61"/>
      <c r="D27" s="62"/>
      <c r="E27" s="63"/>
      <c r="F27" s="64" t="s">
        <v>29</v>
      </c>
    </row>
    <row r="28" spans="2:6" ht="18.75" customHeight="1" x14ac:dyDescent="0.2">
      <c r="B28" s="60" t="s">
        <v>39</v>
      </c>
      <c r="C28" s="61"/>
      <c r="D28" s="62"/>
      <c r="E28" s="63"/>
      <c r="F28" s="64" t="s">
        <v>29</v>
      </c>
    </row>
    <row r="29" spans="2:6" ht="18.75" customHeight="1" x14ac:dyDescent="0.2">
      <c r="B29" s="66" t="s">
        <v>40</v>
      </c>
      <c r="C29" s="67"/>
      <c r="D29" s="62"/>
      <c r="E29" s="68"/>
      <c r="F29" s="69" t="s">
        <v>29</v>
      </c>
    </row>
    <row r="30" spans="2:6" ht="24" customHeight="1" x14ac:dyDescent="0.15">
      <c r="B30" s="53"/>
      <c r="C30" s="54" t="s">
        <v>41</v>
      </c>
      <c r="D30" s="70"/>
      <c r="E30" s="70"/>
      <c r="F30" s="71"/>
    </row>
    <row r="31" spans="2:6" ht="19.5" customHeight="1" x14ac:dyDescent="0.2">
      <c r="B31" s="55" t="s">
        <v>42</v>
      </c>
      <c r="C31" s="72"/>
      <c r="D31" s="57"/>
      <c r="E31" s="58"/>
      <c r="F31" s="59" t="s">
        <v>29</v>
      </c>
    </row>
    <row r="32" spans="2:6" ht="19.5" customHeight="1" x14ac:dyDescent="0.2">
      <c r="B32" s="253" t="s">
        <v>43</v>
      </c>
      <c r="C32" s="254"/>
      <c r="D32" s="62"/>
      <c r="E32" s="63"/>
      <c r="F32" s="64" t="s">
        <v>29</v>
      </c>
    </row>
    <row r="33" spans="2:6" ht="19.5" customHeight="1" x14ac:dyDescent="0.2">
      <c r="B33" s="253" t="s">
        <v>44</v>
      </c>
      <c r="C33" s="254"/>
      <c r="D33" s="62"/>
      <c r="E33" s="63"/>
      <c r="F33" s="64" t="s">
        <v>29</v>
      </c>
    </row>
    <row r="34" spans="2:6" ht="19.5" customHeight="1" x14ac:dyDescent="0.2">
      <c r="B34" s="60" t="s">
        <v>45</v>
      </c>
      <c r="C34" s="73"/>
      <c r="D34" s="62"/>
      <c r="E34" s="63"/>
      <c r="F34" s="64" t="s">
        <v>29</v>
      </c>
    </row>
    <row r="35" spans="2:6" ht="19.5" customHeight="1" x14ac:dyDescent="0.2">
      <c r="B35" s="60" t="s">
        <v>46</v>
      </c>
      <c r="C35" s="73"/>
      <c r="D35" s="62"/>
      <c r="E35" s="63"/>
      <c r="F35" s="64" t="s">
        <v>29</v>
      </c>
    </row>
    <row r="36" spans="2:6" ht="19.5" customHeight="1" x14ac:dyDescent="0.2">
      <c r="B36" s="253" t="s">
        <v>47</v>
      </c>
      <c r="C36" s="254"/>
      <c r="D36" s="62"/>
      <c r="E36" s="63"/>
      <c r="F36" s="64" t="s">
        <v>29</v>
      </c>
    </row>
    <row r="37" spans="2:6" ht="19.5" customHeight="1" x14ac:dyDescent="0.2">
      <c r="B37" s="257" t="s">
        <v>48</v>
      </c>
      <c r="C37" s="258"/>
      <c r="D37" s="75" t="s">
        <v>27</v>
      </c>
      <c r="E37" s="68" t="s">
        <v>28</v>
      </c>
      <c r="F37" s="69" t="s">
        <v>29</v>
      </c>
    </row>
    <row r="38" spans="2:6" ht="23.25" customHeight="1" x14ac:dyDescent="0.15">
      <c r="B38" s="53"/>
      <c r="C38" s="54" t="s">
        <v>49</v>
      </c>
      <c r="D38" s="76"/>
      <c r="E38" s="76"/>
      <c r="F38" s="77"/>
    </row>
    <row r="39" spans="2:6" ht="19.5" customHeight="1" x14ac:dyDescent="0.2">
      <c r="B39" s="255" t="s">
        <v>50</v>
      </c>
      <c r="C39" s="256"/>
      <c r="D39" s="57"/>
      <c r="E39" s="58"/>
      <c r="F39" s="59" t="s">
        <v>29</v>
      </c>
    </row>
    <row r="40" spans="2:6" ht="19.5" customHeight="1" x14ac:dyDescent="0.2">
      <c r="B40" s="78" t="s">
        <v>51</v>
      </c>
      <c r="C40" s="73"/>
      <c r="D40" s="62" t="s">
        <v>27</v>
      </c>
      <c r="E40" s="63" t="s">
        <v>28</v>
      </c>
      <c r="F40" s="64" t="s">
        <v>29</v>
      </c>
    </row>
    <row r="41" spans="2:6" ht="19.5" customHeight="1" x14ac:dyDescent="0.2">
      <c r="B41" s="253" t="s">
        <v>52</v>
      </c>
      <c r="C41" s="254"/>
      <c r="D41" s="62"/>
      <c r="E41" s="63"/>
      <c r="F41" s="64" t="s">
        <v>29</v>
      </c>
    </row>
    <row r="42" spans="2:6" ht="19.5" customHeight="1" x14ac:dyDescent="0.2">
      <c r="B42" s="60" t="s">
        <v>46</v>
      </c>
      <c r="C42" s="73"/>
      <c r="D42" s="62"/>
      <c r="E42" s="63"/>
      <c r="F42" s="64" t="s">
        <v>29</v>
      </c>
    </row>
    <row r="43" spans="2:6" ht="19.5" customHeight="1" x14ac:dyDescent="0.2">
      <c r="B43" s="66" t="s">
        <v>53</v>
      </c>
      <c r="C43" s="74"/>
      <c r="D43" s="75" t="s">
        <v>27</v>
      </c>
      <c r="E43" s="68" t="s">
        <v>28</v>
      </c>
      <c r="F43" s="69" t="s">
        <v>29</v>
      </c>
    </row>
    <row r="44" spans="2:6" ht="23.25" customHeight="1" x14ac:dyDescent="0.15">
      <c r="B44" s="53"/>
      <c r="C44" s="54" t="s">
        <v>54</v>
      </c>
      <c r="D44" s="79"/>
      <c r="E44" s="79"/>
      <c r="F44" s="80"/>
    </row>
    <row r="45" spans="2:6" ht="19.5" customHeight="1" x14ac:dyDescent="0.2">
      <c r="B45" s="255" t="s">
        <v>55</v>
      </c>
      <c r="C45" s="256"/>
      <c r="D45" s="62"/>
      <c r="E45" s="58"/>
      <c r="F45" s="81" t="s">
        <v>32</v>
      </c>
    </row>
    <row r="46" spans="2:6" ht="19.5" customHeight="1" x14ac:dyDescent="0.2">
      <c r="B46" s="253" t="s">
        <v>56</v>
      </c>
      <c r="C46" s="254"/>
      <c r="D46" s="62"/>
      <c r="E46" s="63"/>
      <c r="F46" s="82" t="s">
        <v>32</v>
      </c>
    </row>
    <row r="47" spans="2:6" ht="19.5" customHeight="1" x14ac:dyDescent="0.2">
      <c r="B47" s="253" t="s">
        <v>57</v>
      </c>
      <c r="C47" s="254"/>
      <c r="D47" s="62" t="s">
        <v>27</v>
      </c>
      <c r="E47" s="63" t="s">
        <v>58</v>
      </c>
      <c r="F47" s="82" t="s">
        <v>32</v>
      </c>
    </row>
    <row r="48" spans="2:6" ht="19.5" customHeight="1" x14ac:dyDescent="0.2">
      <c r="B48" s="253" t="s">
        <v>59</v>
      </c>
      <c r="C48" s="254"/>
      <c r="D48" s="62"/>
      <c r="E48" s="63"/>
      <c r="F48" s="82" t="s">
        <v>60</v>
      </c>
    </row>
    <row r="49" spans="2:6" ht="19.5" customHeight="1" x14ac:dyDescent="0.2">
      <c r="B49" s="253" t="s">
        <v>61</v>
      </c>
      <c r="C49" s="254"/>
      <c r="D49" s="62"/>
      <c r="E49" s="63"/>
      <c r="F49" s="82" t="s">
        <v>32</v>
      </c>
    </row>
    <row r="50" spans="2:6" ht="19.5" customHeight="1" x14ac:dyDescent="0.2">
      <c r="B50" s="60" t="s">
        <v>62</v>
      </c>
      <c r="C50" s="73"/>
      <c r="D50" s="62"/>
      <c r="E50" s="63"/>
      <c r="F50" s="82" t="s">
        <v>32</v>
      </c>
    </row>
    <row r="51" spans="2:6" ht="21" customHeight="1" x14ac:dyDescent="0.2">
      <c r="B51" s="60" t="s">
        <v>63</v>
      </c>
      <c r="C51" s="73"/>
      <c r="D51" s="62" t="s">
        <v>27</v>
      </c>
      <c r="E51" s="63" t="s">
        <v>58</v>
      </c>
      <c r="F51" s="82" t="s">
        <v>32</v>
      </c>
    </row>
    <row r="52" spans="2:6" ht="19.5" customHeight="1" x14ac:dyDescent="0.2">
      <c r="B52" s="253" t="s">
        <v>64</v>
      </c>
      <c r="C52" s="254"/>
      <c r="D52" s="62"/>
      <c r="E52" s="63"/>
      <c r="F52" s="82" t="s">
        <v>32</v>
      </c>
    </row>
    <row r="53" spans="2:6" ht="19.5" customHeight="1" x14ac:dyDescent="0.2">
      <c r="B53" s="253" t="s">
        <v>65</v>
      </c>
      <c r="C53" s="254"/>
      <c r="D53" s="62"/>
      <c r="E53" s="63"/>
      <c r="F53" s="82" t="s">
        <v>29</v>
      </c>
    </row>
    <row r="54" spans="2:6" ht="19.5" customHeight="1" x14ac:dyDescent="0.2">
      <c r="B54" s="253" t="s">
        <v>66</v>
      </c>
      <c r="C54" s="254"/>
      <c r="D54" s="62" t="s">
        <v>27</v>
      </c>
      <c r="E54" s="63" t="s">
        <v>58</v>
      </c>
      <c r="F54" s="82" t="s">
        <v>29</v>
      </c>
    </row>
    <row r="55" spans="2:6" ht="19.5" customHeight="1" x14ac:dyDescent="0.2">
      <c r="B55" s="253" t="s">
        <v>67</v>
      </c>
      <c r="C55" s="254"/>
      <c r="D55" s="62" t="s">
        <v>27</v>
      </c>
      <c r="E55" s="63" t="s">
        <v>58</v>
      </c>
      <c r="F55" s="82" t="s">
        <v>29</v>
      </c>
    </row>
    <row r="56" spans="2:6" ht="19.5" customHeight="1" x14ac:dyDescent="0.2">
      <c r="B56" s="253" t="s">
        <v>68</v>
      </c>
      <c r="C56" s="254"/>
      <c r="D56" s="62"/>
      <c r="E56" s="63"/>
      <c r="F56" s="82" t="s">
        <v>69</v>
      </c>
    </row>
    <row r="57" spans="2:6" ht="19.5" customHeight="1" x14ac:dyDescent="0.2">
      <c r="B57" s="253" t="s">
        <v>70</v>
      </c>
      <c r="C57" s="254"/>
      <c r="D57" s="62"/>
      <c r="E57" s="63"/>
      <c r="F57" s="82" t="s">
        <v>69</v>
      </c>
    </row>
    <row r="58" spans="2:6" ht="19.5" customHeight="1" x14ac:dyDescent="0.2">
      <c r="B58" s="60" t="s">
        <v>71</v>
      </c>
      <c r="C58" s="73"/>
      <c r="D58" s="62" t="s">
        <v>72</v>
      </c>
      <c r="E58" s="63" t="s">
        <v>58</v>
      </c>
      <c r="F58" s="82" t="s">
        <v>69</v>
      </c>
    </row>
    <row r="59" spans="2:6" ht="19.5" customHeight="1" x14ac:dyDescent="0.2">
      <c r="B59" s="253" t="s">
        <v>73</v>
      </c>
      <c r="C59" s="254"/>
      <c r="D59" s="62"/>
      <c r="E59" s="63"/>
      <c r="F59" s="82" t="s">
        <v>74</v>
      </c>
    </row>
    <row r="60" spans="2:6" ht="19.5" customHeight="1" x14ac:dyDescent="0.2">
      <c r="B60" s="253" t="s">
        <v>75</v>
      </c>
      <c r="C60" s="254"/>
      <c r="D60" s="62"/>
      <c r="E60" s="63"/>
      <c r="F60" s="64" t="s">
        <v>29</v>
      </c>
    </row>
    <row r="61" spans="2:6" ht="19.5" customHeight="1" x14ac:dyDescent="0.2">
      <c r="B61" s="253" t="s">
        <v>76</v>
      </c>
      <c r="C61" s="254"/>
      <c r="D61" s="62"/>
      <c r="E61" s="63"/>
      <c r="F61" s="64" t="s">
        <v>29</v>
      </c>
    </row>
    <row r="62" spans="2:6" ht="19.5" customHeight="1" x14ac:dyDescent="0.2">
      <c r="B62" s="253" t="s">
        <v>77</v>
      </c>
      <c r="C62" s="254"/>
      <c r="D62" s="62"/>
      <c r="E62" s="63"/>
      <c r="F62" s="64" t="s">
        <v>29</v>
      </c>
    </row>
    <row r="63" spans="2:6" ht="19.5" customHeight="1" x14ac:dyDescent="0.2">
      <c r="B63" s="253" t="s">
        <v>78</v>
      </c>
      <c r="C63" s="254"/>
      <c r="D63" s="62" t="s">
        <v>27</v>
      </c>
      <c r="E63" s="63" t="s">
        <v>58</v>
      </c>
      <c r="F63" s="64" t="s">
        <v>29</v>
      </c>
    </row>
    <row r="64" spans="2:6" ht="19.5" customHeight="1" x14ac:dyDescent="0.2">
      <c r="B64" s="60" t="s">
        <v>79</v>
      </c>
      <c r="C64" s="73"/>
      <c r="D64" s="62"/>
      <c r="E64" s="63"/>
      <c r="F64" s="64" t="s">
        <v>80</v>
      </c>
    </row>
    <row r="65" spans="2:6" ht="19.5" customHeight="1" x14ac:dyDescent="0.2">
      <c r="B65" s="253" t="s">
        <v>81</v>
      </c>
      <c r="C65" s="254"/>
      <c r="D65" s="62"/>
      <c r="E65" s="63"/>
      <c r="F65" s="64" t="s">
        <v>80</v>
      </c>
    </row>
    <row r="66" spans="2:6" ht="19.5" customHeight="1" x14ac:dyDescent="0.2">
      <c r="B66" s="60" t="s">
        <v>82</v>
      </c>
      <c r="C66" s="61"/>
      <c r="D66" s="62"/>
      <c r="E66" s="63"/>
      <c r="F66" s="82" t="s">
        <v>83</v>
      </c>
    </row>
    <row r="67" spans="2:6" ht="19.5" customHeight="1" x14ac:dyDescent="0.2">
      <c r="B67" s="60" t="s">
        <v>84</v>
      </c>
      <c r="C67" s="73"/>
      <c r="D67" s="62" t="s">
        <v>27</v>
      </c>
      <c r="E67" s="63" t="s">
        <v>58</v>
      </c>
      <c r="F67" s="82" t="s">
        <v>83</v>
      </c>
    </row>
    <row r="68" spans="2:6" ht="19.5" customHeight="1" x14ac:dyDescent="0.2">
      <c r="B68" s="60" t="s">
        <v>85</v>
      </c>
      <c r="C68" s="61"/>
      <c r="D68" s="62" t="s">
        <v>27</v>
      </c>
      <c r="E68" s="63" t="s">
        <v>58</v>
      </c>
      <c r="F68" s="82" t="s">
        <v>86</v>
      </c>
    </row>
    <row r="69" spans="2:6" ht="19.5" customHeight="1" x14ac:dyDescent="0.2">
      <c r="B69" s="60" t="s">
        <v>248</v>
      </c>
      <c r="C69" s="61"/>
      <c r="D69" s="62" t="s">
        <v>27</v>
      </c>
      <c r="E69" s="63" t="s">
        <v>58</v>
      </c>
      <c r="F69" s="82" t="s">
        <v>29</v>
      </c>
    </row>
    <row r="70" spans="2:6" ht="19.5" customHeight="1" x14ac:dyDescent="0.2">
      <c r="B70" s="150" t="s">
        <v>249</v>
      </c>
      <c r="C70" s="61"/>
      <c r="D70" s="62" t="s">
        <v>27</v>
      </c>
      <c r="E70" s="63" t="s">
        <v>58</v>
      </c>
      <c r="F70" s="82" t="s">
        <v>29</v>
      </c>
    </row>
    <row r="71" spans="2:6" ht="19.5" customHeight="1" x14ac:dyDescent="0.2">
      <c r="B71" s="150" t="s">
        <v>250</v>
      </c>
      <c r="C71" s="61"/>
      <c r="D71" s="62" t="s">
        <v>27</v>
      </c>
      <c r="E71" s="63" t="s">
        <v>58</v>
      </c>
      <c r="F71" s="82" t="s">
        <v>29</v>
      </c>
    </row>
    <row r="72" spans="2:6" ht="19.5" customHeight="1" x14ac:dyDescent="0.2">
      <c r="B72" s="150" t="s">
        <v>251</v>
      </c>
      <c r="C72" s="61"/>
      <c r="D72" s="62" t="s">
        <v>27</v>
      </c>
      <c r="E72" s="63" t="s">
        <v>58</v>
      </c>
      <c r="F72" s="82" t="s">
        <v>83</v>
      </c>
    </row>
    <row r="73" spans="2:6" ht="19.5" customHeight="1" x14ac:dyDescent="0.2">
      <c r="B73" s="151" t="s">
        <v>252</v>
      </c>
      <c r="C73" s="61"/>
      <c r="D73" s="62" t="s">
        <v>27</v>
      </c>
      <c r="E73" s="63" t="s">
        <v>58</v>
      </c>
      <c r="F73" s="82" t="s">
        <v>29</v>
      </c>
    </row>
    <row r="74" spans="2:6" ht="19.5" customHeight="1" x14ac:dyDescent="0.2">
      <c r="B74" s="150" t="s">
        <v>253</v>
      </c>
      <c r="C74" s="61"/>
      <c r="D74" s="62" t="s">
        <v>27</v>
      </c>
      <c r="E74" s="63" t="s">
        <v>58</v>
      </c>
      <c r="F74" s="82" t="s">
        <v>29</v>
      </c>
    </row>
    <row r="75" spans="2:6" ht="19.5" customHeight="1" x14ac:dyDescent="0.2">
      <c r="B75" s="150" t="s">
        <v>254</v>
      </c>
      <c r="C75" s="61"/>
      <c r="D75" s="62" t="s">
        <v>27</v>
      </c>
      <c r="E75" s="63" t="s">
        <v>58</v>
      </c>
      <c r="F75" s="82" t="s">
        <v>29</v>
      </c>
    </row>
    <row r="76" spans="2:6" ht="19.5" customHeight="1" x14ac:dyDescent="0.2">
      <c r="B76" s="150" t="s">
        <v>266</v>
      </c>
      <c r="C76" s="61"/>
      <c r="D76" s="62" t="s">
        <v>27</v>
      </c>
      <c r="E76" s="63" t="s">
        <v>58</v>
      </c>
      <c r="F76" s="82" t="s">
        <v>29</v>
      </c>
    </row>
    <row r="77" spans="2:6" ht="19.5" customHeight="1" thickBot="1" x14ac:dyDescent="0.25">
      <c r="B77" s="152" t="s">
        <v>256</v>
      </c>
      <c r="C77" s="83"/>
      <c r="D77" s="84" t="s">
        <v>27</v>
      </c>
      <c r="E77" s="85" t="s">
        <v>28</v>
      </c>
      <c r="F77" s="86" t="s">
        <v>29</v>
      </c>
    </row>
    <row r="82" spans="2:2" ht="14" hidden="1" x14ac:dyDescent="0.15">
      <c r="B82" s="6" t="s">
        <v>87</v>
      </c>
    </row>
    <row r="83" spans="2:2" hidden="1" x14ac:dyDescent="0.15">
      <c r="B83" s="7" t="s">
        <v>72</v>
      </c>
    </row>
    <row r="84" spans="2:2" hidden="1" x14ac:dyDescent="0.15">
      <c r="B84" s="7" t="s">
        <v>27</v>
      </c>
    </row>
    <row r="85" spans="2:2" hidden="1" x14ac:dyDescent="0.15"/>
    <row r="86" spans="2:2" hidden="1" x14ac:dyDescent="0.15">
      <c r="B86" t="s">
        <v>28</v>
      </c>
    </row>
    <row r="87" spans="2:2" hidden="1" x14ac:dyDescent="0.15">
      <c r="B87" t="s">
        <v>58</v>
      </c>
    </row>
  </sheetData>
  <mergeCells count="33">
    <mergeCell ref="B54:C54"/>
    <mergeCell ref="B55:C55"/>
    <mergeCell ref="B56:C56"/>
    <mergeCell ref="B57:C57"/>
    <mergeCell ref="B65:C65"/>
    <mergeCell ref="B59:C59"/>
    <mergeCell ref="B60:C60"/>
    <mergeCell ref="B61:C61"/>
    <mergeCell ref="B62:C62"/>
    <mergeCell ref="B63:C63"/>
    <mergeCell ref="B47:C47"/>
    <mergeCell ref="B48:C48"/>
    <mergeCell ref="B49:C49"/>
    <mergeCell ref="B52:C52"/>
    <mergeCell ref="B53:C53"/>
    <mergeCell ref="F17:F18"/>
    <mergeCell ref="E17:E18"/>
    <mergeCell ref="D17:D18"/>
    <mergeCell ref="B15:F15"/>
    <mergeCell ref="B46:C46"/>
    <mergeCell ref="B45:C45"/>
    <mergeCell ref="B41:C41"/>
    <mergeCell ref="B39:C39"/>
    <mergeCell ref="B32:C32"/>
    <mergeCell ref="B33:C33"/>
    <mergeCell ref="B36:C36"/>
    <mergeCell ref="B37:C37"/>
    <mergeCell ref="B6:F6"/>
    <mergeCell ref="B7:F14"/>
    <mergeCell ref="B16:F16"/>
    <mergeCell ref="C2:E4"/>
    <mergeCell ref="F2:F4"/>
    <mergeCell ref="B2:B4"/>
  </mergeCells>
  <phoneticPr fontId="1" type="noConversion"/>
  <dataValidations count="2">
    <dataValidation type="list" allowBlank="1" showInputMessage="1" showErrorMessage="1" sqref="D19:D29 D45:D77 D39:D43 D31:D37" xr:uid="{00000000-0002-0000-0100-000000000000}">
      <formula1>$B$82:$B$84</formula1>
    </dataValidation>
    <dataValidation type="list" allowBlank="1" showInputMessage="1" showErrorMessage="1" sqref="E19:E29 E45:E77 E39:E43 E31:E37" xr:uid="{00000000-0002-0000-0100-000001000000}">
      <formula1>$B$86:$B$87</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2"/>
  <sheetViews>
    <sheetView showGridLines="0" topLeftCell="A10" zoomScale="90" zoomScaleNormal="90" zoomScalePageLayoutView="70" workbookViewId="0">
      <selection activeCell="C2" sqref="C2:J4"/>
    </sheetView>
  </sheetViews>
  <sheetFormatPr baseColWidth="10" defaultColWidth="11.5" defaultRowHeight="13" x14ac:dyDescent="0.15"/>
  <cols>
    <col min="1" max="1" width="4.1640625" customWidth="1"/>
    <col min="2" max="2" width="41.5" customWidth="1"/>
    <col min="3" max="3" width="25.1640625" customWidth="1"/>
    <col min="4" max="4" width="14.6640625" customWidth="1"/>
    <col min="5" max="5" width="12.5" customWidth="1"/>
    <col min="6" max="6" width="18.33203125" customWidth="1"/>
    <col min="7" max="7" width="24.83203125" customWidth="1"/>
    <col min="8" max="8" width="31.5" style="10" customWidth="1"/>
    <col min="9" max="9" width="14.6640625" customWidth="1"/>
    <col min="10" max="10" width="11.83203125" customWidth="1"/>
    <col min="11" max="11" width="14" customWidth="1"/>
    <col min="12" max="12" width="15.33203125" style="4" customWidth="1"/>
    <col min="13" max="13" width="4.83203125" customWidth="1"/>
  </cols>
  <sheetData>
    <row r="1" spans="2:17" x14ac:dyDescent="0.15">
      <c r="H1"/>
      <c r="L1"/>
    </row>
    <row r="2" spans="2:17" ht="48.75" customHeight="1" x14ac:dyDescent="0.15">
      <c r="B2" s="173"/>
      <c r="C2" s="180" t="s">
        <v>16</v>
      </c>
      <c r="D2" s="181"/>
      <c r="E2" s="181"/>
      <c r="F2" s="181"/>
      <c r="G2" s="181"/>
      <c r="H2" s="181"/>
      <c r="I2" s="181"/>
      <c r="J2" s="182"/>
      <c r="K2" s="189" t="s">
        <v>1</v>
      </c>
      <c r="L2" s="190"/>
    </row>
    <row r="3" spans="2:17" ht="42" customHeight="1" x14ac:dyDescent="0.15">
      <c r="B3" s="173"/>
      <c r="C3" s="183"/>
      <c r="D3" s="184"/>
      <c r="E3" s="184"/>
      <c r="F3" s="184"/>
      <c r="G3" s="184"/>
      <c r="H3" s="184"/>
      <c r="I3" s="184"/>
      <c r="J3" s="185"/>
      <c r="K3" s="191"/>
      <c r="L3" s="192"/>
    </row>
    <row r="4" spans="2:17" ht="36.75" customHeight="1" x14ac:dyDescent="0.15">
      <c r="B4" s="173"/>
      <c r="C4" s="186"/>
      <c r="D4" s="187"/>
      <c r="E4" s="187"/>
      <c r="F4" s="187"/>
      <c r="G4" s="187"/>
      <c r="H4" s="187"/>
      <c r="I4" s="187"/>
      <c r="J4" s="188"/>
      <c r="K4" s="193"/>
      <c r="L4" s="194"/>
    </row>
    <row r="5" spans="2:17" ht="24.75" customHeight="1" thickBot="1" x14ac:dyDescent="0.25">
      <c r="C5" s="12"/>
      <c r="D5" s="13"/>
      <c r="E5" s="13"/>
      <c r="F5" s="13"/>
      <c r="G5" s="13"/>
      <c r="H5"/>
      <c r="L5"/>
    </row>
    <row r="6" spans="2:17" ht="88" customHeight="1" thickBot="1" x14ac:dyDescent="0.2">
      <c r="B6" s="170" t="s">
        <v>261</v>
      </c>
      <c r="C6" s="171"/>
      <c r="D6" s="171"/>
      <c r="E6" s="171"/>
      <c r="F6" s="171"/>
      <c r="G6" s="171"/>
      <c r="H6" s="171"/>
      <c r="I6" s="171"/>
      <c r="J6" s="171"/>
      <c r="K6" s="171"/>
      <c r="L6" s="172"/>
      <c r="M6" s="1"/>
      <c r="N6" s="1"/>
      <c r="O6" s="1"/>
      <c r="P6" s="1"/>
      <c r="Q6" s="1"/>
    </row>
    <row r="7" spans="2:17" ht="24.75" customHeight="1" x14ac:dyDescent="0.15">
      <c r="B7" s="177" t="s">
        <v>19</v>
      </c>
      <c r="C7" s="178"/>
      <c r="D7" s="178"/>
      <c r="E7" s="178"/>
      <c r="F7" s="178"/>
      <c r="G7" s="178"/>
      <c r="H7" s="178"/>
      <c r="I7" s="178"/>
      <c r="J7" s="178"/>
      <c r="K7" s="178"/>
      <c r="L7" s="179"/>
    </row>
    <row r="8" spans="2:17" ht="18" customHeight="1" x14ac:dyDescent="0.2">
      <c r="B8" s="139" t="s">
        <v>88</v>
      </c>
      <c r="C8" s="140"/>
      <c r="D8" s="140"/>
      <c r="E8" s="140"/>
      <c r="F8" s="140"/>
      <c r="G8" s="140"/>
      <c r="H8" s="140"/>
      <c r="I8" s="140"/>
      <c r="J8" s="140"/>
      <c r="K8" s="140"/>
      <c r="L8" s="141"/>
    </row>
    <row r="9" spans="2:17" ht="16" x14ac:dyDescent="0.2">
      <c r="B9" s="139" t="s">
        <v>89</v>
      </c>
      <c r="C9" s="142"/>
      <c r="D9" s="142"/>
      <c r="E9" s="142"/>
      <c r="F9" s="142"/>
      <c r="G9" s="142"/>
      <c r="H9" s="142"/>
      <c r="I9" s="143"/>
      <c r="J9" s="142"/>
      <c r="K9" s="142"/>
      <c r="L9" s="144"/>
    </row>
    <row r="10" spans="2:17" ht="16" x14ac:dyDescent="0.2">
      <c r="B10" s="139" t="s">
        <v>90</v>
      </c>
      <c r="C10" s="142"/>
      <c r="D10" s="142"/>
      <c r="E10" s="142"/>
      <c r="F10" s="142"/>
      <c r="G10" s="142"/>
      <c r="H10" s="142"/>
      <c r="I10" s="142"/>
      <c r="J10" s="142"/>
      <c r="K10" s="142"/>
      <c r="L10" s="144"/>
    </row>
    <row r="11" spans="2:17" ht="16" x14ac:dyDescent="0.2">
      <c r="B11" s="139" t="s">
        <v>91</v>
      </c>
      <c r="C11" s="142"/>
      <c r="D11" s="142"/>
      <c r="E11" s="142"/>
      <c r="F11" s="142"/>
      <c r="G11" s="142"/>
      <c r="H11" s="142"/>
      <c r="I11" s="142"/>
      <c r="J11" s="142"/>
      <c r="K11" s="142"/>
      <c r="L11" s="144"/>
    </row>
    <row r="12" spans="2:17" ht="18" customHeight="1" x14ac:dyDescent="0.15">
      <c r="B12" s="174" t="s">
        <v>92</v>
      </c>
      <c r="C12" s="175"/>
      <c r="D12" s="175"/>
      <c r="E12" s="175"/>
      <c r="F12" s="175"/>
      <c r="G12" s="175"/>
      <c r="H12" s="175"/>
      <c r="I12" s="175"/>
      <c r="J12" s="175"/>
      <c r="K12" s="175"/>
      <c r="L12" s="176"/>
    </row>
    <row r="13" spans="2:17" ht="16" x14ac:dyDescent="0.2">
      <c r="B13" s="139" t="s">
        <v>93</v>
      </c>
      <c r="C13" s="142"/>
      <c r="D13" s="142"/>
      <c r="E13" s="142"/>
      <c r="F13" s="142"/>
      <c r="G13" s="142"/>
      <c r="H13" s="142"/>
      <c r="I13" s="142"/>
      <c r="J13" s="142"/>
      <c r="K13" s="142"/>
      <c r="L13" s="144"/>
    </row>
    <row r="14" spans="2:17" ht="7.5" customHeight="1" thickBot="1" x14ac:dyDescent="0.25">
      <c r="B14" s="90"/>
      <c r="C14" s="91"/>
      <c r="D14" s="91"/>
      <c r="E14" s="91"/>
      <c r="F14" s="91"/>
      <c r="G14" s="91"/>
      <c r="H14" s="91"/>
      <c r="I14" s="91"/>
      <c r="J14" s="91"/>
      <c r="K14" s="91"/>
      <c r="L14" s="92"/>
    </row>
    <row r="15" spans="2:17" ht="33.75" customHeight="1" thickBot="1" x14ac:dyDescent="0.2">
      <c r="B15" s="167" t="s">
        <v>94</v>
      </c>
      <c r="C15" s="168"/>
      <c r="D15" s="168"/>
      <c r="E15" s="168"/>
      <c r="F15" s="168"/>
      <c r="G15" s="169"/>
      <c r="H15" s="164" t="s">
        <v>95</v>
      </c>
      <c r="I15" s="165"/>
      <c r="J15" s="165"/>
      <c r="K15" s="165"/>
      <c r="L15" s="166"/>
    </row>
    <row r="16" spans="2:17" ht="40.5" customHeight="1" thickBot="1" x14ac:dyDescent="0.2">
      <c r="B16" s="93" t="s">
        <v>96</v>
      </c>
      <c r="C16" s="163" t="s">
        <v>97</v>
      </c>
      <c r="D16" s="163"/>
      <c r="E16" s="163"/>
      <c r="F16" s="163"/>
      <c r="G16" s="163"/>
      <c r="H16" s="94" t="s">
        <v>98</v>
      </c>
      <c r="I16" s="94" t="s">
        <v>99</v>
      </c>
      <c r="J16" s="94" t="s">
        <v>100</v>
      </c>
      <c r="K16" s="94" t="s">
        <v>101</v>
      </c>
      <c r="L16" s="95" t="s">
        <v>102</v>
      </c>
    </row>
    <row r="17" spans="2:12" ht="53.25" customHeight="1" x14ac:dyDescent="0.15">
      <c r="B17" s="96" t="s">
        <v>25</v>
      </c>
      <c r="C17" s="198" t="s">
        <v>26</v>
      </c>
      <c r="D17" s="198"/>
      <c r="E17" s="198"/>
      <c r="F17" s="198"/>
      <c r="G17" s="198"/>
      <c r="H17" s="97" t="s">
        <v>103</v>
      </c>
      <c r="I17" s="98">
        <v>2</v>
      </c>
      <c r="J17" s="99">
        <v>3</v>
      </c>
      <c r="K17" s="99">
        <f>I17+J17</f>
        <v>5</v>
      </c>
      <c r="L17" s="100" t="str">
        <f t="shared" ref="L17:L40" si="0">IF(K17&lt;=4,"BAJO",IF(K17=5,"MEDIO",IF(K17=6,"ALTO",IF(K17=7,"ALTO","EXTREMO"))))</f>
        <v>MEDIO</v>
      </c>
    </row>
    <row r="18" spans="2:12" ht="53.25" customHeight="1" x14ac:dyDescent="0.15">
      <c r="B18" s="101" t="s">
        <v>25</v>
      </c>
      <c r="C18" s="161" t="s">
        <v>33</v>
      </c>
      <c r="D18" s="161"/>
      <c r="E18" s="161"/>
      <c r="F18" s="161"/>
      <c r="G18" s="161"/>
      <c r="H18" s="102" t="s">
        <v>103</v>
      </c>
      <c r="I18" s="98">
        <v>2</v>
      </c>
      <c r="J18" s="99">
        <v>3</v>
      </c>
      <c r="K18" s="99">
        <f t="shared" ref="K18:K40" si="1">+I18+J18</f>
        <v>5</v>
      </c>
      <c r="L18" s="103" t="str">
        <f t="shared" si="0"/>
        <v>MEDIO</v>
      </c>
    </row>
    <row r="19" spans="2:12" ht="53.25" customHeight="1" x14ac:dyDescent="0.15">
      <c r="B19" s="101" t="s">
        <v>41</v>
      </c>
      <c r="C19" s="161" t="s">
        <v>48</v>
      </c>
      <c r="D19" s="161"/>
      <c r="E19" s="161"/>
      <c r="F19" s="161"/>
      <c r="G19" s="161"/>
      <c r="H19" s="102" t="s">
        <v>104</v>
      </c>
      <c r="I19" s="98">
        <v>3</v>
      </c>
      <c r="J19" s="99">
        <v>2</v>
      </c>
      <c r="K19" s="99">
        <f t="shared" si="1"/>
        <v>5</v>
      </c>
      <c r="L19" s="103" t="str">
        <f t="shared" si="0"/>
        <v>MEDIO</v>
      </c>
    </row>
    <row r="20" spans="2:12" ht="53.25" customHeight="1" x14ac:dyDescent="0.15">
      <c r="B20" s="101" t="s">
        <v>49</v>
      </c>
      <c r="C20" s="161" t="s">
        <v>51</v>
      </c>
      <c r="D20" s="161"/>
      <c r="E20" s="161"/>
      <c r="F20" s="161"/>
      <c r="G20" s="161"/>
      <c r="H20" s="102" t="s">
        <v>105</v>
      </c>
      <c r="I20" s="98">
        <v>2</v>
      </c>
      <c r="J20" s="99">
        <v>2</v>
      </c>
      <c r="K20" s="99">
        <f t="shared" si="1"/>
        <v>4</v>
      </c>
      <c r="L20" s="103" t="str">
        <f t="shared" si="0"/>
        <v>BAJO</v>
      </c>
    </row>
    <row r="21" spans="2:12" ht="53.25" customHeight="1" x14ac:dyDescent="0.15">
      <c r="B21" s="101" t="s">
        <v>49</v>
      </c>
      <c r="C21" s="161" t="s">
        <v>53</v>
      </c>
      <c r="D21" s="161"/>
      <c r="E21" s="161"/>
      <c r="F21" s="161"/>
      <c r="G21" s="161"/>
      <c r="H21" s="102" t="s">
        <v>106</v>
      </c>
      <c r="I21" s="98">
        <v>3</v>
      </c>
      <c r="J21" s="99">
        <v>2</v>
      </c>
      <c r="K21" s="99">
        <f t="shared" si="1"/>
        <v>5</v>
      </c>
      <c r="L21" s="103" t="str">
        <f t="shared" si="0"/>
        <v>MEDIO</v>
      </c>
    </row>
    <row r="22" spans="2:12" ht="53.25" customHeight="1" x14ac:dyDescent="0.15">
      <c r="B22" s="101" t="s">
        <v>54</v>
      </c>
      <c r="C22" s="161" t="s">
        <v>57</v>
      </c>
      <c r="D22" s="161"/>
      <c r="E22" s="161"/>
      <c r="F22" s="161"/>
      <c r="G22" s="161"/>
      <c r="H22" s="102" t="s">
        <v>107</v>
      </c>
      <c r="I22" s="98">
        <v>2</v>
      </c>
      <c r="J22" s="99">
        <v>3</v>
      </c>
      <c r="K22" s="99">
        <f t="shared" si="1"/>
        <v>5</v>
      </c>
      <c r="L22" s="103" t="str">
        <f t="shared" si="0"/>
        <v>MEDIO</v>
      </c>
    </row>
    <row r="23" spans="2:12" ht="53.25" customHeight="1" x14ac:dyDescent="0.15">
      <c r="B23" s="101" t="s">
        <v>54</v>
      </c>
      <c r="C23" s="161" t="s">
        <v>63</v>
      </c>
      <c r="D23" s="161"/>
      <c r="E23" s="161"/>
      <c r="F23" s="161"/>
      <c r="G23" s="161"/>
      <c r="H23" s="102" t="s">
        <v>108</v>
      </c>
      <c r="I23" s="98">
        <v>3</v>
      </c>
      <c r="J23" s="99">
        <v>2</v>
      </c>
      <c r="K23" s="99">
        <f t="shared" si="1"/>
        <v>5</v>
      </c>
      <c r="L23" s="103" t="str">
        <f t="shared" si="0"/>
        <v>MEDIO</v>
      </c>
    </row>
    <row r="24" spans="2:12" ht="53.25" customHeight="1" x14ac:dyDescent="0.15">
      <c r="B24" s="101" t="s">
        <v>54</v>
      </c>
      <c r="C24" s="161" t="s">
        <v>67</v>
      </c>
      <c r="D24" s="161"/>
      <c r="E24" s="161"/>
      <c r="F24" s="161"/>
      <c r="G24" s="161"/>
      <c r="H24" s="102" t="s">
        <v>109</v>
      </c>
      <c r="I24" s="98">
        <v>2</v>
      </c>
      <c r="J24" s="99">
        <v>3</v>
      </c>
      <c r="K24" s="99">
        <f t="shared" si="1"/>
        <v>5</v>
      </c>
      <c r="L24" s="103" t="str">
        <f t="shared" si="0"/>
        <v>MEDIO</v>
      </c>
    </row>
    <row r="25" spans="2:12" ht="53.25" customHeight="1" x14ac:dyDescent="0.15">
      <c r="B25" s="101" t="s">
        <v>54</v>
      </c>
      <c r="C25" s="161" t="s">
        <v>78</v>
      </c>
      <c r="D25" s="161"/>
      <c r="E25" s="161"/>
      <c r="F25" s="161"/>
      <c r="G25" s="161"/>
      <c r="H25" s="102" t="s">
        <v>110</v>
      </c>
      <c r="I25" s="98">
        <v>3</v>
      </c>
      <c r="J25" s="99">
        <v>2</v>
      </c>
      <c r="K25" s="99">
        <f t="shared" si="1"/>
        <v>5</v>
      </c>
      <c r="L25" s="103" t="str">
        <f t="shared" si="0"/>
        <v>MEDIO</v>
      </c>
    </row>
    <row r="26" spans="2:12" ht="53.25" customHeight="1" x14ac:dyDescent="0.15">
      <c r="B26" s="101" t="s">
        <v>54</v>
      </c>
      <c r="C26" s="161" t="s">
        <v>71</v>
      </c>
      <c r="D26" s="161"/>
      <c r="E26" s="161"/>
      <c r="F26" s="161"/>
      <c r="G26" s="161"/>
      <c r="H26" s="102" t="s">
        <v>111</v>
      </c>
      <c r="I26" s="98">
        <v>1</v>
      </c>
      <c r="J26" s="99">
        <v>3</v>
      </c>
      <c r="K26" s="99">
        <f t="shared" si="1"/>
        <v>4</v>
      </c>
      <c r="L26" s="103" t="str">
        <f t="shared" si="0"/>
        <v>BAJO</v>
      </c>
    </row>
    <row r="27" spans="2:12" ht="53.25" customHeight="1" x14ac:dyDescent="0.15">
      <c r="B27" s="101" t="s">
        <v>54</v>
      </c>
      <c r="C27" s="161" t="s">
        <v>84</v>
      </c>
      <c r="D27" s="161"/>
      <c r="E27" s="161"/>
      <c r="F27" s="161"/>
      <c r="G27" s="161"/>
      <c r="H27" s="102" t="s">
        <v>112</v>
      </c>
      <c r="I27" s="98">
        <v>2</v>
      </c>
      <c r="J27" s="99">
        <v>2</v>
      </c>
      <c r="K27" s="99">
        <f t="shared" si="1"/>
        <v>4</v>
      </c>
      <c r="L27" s="103" t="str">
        <f t="shared" si="0"/>
        <v>BAJO</v>
      </c>
    </row>
    <row r="28" spans="2:12" ht="53.25" customHeight="1" x14ac:dyDescent="0.15">
      <c r="B28" s="101" t="s">
        <v>54</v>
      </c>
      <c r="C28" s="161" t="s">
        <v>85</v>
      </c>
      <c r="D28" s="161"/>
      <c r="E28" s="161"/>
      <c r="F28" s="161"/>
      <c r="G28" s="161"/>
      <c r="H28" s="102" t="s">
        <v>113</v>
      </c>
      <c r="I28" s="98">
        <v>2</v>
      </c>
      <c r="J28" s="99">
        <v>3</v>
      </c>
      <c r="K28" s="99">
        <f t="shared" si="1"/>
        <v>5</v>
      </c>
      <c r="L28" s="103" t="str">
        <f t="shared" si="0"/>
        <v>MEDIO</v>
      </c>
    </row>
    <row r="29" spans="2:12" ht="53.25" customHeight="1" x14ac:dyDescent="0.15">
      <c r="B29" s="146" t="s">
        <v>54</v>
      </c>
      <c r="C29" s="200" t="s">
        <v>114</v>
      </c>
      <c r="D29" s="200"/>
      <c r="E29" s="200"/>
      <c r="F29" s="200"/>
      <c r="G29" s="200"/>
      <c r="H29" s="147" t="s">
        <v>115</v>
      </c>
      <c r="I29" s="148">
        <v>3</v>
      </c>
      <c r="J29" s="149">
        <v>2</v>
      </c>
      <c r="K29" s="99">
        <f t="shared" si="1"/>
        <v>5</v>
      </c>
      <c r="L29" s="103" t="str">
        <f t="shared" si="0"/>
        <v>MEDIO</v>
      </c>
    </row>
    <row r="30" spans="2:12" ht="53.25" customHeight="1" x14ac:dyDescent="0.15">
      <c r="B30" s="146" t="s">
        <v>54</v>
      </c>
      <c r="C30" s="200" t="s">
        <v>85</v>
      </c>
      <c r="D30" s="200"/>
      <c r="E30" s="200"/>
      <c r="F30" s="200"/>
      <c r="G30" s="200"/>
      <c r="H30" s="147" t="s">
        <v>116</v>
      </c>
      <c r="I30" s="148">
        <v>1</v>
      </c>
      <c r="J30" s="149">
        <v>3</v>
      </c>
      <c r="K30" s="99">
        <f t="shared" si="1"/>
        <v>4</v>
      </c>
      <c r="L30" s="103" t="str">
        <f t="shared" si="0"/>
        <v>BAJO</v>
      </c>
    </row>
    <row r="31" spans="2:12" ht="53.25" customHeight="1" x14ac:dyDescent="0.15">
      <c r="B31" s="101" t="s">
        <v>54</v>
      </c>
      <c r="C31" s="161" t="s">
        <v>248</v>
      </c>
      <c r="D31" s="161"/>
      <c r="E31" s="161"/>
      <c r="F31" s="161"/>
      <c r="G31" s="161"/>
      <c r="H31" s="102" t="s">
        <v>117</v>
      </c>
      <c r="I31" s="98">
        <v>2</v>
      </c>
      <c r="J31" s="99">
        <v>3</v>
      </c>
      <c r="K31" s="99">
        <f t="shared" si="1"/>
        <v>5</v>
      </c>
      <c r="L31" s="103" t="str">
        <f t="shared" si="0"/>
        <v>MEDIO</v>
      </c>
    </row>
    <row r="32" spans="2:12" ht="53.25" customHeight="1" x14ac:dyDescent="0.15">
      <c r="B32" s="101" t="s">
        <v>54</v>
      </c>
      <c r="C32" s="161" t="s">
        <v>249</v>
      </c>
      <c r="D32" s="161"/>
      <c r="E32" s="161"/>
      <c r="F32" s="161"/>
      <c r="G32" s="161"/>
      <c r="H32" s="102" t="s">
        <v>118</v>
      </c>
      <c r="I32" s="98">
        <v>2</v>
      </c>
      <c r="J32" s="99">
        <v>3</v>
      </c>
      <c r="K32" s="99">
        <f t="shared" si="1"/>
        <v>5</v>
      </c>
      <c r="L32" s="103" t="str">
        <f t="shared" si="0"/>
        <v>MEDIO</v>
      </c>
    </row>
    <row r="33" spans="2:14" ht="53.25" customHeight="1" x14ac:dyDescent="0.15">
      <c r="B33" s="101" t="s">
        <v>54</v>
      </c>
      <c r="C33" s="161" t="s">
        <v>250</v>
      </c>
      <c r="D33" s="161"/>
      <c r="E33" s="161"/>
      <c r="F33" s="161"/>
      <c r="G33" s="161"/>
      <c r="H33" s="102" t="s">
        <v>119</v>
      </c>
      <c r="I33" s="98">
        <v>2</v>
      </c>
      <c r="J33" s="99">
        <v>2</v>
      </c>
      <c r="K33" s="99">
        <f t="shared" si="1"/>
        <v>4</v>
      </c>
      <c r="L33" s="103" t="str">
        <f t="shared" si="0"/>
        <v>BAJO</v>
      </c>
    </row>
    <row r="34" spans="2:14" ht="53.25" customHeight="1" x14ac:dyDescent="0.15">
      <c r="B34" s="101" t="s">
        <v>54</v>
      </c>
      <c r="C34" s="161" t="s">
        <v>251</v>
      </c>
      <c r="D34" s="161"/>
      <c r="E34" s="161"/>
      <c r="F34" s="161"/>
      <c r="G34" s="161"/>
      <c r="H34" s="102" t="s">
        <v>120</v>
      </c>
      <c r="I34" s="98">
        <v>2</v>
      </c>
      <c r="J34" s="99">
        <v>2</v>
      </c>
      <c r="K34" s="99">
        <f t="shared" ref="K34:K36" si="2">+I34+J34</f>
        <v>4</v>
      </c>
      <c r="L34" s="103" t="str">
        <f t="shared" ref="L34:L36" si="3">IF(K34&lt;=4,"BAJO",IF(K34=5,"MEDIO",IF(K34=6,"ALTO",IF(K34=7,"ALTO","EXTREMO"))))</f>
        <v>BAJO</v>
      </c>
    </row>
    <row r="35" spans="2:14" ht="53.25" customHeight="1" x14ac:dyDescent="0.15">
      <c r="B35" s="101" t="s">
        <v>54</v>
      </c>
      <c r="C35" s="161" t="s">
        <v>252</v>
      </c>
      <c r="D35" s="161"/>
      <c r="E35" s="161"/>
      <c r="F35" s="161"/>
      <c r="G35" s="161"/>
      <c r="H35" s="102" t="s">
        <v>121</v>
      </c>
      <c r="I35" s="98">
        <v>2</v>
      </c>
      <c r="J35" s="99">
        <v>3</v>
      </c>
      <c r="K35" s="99">
        <f t="shared" ref="K35" si="4">+I35+J35</f>
        <v>5</v>
      </c>
      <c r="L35" s="103" t="str">
        <f t="shared" ref="L35" si="5">IF(K35&lt;=4,"BAJO",IF(K35=5,"MEDIO",IF(K35=6,"ALTO",IF(K35=7,"ALTO","EXTREMO"))))</f>
        <v>MEDIO</v>
      </c>
    </row>
    <row r="36" spans="2:14" ht="53.25" customHeight="1" x14ac:dyDescent="0.15">
      <c r="B36" s="101" t="s">
        <v>54</v>
      </c>
      <c r="C36" s="161" t="s">
        <v>253</v>
      </c>
      <c r="D36" s="161"/>
      <c r="E36" s="161"/>
      <c r="F36" s="161"/>
      <c r="G36" s="161"/>
      <c r="H36" s="102" t="s">
        <v>122</v>
      </c>
      <c r="I36" s="98">
        <v>2</v>
      </c>
      <c r="J36" s="99">
        <v>3</v>
      </c>
      <c r="K36" s="99">
        <f t="shared" si="2"/>
        <v>5</v>
      </c>
      <c r="L36" s="103" t="str">
        <f t="shared" si="3"/>
        <v>MEDIO</v>
      </c>
    </row>
    <row r="37" spans="2:14" ht="53.25" customHeight="1" x14ac:dyDescent="0.15">
      <c r="B37" s="101" t="s">
        <v>54</v>
      </c>
      <c r="C37" s="161" t="s">
        <v>254</v>
      </c>
      <c r="D37" s="161"/>
      <c r="E37" s="161"/>
      <c r="F37" s="161"/>
      <c r="G37" s="161"/>
      <c r="H37" s="102" t="s">
        <v>123</v>
      </c>
      <c r="I37" s="98">
        <v>2</v>
      </c>
      <c r="J37" s="99">
        <v>3</v>
      </c>
      <c r="K37" s="99">
        <f t="shared" ref="K37" si="6">+I37+J37</f>
        <v>5</v>
      </c>
      <c r="L37" s="103" t="str">
        <f t="shared" ref="L37" si="7">IF(K37&lt;=4,"BAJO",IF(K37=5,"MEDIO",IF(K37=6,"ALTO",IF(K37=7,"ALTO","EXTREMO"))))</f>
        <v>MEDIO</v>
      </c>
    </row>
    <row r="38" spans="2:14" ht="53.25" customHeight="1" x14ac:dyDescent="0.15">
      <c r="B38" s="101" t="s">
        <v>54</v>
      </c>
      <c r="C38" s="161" t="s">
        <v>255</v>
      </c>
      <c r="D38" s="161"/>
      <c r="E38" s="161"/>
      <c r="F38" s="161"/>
      <c r="G38" s="161"/>
      <c r="H38" s="102" t="s">
        <v>124</v>
      </c>
      <c r="I38" s="98">
        <v>2</v>
      </c>
      <c r="J38" s="99">
        <v>2</v>
      </c>
      <c r="K38" s="99">
        <f t="shared" si="1"/>
        <v>4</v>
      </c>
      <c r="L38" s="103" t="str">
        <f t="shared" si="0"/>
        <v>BAJO</v>
      </c>
    </row>
    <row r="39" spans="2:14" ht="53.25" customHeight="1" x14ac:dyDescent="0.15">
      <c r="B39" s="101" t="s">
        <v>54</v>
      </c>
      <c r="C39" s="161" t="s">
        <v>256</v>
      </c>
      <c r="D39" s="161"/>
      <c r="E39" s="161"/>
      <c r="F39" s="161"/>
      <c r="G39" s="161"/>
      <c r="H39" s="102" t="s">
        <v>125</v>
      </c>
      <c r="I39" s="98">
        <v>1</v>
      </c>
      <c r="J39" s="99">
        <v>3</v>
      </c>
      <c r="K39" s="99">
        <f t="shared" si="1"/>
        <v>4</v>
      </c>
      <c r="L39" s="103" t="str">
        <f t="shared" si="0"/>
        <v>BAJO</v>
      </c>
    </row>
    <row r="40" spans="2:14" ht="53.25" customHeight="1" thickBot="1" x14ac:dyDescent="0.2">
      <c r="B40" s="104"/>
      <c r="C40" s="162"/>
      <c r="D40" s="162"/>
      <c r="E40" s="162"/>
      <c r="F40" s="162"/>
      <c r="G40" s="162"/>
      <c r="H40" s="105"/>
      <c r="I40" s="106"/>
      <c r="J40" s="107"/>
      <c r="K40" s="107">
        <f t="shared" si="1"/>
        <v>0</v>
      </c>
      <c r="L40" s="108" t="str">
        <f t="shared" si="0"/>
        <v>BAJO</v>
      </c>
    </row>
    <row r="41" spans="2:14" ht="12.75" customHeight="1" x14ac:dyDescent="0.2">
      <c r="B41" s="109"/>
      <c r="C41" s="110"/>
      <c r="D41" s="110"/>
      <c r="E41" s="110"/>
      <c r="F41" s="110"/>
      <c r="G41" s="110"/>
      <c r="H41" s="110"/>
      <c r="I41" s="110"/>
      <c r="J41" s="110"/>
      <c r="K41" s="110"/>
      <c r="L41" s="111"/>
    </row>
    <row r="42" spans="2:14" ht="14" x14ac:dyDescent="0.2">
      <c r="B42" s="87"/>
      <c r="C42" s="215"/>
      <c r="D42" s="215"/>
      <c r="E42" s="215"/>
      <c r="F42" s="88"/>
      <c r="G42" s="88"/>
      <c r="H42" s="201"/>
      <c r="I42" s="201"/>
      <c r="J42" s="88"/>
      <c r="K42" s="88"/>
      <c r="L42" s="89"/>
    </row>
    <row r="43" spans="2:14" ht="19.5" customHeight="1" x14ac:dyDescent="0.2">
      <c r="B43" s="195" t="s">
        <v>126</v>
      </c>
      <c r="C43" s="196" t="s">
        <v>127</v>
      </c>
      <c r="D43" s="196"/>
      <c r="E43" s="112" t="s">
        <v>128</v>
      </c>
      <c r="F43" s="88"/>
      <c r="G43" s="199" t="s">
        <v>100</v>
      </c>
      <c r="H43" s="113" t="s">
        <v>129</v>
      </c>
      <c r="I43" s="113" t="s">
        <v>128</v>
      </c>
      <c r="J43" s="88"/>
      <c r="K43" s="88"/>
      <c r="L43" s="89"/>
    </row>
    <row r="44" spans="2:14" ht="21" customHeight="1" x14ac:dyDescent="0.2">
      <c r="B44" s="195"/>
      <c r="C44" s="197" t="s">
        <v>130</v>
      </c>
      <c r="D44" s="197"/>
      <c r="E44" s="114">
        <v>1</v>
      </c>
      <c r="F44" s="88"/>
      <c r="G44" s="199"/>
      <c r="H44" s="114" t="s">
        <v>131</v>
      </c>
      <c r="I44" s="115">
        <v>1</v>
      </c>
      <c r="J44" s="88"/>
      <c r="K44" s="88"/>
      <c r="L44" s="89"/>
    </row>
    <row r="45" spans="2:14" ht="15.75" customHeight="1" x14ac:dyDescent="0.2">
      <c r="B45" s="195"/>
      <c r="C45" s="197" t="s">
        <v>132</v>
      </c>
      <c r="D45" s="197"/>
      <c r="E45" s="114">
        <v>2</v>
      </c>
      <c r="F45" s="88"/>
      <c r="G45" s="199"/>
      <c r="H45" s="114" t="s">
        <v>133</v>
      </c>
      <c r="I45" s="115">
        <v>2</v>
      </c>
      <c r="J45" s="88"/>
      <c r="K45" s="88"/>
      <c r="L45" s="89"/>
      <c r="N45" s="5"/>
    </row>
    <row r="46" spans="2:14" ht="24.75" customHeight="1" x14ac:dyDescent="0.2">
      <c r="B46" s="195"/>
      <c r="C46" s="197" t="s">
        <v>134</v>
      </c>
      <c r="D46" s="197"/>
      <c r="E46" s="114">
        <v>3</v>
      </c>
      <c r="F46" s="88"/>
      <c r="G46" s="199"/>
      <c r="H46" s="114" t="s">
        <v>135</v>
      </c>
      <c r="I46" s="115">
        <v>3</v>
      </c>
      <c r="J46" s="88"/>
      <c r="K46" s="88"/>
      <c r="L46" s="89"/>
    </row>
    <row r="47" spans="2:14" ht="18" customHeight="1" x14ac:dyDescent="0.2">
      <c r="B47" s="195"/>
      <c r="C47" s="197" t="s">
        <v>136</v>
      </c>
      <c r="D47" s="197"/>
      <c r="E47" s="114">
        <v>4</v>
      </c>
      <c r="F47" s="88"/>
      <c r="G47" s="199"/>
      <c r="H47" s="114" t="s">
        <v>137</v>
      </c>
      <c r="I47" s="115">
        <v>4</v>
      </c>
      <c r="J47" s="88"/>
      <c r="K47" s="88"/>
      <c r="L47" s="89"/>
    </row>
    <row r="48" spans="2:14" ht="29.25" customHeight="1" x14ac:dyDescent="0.2">
      <c r="B48" s="195"/>
      <c r="C48" s="197" t="s">
        <v>138</v>
      </c>
      <c r="D48" s="197"/>
      <c r="E48" s="114">
        <v>5</v>
      </c>
      <c r="F48" s="88"/>
      <c r="G48" s="199"/>
      <c r="H48" s="114" t="s">
        <v>139</v>
      </c>
      <c r="I48" s="115">
        <v>5</v>
      </c>
      <c r="J48" s="88"/>
      <c r="K48" s="88"/>
      <c r="L48" s="89"/>
    </row>
    <row r="49" spans="2:12" ht="16.5" customHeight="1" x14ac:dyDescent="0.2">
      <c r="B49" s="116"/>
      <c r="C49" s="117"/>
      <c r="D49" s="117"/>
      <c r="E49" s="117"/>
      <c r="F49" s="88"/>
      <c r="G49" s="117"/>
      <c r="H49" s="117"/>
      <c r="I49" s="117"/>
      <c r="J49" s="117"/>
      <c r="K49" s="117"/>
      <c r="L49" s="89"/>
    </row>
    <row r="50" spans="2:12" ht="16.5" customHeight="1" x14ac:dyDescent="0.2">
      <c r="B50" s="116"/>
      <c r="C50" s="201" t="s">
        <v>140</v>
      </c>
      <c r="D50" s="201"/>
      <c r="E50" s="201"/>
      <c r="F50" s="201"/>
      <c r="G50" s="201"/>
      <c r="H50" s="212"/>
      <c r="I50" s="212"/>
      <c r="J50" s="212"/>
      <c r="K50" s="212"/>
      <c r="L50" s="89"/>
    </row>
    <row r="51" spans="2:12" ht="69.75" customHeight="1" x14ac:dyDescent="0.15">
      <c r="B51" s="116"/>
      <c r="C51" s="197" t="s">
        <v>141</v>
      </c>
      <c r="D51" s="197"/>
      <c r="E51" s="197"/>
      <c r="F51" s="114" t="s">
        <v>142</v>
      </c>
      <c r="G51" s="114" t="s">
        <v>143</v>
      </c>
      <c r="H51" s="114" t="s">
        <v>144</v>
      </c>
      <c r="I51" s="197" t="s">
        <v>145</v>
      </c>
      <c r="J51" s="197"/>
      <c r="K51" s="197" t="s">
        <v>146</v>
      </c>
      <c r="L51" s="202"/>
    </row>
    <row r="52" spans="2:12" ht="69.75" customHeight="1" x14ac:dyDescent="0.15">
      <c r="B52" s="116"/>
      <c r="C52" s="197" t="s">
        <v>147</v>
      </c>
      <c r="D52" s="197"/>
      <c r="E52" s="197"/>
      <c r="F52" s="114" t="s">
        <v>148</v>
      </c>
      <c r="G52" s="114" t="s">
        <v>149</v>
      </c>
      <c r="H52" s="114" t="s">
        <v>150</v>
      </c>
      <c r="I52" s="197" t="s">
        <v>151</v>
      </c>
      <c r="J52" s="197"/>
      <c r="K52" s="197" t="s">
        <v>152</v>
      </c>
      <c r="L52" s="202"/>
    </row>
    <row r="53" spans="2:12" ht="14" x14ac:dyDescent="0.2">
      <c r="B53" s="87"/>
      <c r="C53" s="196" t="s">
        <v>153</v>
      </c>
      <c r="D53" s="196"/>
      <c r="E53" s="196" t="s">
        <v>128</v>
      </c>
      <c r="F53" s="118" t="s">
        <v>131</v>
      </c>
      <c r="G53" s="118" t="s">
        <v>133</v>
      </c>
      <c r="H53" s="119" t="s">
        <v>135</v>
      </c>
      <c r="I53" s="204" t="s">
        <v>137</v>
      </c>
      <c r="J53" s="204"/>
      <c r="K53" s="196" t="s">
        <v>139</v>
      </c>
      <c r="L53" s="213"/>
    </row>
    <row r="54" spans="2:12" ht="14" x14ac:dyDescent="0.2">
      <c r="B54" s="87"/>
      <c r="C54" s="196"/>
      <c r="D54" s="196"/>
      <c r="E54" s="196"/>
      <c r="F54" s="120">
        <v>1</v>
      </c>
      <c r="G54" s="120">
        <v>2</v>
      </c>
      <c r="H54" s="120">
        <v>3</v>
      </c>
      <c r="I54" s="210">
        <v>4</v>
      </c>
      <c r="J54" s="210"/>
      <c r="K54" s="210">
        <v>5</v>
      </c>
      <c r="L54" s="214"/>
    </row>
    <row r="55" spans="2:12" ht="19.5" customHeight="1" x14ac:dyDescent="0.2">
      <c r="B55" s="87"/>
      <c r="C55" s="197" t="s">
        <v>130</v>
      </c>
      <c r="D55" s="197"/>
      <c r="E55" s="121">
        <v>1</v>
      </c>
      <c r="F55" s="122">
        <v>2</v>
      </c>
      <c r="G55" s="122">
        <v>3</v>
      </c>
      <c r="H55" s="122">
        <v>4</v>
      </c>
      <c r="I55" s="211">
        <v>5</v>
      </c>
      <c r="J55" s="211"/>
      <c r="K55" s="205">
        <v>6</v>
      </c>
      <c r="L55" s="206"/>
    </row>
    <row r="56" spans="2:12" ht="21.75" customHeight="1" x14ac:dyDescent="0.2">
      <c r="B56" s="87"/>
      <c r="C56" s="197" t="s">
        <v>132</v>
      </c>
      <c r="D56" s="197"/>
      <c r="E56" s="121">
        <v>2</v>
      </c>
      <c r="F56" s="122">
        <v>3</v>
      </c>
      <c r="G56" s="122">
        <v>4</v>
      </c>
      <c r="H56" s="123">
        <v>5</v>
      </c>
      <c r="I56" s="205">
        <v>6</v>
      </c>
      <c r="J56" s="205"/>
      <c r="K56" s="207">
        <v>7</v>
      </c>
      <c r="L56" s="208"/>
    </row>
    <row r="57" spans="2:12" ht="26.25" customHeight="1" x14ac:dyDescent="0.2">
      <c r="B57" s="87"/>
      <c r="C57" s="197" t="s">
        <v>134</v>
      </c>
      <c r="D57" s="197"/>
      <c r="E57" s="121">
        <v>3</v>
      </c>
      <c r="F57" s="122">
        <v>4</v>
      </c>
      <c r="G57" s="123">
        <v>5</v>
      </c>
      <c r="H57" s="124">
        <v>6</v>
      </c>
      <c r="I57" s="205">
        <v>7</v>
      </c>
      <c r="J57" s="205"/>
      <c r="K57" s="203">
        <v>8</v>
      </c>
      <c r="L57" s="209"/>
    </row>
    <row r="58" spans="2:12" ht="21" customHeight="1" x14ac:dyDescent="0.2">
      <c r="B58" s="87"/>
      <c r="C58" s="197" t="s">
        <v>136</v>
      </c>
      <c r="D58" s="197"/>
      <c r="E58" s="121">
        <v>4</v>
      </c>
      <c r="F58" s="123">
        <v>5</v>
      </c>
      <c r="G58" s="124">
        <v>6</v>
      </c>
      <c r="H58" s="124">
        <v>7</v>
      </c>
      <c r="I58" s="203">
        <v>8</v>
      </c>
      <c r="J58" s="203"/>
      <c r="K58" s="203">
        <v>9</v>
      </c>
      <c r="L58" s="209"/>
    </row>
    <row r="59" spans="2:12" ht="27" customHeight="1" x14ac:dyDescent="0.2">
      <c r="B59" s="87"/>
      <c r="C59" s="197" t="s">
        <v>138</v>
      </c>
      <c r="D59" s="197"/>
      <c r="E59" s="121">
        <v>5</v>
      </c>
      <c r="F59" s="124">
        <v>6</v>
      </c>
      <c r="G59" s="124">
        <v>7</v>
      </c>
      <c r="H59" s="125">
        <v>8</v>
      </c>
      <c r="I59" s="203">
        <v>9</v>
      </c>
      <c r="J59" s="203"/>
      <c r="K59" s="203">
        <v>10</v>
      </c>
      <c r="L59" s="209"/>
    </row>
    <row r="60" spans="2:12" ht="14" x14ac:dyDescent="0.2">
      <c r="B60" s="87"/>
      <c r="C60" s="88"/>
      <c r="D60" s="88"/>
      <c r="E60" s="88"/>
      <c r="F60" s="88"/>
      <c r="G60" s="88"/>
      <c r="H60" s="88"/>
      <c r="I60" s="88"/>
      <c r="J60" s="88"/>
      <c r="K60" s="88"/>
      <c r="L60" s="89"/>
    </row>
    <row r="61" spans="2:12" ht="19.5" customHeight="1" x14ac:dyDescent="0.2">
      <c r="B61" s="87"/>
      <c r="C61" s="88"/>
      <c r="D61" s="88"/>
      <c r="E61" s="88"/>
      <c r="F61" s="88"/>
      <c r="G61" s="201" t="s">
        <v>154</v>
      </c>
      <c r="H61" s="201"/>
      <c r="I61" s="88"/>
      <c r="J61" s="88"/>
      <c r="K61" s="88"/>
      <c r="L61" s="89"/>
    </row>
    <row r="62" spans="2:12" ht="18" customHeight="1" x14ac:dyDescent="0.2">
      <c r="B62" s="87"/>
      <c r="C62" s="88"/>
      <c r="D62" s="88"/>
      <c r="E62" s="88"/>
      <c r="F62" s="88"/>
      <c r="G62" s="118" t="s">
        <v>140</v>
      </c>
      <c r="H62" s="126" t="s">
        <v>153</v>
      </c>
      <c r="I62" s="88"/>
      <c r="J62" s="88"/>
      <c r="K62" s="88"/>
      <c r="L62" s="89"/>
    </row>
    <row r="63" spans="2:12" ht="18" customHeight="1" x14ac:dyDescent="0.2">
      <c r="B63" s="87"/>
      <c r="C63" s="88"/>
      <c r="D63" s="88"/>
      <c r="E63" s="88"/>
      <c r="F63" s="88"/>
      <c r="G63" s="125" t="s">
        <v>155</v>
      </c>
      <c r="H63" s="127" t="s">
        <v>156</v>
      </c>
      <c r="I63" s="88"/>
      <c r="J63" s="88"/>
      <c r="K63" s="88"/>
      <c r="L63" s="89"/>
    </row>
    <row r="64" spans="2:12" ht="18" customHeight="1" x14ac:dyDescent="0.2">
      <c r="B64" s="87"/>
      <c r="C64" s="88"/>
      <c r="D64" s="88"/>
      <c r="E64" s="88"/>
      <c r="F64" s="88"/>
      <c r="G64" s="124" t="s">
        <v>157</v>
      </c>
      <c r="H64" s="127" t="s">
        <v>158</v>
      </c>
      <c r="I64" s="88"/>
      <c r="J64" s="88"/>
      <c r="K64" s="88"/>
      <c r="L64" s="89"/>
    </row>
    <row r="65" spans="2:12" ht="18" customHeight="1" x14ac:dyDescent="0.2">
      <c r="B65" s="87"/>
      <c r="C65" s="88"/>
      <c r="D65" s="88"/>
      <c r="E65" s="88"/>
      <c r="F65" s="88"/>
      <c r="G65" s="123">
        <v>5</v>
      </c>
      <c r="H65" s="127" t="s">
        <v>159</v>
      </c>
      <c r="I65" s="88"/>
      <c r="J65" s="88"/>
      <c r="K65" s="88"/>
      <c r="L65" s="89"/>
    </row>
    <row r="66" spans="2:12" ht="18" customHeight="1" x14ac:dyDescent="0.2">
      <c r="B66" s="87"/>
      <c r="C66" s="88"/>
      <c r="D66" s="88"/>
      <c r="E66" s="88"/>
      <c r="F66" s="88"/>
      <c r="G66" s="122" t="s">
        <v>160</v>
      </c>
      <c r="H66" s="127" t="s">
        <v>161</v>
      </c>
      <c r="I66" s="88"/>
      <c r="J66" s="88"/>
      <c r="K66" s="88"/>
      <c r="L66" s="89"/>
    </row>
    <row r="67" spans="2:12" ht="15" thickBot="1" x14ac:dyDescent="0.25">
      <c r="B67" s="90"/>
      <c r="C67" s="91"/>
      <c r="D67" s="91"/>
      <c r="E67" s="91"/>
      <c r="F67" s="91"/>
      <c r="G67" s="91"/>
      <c r="H67" s="91"/>
      <c r="I67" s="91"/>
      <c r="J67" s="91"/>
      <c r="K67" s="91"/>
      <c r="L67" s="92"/>
    </row>
    <row r="71" spans="2:12" hidden="1" x14ac:dyDescent="0.15">
      <c r="B71" s="7" t="s">
        <v>95</v>
      </c>
    </row>
    <row r="72" spans="2:12" hidden="1" x14ac:dyDescent="0.15">
      <c r="B72" s="7" t="s">
        <v>162</v>
      </c>
    </row>
  </sheetData>
  <mergeCells count="72">
    <mergeCell ref="C57:D57"/>
    <mergeCell ref="C53:D54"/>
    <mergeCell ref="I54:J54"/>
    <mergeCell ref="H42:I42"/>
    <mergeCell ref="C52:E52"/>
    <mergeCell ref="C55:D55"/>
    <mergeCell ref="I55:J55"/>
    <mergeCell ref="C48:D48"/>
    <mergeCell ref="C51:E51"/>
    <mergeCell ref="I56:J56"/>
    <mergeCell ref="E53:E54"/>
    <mergeCell ref="C50:K50"/>
    <mergeCell ref="K53:L53"/>
    <mergeCell ref="K54:L54"/>
    <mergeCell ref="K52:L52"/>
    <mergeCell ref="C42:E42"/>
    <mergeCell ref="G61:H61"/>
    <mergeCell ref="C56:D56"/>
    <mergeCell ref="K51:L51"/>
    <mergeCell ref="C59:D59"/>
    <mergeCell ref="C58:D58"/>
    <mergeCell ref="I59:J59"/>
    <mergeCell ref="I53:J53"/>
    <mergeCell ref="I51:J51"/>
    <mergeCell ref="I52:J52"/>
    <mergeCell ref="K55:L55"/>
    <mergeCell ref="K56:L56"/>
    <mergeCell ref="K57:L57"/>
    <mergeCell ref="K58:L58"/>
    <mergeCell ref="K59:L59"/>
    <mergeCell ref="I58:J58"/>
    <mergeCell ref="I57:J57"/>
    <mergeCell ref="B43:B48"/>
    <mergeCell ref="C43:D43"/>
    <mergeCell ref="C44:D44"/>
    <mergeCell ref="C17:G17"/>
    <mergeCell ref="C45:D45"/>
    <mergeCell ref="C46:D46"/>
    <mergeCell ref="C47:D47"/>
    <mergeCell ref="G43:G48"/>
    <mergeCell ref="C27:G27"/>
    <mergeCell ref="C28:G28"/>
    <mergeCell ref="C29:G29"/>
    <mergeCell ref="C30:G30"/>
    <mergeCell ref="C22:G22"/>
    <mergeCell ref="C23:G23"/>
    <mergeCell ref="C33:G33"/>
    <mergeCell ref="C38:G38"/>
    <mergeCell ref="H15:L15"/>
    <mergeCell ref="B15:G15"/>
    <mergeCell ref="B6:L6"/>
    <mergeCell ref="B2:B4"/>
    <mergeCell ref="B12:L12"/>
    <mergeCell ref="B7:L7"/>
    <mergeCell ref="C2:J4"/>
    <mergeCell ref="K2:L4"/>
    <mergeCell ref="C16:G16"/>
    <mergeCell ref="C18:G18"/>
    <mergeCell ref="C19:G19"/>
    <mergeCell ref="C20:G20"/>
    <mergeCell ref="C21:G21"/>
    <mergeCell ref="C39:G39"/>
    <mergeCell ref="C40:G40"/>
    <mergeCell ref="C32:G32"/>
    <mergeCell ref="C24:G24"/>
    <mergeCell ref="C25:G25"/>
    <mergeCell ref="C26:G26"/>
    <mergeCell ref="C31:G31"/>
    <mergeCell ref="C34:G34"/>
    <mergeCell ref="C36:G36"/>
    <mergeCell ref="C35:G35"/>
    <mergeCell ref="C37:G37"/>
  </mergeCells>
  <phoneticPr fontId="1" type="noConversion"/>
  <conditionalFormatting sqref="J17:K40">
    <cfRule type="expression" dxfId="18" priority="1" stopIfTrue="1">
      <formula>"""bajo"""</formula>
    </cfRule>
  </conditionalFormatting>
  <conditionalFormatting sqref="L17:L40">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dataValidations count="24">
    <dataValidation type="list" allowBlank="1" showInputMessage="1" showErrorMessage="1" sqref="I17:I40" xr:uid="{00000000-0002-0000-0200-000000000000}">
      <formula1>$E$44:$E$48</formula1>
    </dataValidation>
    <dataValidation type="list" allowBlank="1" showInputMessage="1" showErrorMessage="1" sqref="J17:J40" xr:uid="{00000000-0002-0000-0200-000001000000}">
      <formula1>$I$44:$I$48</formula1>
    </dataValidation>
    <dataValidation type="list" allowBlank="1" showInputMessage="1" showErrorMessage="1" sqref="H15" xr:uid="{00000000-0002-0000-0200-000002000000}">
      <formula1>$B$71:$B$72</formula1>
    </dataValidation>
    <dataValidation type="list" allowBlank="1" showInputMessage="1" showErrorMessage="1" sqref="C17:G17" xr:uid="{00000000-0002-0000-0200-000003000000}">
      <formula1>INDIRECT($B$17)</formula1>
    </dataValidation>
    <dataValidation type="list" allowBlank="1" showInputMessage="1" showErrorMessage="1" sqref="B17:B40"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8:G38 C34:G34" xr:uid="{00000000-0002-0000-0200-000015000000}">
      <formula1>INDIRECT($B$38)</formula1>
    </dataValidation>
    <dataValidation type="list" allowBlank="1" showInputMessage="1" showErrorMessage="1" sqref="C39:G39 C35:G37" xr:uid="{00000000-0002-0000-0200-000016000000}">
      <formula1>INDIRECT($B$39)</formula1>
    </dataValidation>
    <dataValidation type="list" allowBlank="1" showInputMessage="1" showErrorMessage="1" sqref="C40:G40" xr:uid="{00000000-0002-0000-0200-000017000000}">
      <formula1>INDIRECT($B$40)</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59"/>
  <sheetViews>
    <sheetView showGridLines="0" topLeftCell="C17" zoomScale="90" zoomScaleNormal="90" zoomScaleSheetLayoutView="91" zoomScalePageLayoutView="70" workbookViewId="0">
      <selection activeCell="G26" sqref="G26:H26"/>
    </sheetView>
  </sheetViews>
  <sheetFormatPr baseColWidth="10" defaultColWidth="11.5" defaultRowHeight="13" x14ac:dyDescent="0.15"/>
  <cols>
    <col min="1" max="1" width="2.83203125" customWidth="1"/>
    <col min="2" max="2" width="41.6640625" customWidth="1"/>
    <col min="3" max="3" width="15.83203125" customWidth="1"/>
    <col min="4" max="4" width="13.1640625" customWidth="1"/>
    <col min="5" max="5" width="16.5" customWidth="1"/>
    <col min="6" max="6" width="14.83203125" customWidth="1"/>
    <col min="7" max="7" width="17.5" customWidth="1"/>
    <col min="8" max="8" width="14.5" customWidth="1"/>
    <col min="9" max="9" width="15.83203125" customWidth="1"/>
    <col min="10" max="10" width="9.5" customWidth="1"/>
    <col min="11" max="17" width="14" customWidth="1"/>
    <col min="18" max="18" width="20.83203125" style="4" customWidth="1"/>
  </cols>
  <sheetData>
    <row r="2" spans="1:26" ht="48.75" customHeight="1" x14ac:dyDescent="0.15">
      <c r="B2" s="173"/>
      <c r="C2" s="180" t="s">
        <v>16</v>
      </c>
      <c r="D2" s="181"/>
      <c r="E2" s="181"/>
      <c r="F2" s="181"/>
      <c r="G2" s="181"/>
      <c r="H2" s="181"/>
      <c r="I2" s="181"/>
      <c r="J2" s="181"/>
      <c r="K2" s="181"/>
      <c r="L2" s="181"/>
      <c r="M2" s="181"/>
      <c r="N2" s="181"/>
      <c r="O2" s="181"/>
      <c r="P2" s="182"/>
      <c r="Q2" s="189" t="s">
        <v>1</v>
      </c>
      <c r="R2" s="190"/>
    </row>
    <row r="3" spans="1:26" ht="30" customHeight="1" x14ac:dyDescent="0.15">
      <c r="B3" s="173"/>
      <c r="C3" s="183"/>
      <c r="D3" s="184"/>
      <c r="E3" s="184"/>
      <c r="F3" s="184"/>
      <c r="G3" s="184"/>
      <c r="H3" s="184"/>
      <c r="I3" s="184"/>
      <c r="J3" s="184"/>
      <c r="K3" s="184"/>
      <c r="L3" s="184"/>
      <c r="M3" s="184"/>
      <c r="N3" s="184"/>
      <c r="O3" s="184"/>
      <c r="P3" s="185"/>
      <c r="Q3" s="191"/>
      <c r="R3" s="192"/>
    </row>
    <row r="4" spans="1:26" ht="39.75" customHeight="1" x14ac:dyDescent="0.15">
      <c r="B4" s="173"/>
      <c r="C4" s="186"/>
      <c r="D4" s="187"/>
      <c r="E4" s="187"/>
      <c r="F4" s="187"/>
      <c r="G4" s="187"/>
      <c r="H4" s="187"/>
      <c r="I4" s="187"/>
      <c r="J4" s="187"/>
      <c r="K4" s="187"/>
      <c r="L4" s="187"/>
      <c r="M4" s="187"/>
      <c r="N4" s="187"/>
      <c r="O4" s="187"/>
      <c r="P4" s="188"/>
      <c r="Q4" s="193"/>
      <c r="R4" s="194"/>
    </row>
    <row r="5" spans="1:26" ht="14" thickBot="1" x14ac:dyDescent="0.2"/>
    <row r="6" spans="1:26" s="155" customFormat="1" ht="149.25" customHeight="1" thickBot="1" x14ac:dyDescent="0.25">
      <c r="B6" s="259" t="str">
        <f>+EVALUACION!B6</f>
        <v>Objeto Contractual: 
PRESTAR LOS SERVICIOS INTEGRALES PARA LA IMPLEMENTACIÓN Y FORTALECIMIENTO DE PROCESOS DE AGRICULTURA URBANA, EDUCACIÓN AMBIENTAL Y MANEJO ADECUADO DE SEPARACIÓN EN LA FUENTE Y RECICLAJE, MEDIANTE EL DESARROLLO DE HUERTAS URBANAS, PROYECTOS CIUDADANOS DE EDUCACIÓN AMBIENTAL (PROCEDA) Y ACCIONES COMUNITARIAS ORIENTADAS AL APROVECHAMIENTO, SEPARACIÓN EN LA FUENTE Y SOSTENIBILIDAD AMBIENTAL EN LA LOCALIDAD DE CHAPINERO</v>
      </c>
      <c r="C6" s="260"/>
      <c r="D6" s="260"/>
      <c r="E6" s="260"/>
      <c r="F6" s="260"/>
      <c r="G6" s="260"/>
      <c r="H6" s="260"/>
      <c r="I6" s="260"/>
      <c r="J6" s="260"/>
      <c r="K6" s="260"/>
      <c r="L6" s="260"/>
      <c r="M6" s="260"/>
      <c r="N6" s="260"/>
      <c r="O6" s="260"/>
      <c r="P6" s="260"/>
      <c r="Q6" s="260"/>
      <c r="R6" s="261"/>
      <c r="S6" s="154"/>
      <c r="T6" s="154"/>
      <c r="U6" s="154"/>
      <c r="V6" s="154"/>
      <c r="W6" s="154"/>
      <c r="X6" s="154"/>
      <c r="Y6" s="154"/>
      <c r="Z6" s="154"/>
    </row>
    <row r="7" spans="1:26" ht="24.75" customHeight="1" x14ac:dyDescent="0.15">
      <c r="B7" s="262" t="s">
        <v>19</v>
      </c>
      <c r="C7" s="263"/>
      <c r="D7" s="263"/>
      <c r="E7" s="263"/>
      <c r="F7" s="263"/>
      <c r="G7" s="263"/>
      <c r="H7" s="263"/>
      <c r="I7" s="263"/>
      <c r="J7" s="263"/>
      <c r="K7" s="263"/>
      <c r="L7" s="263"/>
      <c r="M7" s="263"/>
      <c r="N7" s="263"/>
      <c r="O7" s="263"/>
      <c r="P7" s="263"/>
      <c r="Q7" s="263"/>
      <c r="R7" s="264"/>
    </row>
    <row r="8" spans="1:26" ht="16" x14ac:dyDescent="0.2">
      <c r="B8" s="270" t="s">
        <v>163</v>
      </c>
      <c r="C8" s="271"/>
      <c r="D8" s="271"/>
      <c r="E8" s="271"/>
      <c r="F8" s="271"/>
      <c r="G8" s="271"/>
      <c r="H8" s="271"/>
      <c r="I8" s="271"/>
      <c r="J8" s="271"/>
      <c r="K8" s="271"/>
      <c r="L8" s="271"/>
      <c r="M8" s="271"/>
      <c r="N8" s="271"/>
      <c r="O8" s="271"/>
      <c r="P8" s="271"/>
      <c r="Q8" s="271"/>
      <c r="R8" s="271"/>
    </row>
    <row r="9" spans="1:26" ht="34.5" customHeight="1" x14ac:dyDescent="0.15">
      <c r="B9" s="268" t="s">
        <v>164</v>
      </c>
      <c r="C9" s="269"/>
      <c r="D9" s="269"/>
      <c r="E9" s="269"/>
      <c r="F9" s="269"/>
      <c r="G9" s="269"/>
      <c r="H9" s="269"/>
      <c r="I9" s="269"/>
      <c r="J9" s="269"/>
      <c r="K9" s="269"/>
      <c r="L9" s="269"/>
      <c r="M9" s="269"/>
      <c r="N9" s="269"/>
      <c r="O9" s="269"/>
      <c r="P9" s="269"/>
      <c r="Q9" s="269"/>
      <c r="R9" s="269"/>
    </row>
    <row r="10" spans="1:26" ht="16" x14ac:dyDescent="0.2">
      <c r="B10" s="270" t="s">
        <v>165</v>
      </c>
      <c r="C10" s="271"/>
      <c r="D10" s="271"/>
      <c r="E10" s="271"/>
      <c r="F10" s="271"/>
      <c r="G10" s="271"/>
      <c r="H10" s="271"/>
      <c r="I10" s="271"/>
      <c r="J10" s="271"/>
      <c r="K10" s="271"/>
      <c r="L10" s="271"/>
      <c r="M10" s="271"/>
      <c r="N10" s="271"/>
      <c r="O10" s="271"/>
      <c r="P10" s="271"/>
      <c r="Q10" s="271"/>
      <c r="R10" s="271"/>
    </row>
    <row r="11" spans="1:26" ht="14" x14ac:dyDescent="0.2">
      <c r="B11" s="87"/>
      <c r="R11" s="3"/>
    </row>
    <row r="12" spans="1:26" x14ac:dyDescent="0.15">
      <c r="B12" s="8"/>
      <c r="R12" s="3"/>
    </row>
    <row r="13" spans="1:26" x14ac:dyDescent="0.15">
      <c r="B13" s="8"/>
      <c r="R13" s="3"/>
    </row>
    <row r="14" spans="1:26" ht="7.5" customHeight="1" thickBot="1" x14ac:dyDescent="0.2">
      <c r="B14" s="2"/>
      <c r="R14" s="3"/>
    </row>
    <row r="15" spans="1:26" ht="93.75" customHeight="1" thickBot="1" x14ac:dyDescent="0.2">
      <c r="B15" s="128" t="s">
        <v>96</v>
      </c>
      <c r="C15" s="267" t="s">
        <v>97</v>
      </c>
      <c r="D15" s="267"/>
      <c r="E15" s="267"/>
      <c r="F15" s="267"/>
      <c r="G15" s="163" t="s">
        <v>166</v>
      </c>
      <c r="H15" s="163"/>
      <c r="I15" s="94" t="s">
        <v>99</v>
      </c>
      <c r="J15" s="94" t="s">
        <v>100</v>
      </c>
      <c r="K15" s="94" t="s">
        <v>101</v>
      </c>
      <c r="L15" s="94" t="s">
        <v>102</v>
      </c>
      <c r="M15" s="94" t="s">
        <v>167</v>
      </c>
      <c r="N15" s="94" t="s">
        <v>168</v>
      </c>
      <c r="O15" s="94" t="s">
        <v>169</v>
      </c>
      <c r="P15" s="94" t="s">
        <v>170</v>
      </c>
      <c r="Q15" s="94" t="s">
        <v>171</v>
      </c>
      <c r="R15" s="11" t="s">
        <v>172</v>
      </c>
    </row>
    <row r="16" spans="1:26" s="27" customFormat="1" ht="57.75" customHeight="1" x14ac:dyDescent="0.15">
      <c r="A16" s="27">
        <v>1</v>
      </c>
      <c r="B16" s="129" t="str">
        <f>+EVALUACION!B17</f>
        <v>PLANEACIÓN</v>
      </c>
      <c r="C16" s="266" t="str">
        <f>+EVALUACION!C17</f>
        <v>Inadecuada escogencia de la modalidad de contratación</v>
      </c>
      <c r="D16" s="266"/>
      <c r="E16" s="266"/>
      <c r="F16" s="266"/>
      <c r="G16" s="265" t="s">
        <v>173</v>
      </c>
      <c r="H16" s="265"/>
      <c r="I16" s="130">
        <v>2</v>
      </c>
      <c r="J16" s="130">
        <v>2</v>
      </c>
      <c r="K16" s="130">
        <f>+I16+J16</f>
        <v>4</v>
      </c>
      <c r="L16" s="130" t="str">
        <f>IF(K16&lt;=4,"BAJO",IF(K16=5,"MEDIO",IF(K16=6,"ALTO",IF(K16=7,"ALTO","EXTREMO"))))</f>
        <v>BAJO</v>
      </c>
      <c r="M16" s="130" t="s">
        <v>174</v>
      </c>
      <c r="N16" s="131" t="s">
        <v>175</v>
      </c>
      <c r="O16" s="159">
        <v>46121</v>
      </c>
      <c r="P16" s="159">
        <v>46123</v>
      </c>
      <c r="Q16" s="160" t="s">
        <v>176</v>
      </c>
      <c r="R16" s="39" t="s">
        <v>177</v>
      </c>
    </row>
    <row r="17" spans="1:18" s="27" customFormat="1" ht="57.75" customHeight="1" x14ac:dyDescent="0.15">
      <c r="A17" s="27">
        <v>2</v>
      </c>
      <c r="B17" s="132" t="str">
        <f>+EVALUACION!B18</f>
        <v>PLANEACIÓN</v>
      </c>
      <c r="C17" s="346" t="str">
        <f>+EVALUACION!C18</f>
        <v xml:space="preserve">Inadecuada  descripción del bien o servicio requerido </v>
      </c>
      <c r="D17" s="347"/>
      <c r="E17" s="347"/>
      <c r="F17" s="348"/>
      <c r="G17" s="197" t="s">
        <v>173</v>
      </c>
      <c r="H17" s="197"/>
      <c r="I17" s="138">
        <v>2</v>
      </c>
      <c r="J17" s="98">
        <v>2</v>
      </c>
      <c r="K17" s="98">
        <f>+I17+J17</f>
        <v>4</v>
      </c>
      <c r="L17" s="98" t="str">
        <f>IF(K17&lt;=4,"BAJO",IF(K17=5,"MEDIO",IF(K17=6,"ALTO",IF(K17=7,"ALTO","EXTREMO"))))</f>
        <v>BAJO</v>
      </c>
      <c r="M17" s="98" t="s">
        <v>174</v>
      </c>
      <c r="N17" s="133" t="s">
        <v>175</v>
      </c>
      <c r="O17" s="145">
        <v>46122</v>
      </c>
      <c r="P17" s="145">
        <v>46124</v>
      </c>
      <c r="Q17" s="133" t="s">
        <v>176</v>
      </c>
      <c r="R17" s="40" t="s">
        <v>177</v>
      </c>
    </row>
    <row r="18" spans="1:18" s="27" customFormat="1" ht="57.75" customHeight="1" x14ac:dyDescent="0.15">
      <c r="A18" s="27">
        <v>3</v>
      </c>
      <c r="B18" s="132" t="str">
        <f>+EVALUACION!B19</f>
        <v>SELECCIÓN</v>
      </c>
      <c r="C18" s="346" t="str">
        <f>+EVALUACION!C19</f>
        <v>Selección de ofertas con precios  artificialmente bajos.</v>
      </c>
      <c r="D18" s="347"/>
      <c r="E18" s="347"/>
      <c r="F18" s="348"/>
      <c r="G18" s="197" t="s">
        <v>178</v>
      </c>
      <c r="H18" s="197"/>
      <c r="I18" s="98">
        <v>2</v>
      </c>
      <c r="J18" s="98">
        <v>2</v>
      </c>
      <c r="K18" s="98">
        <f t="shared" ref="K18:K29" si="0">+I18+J18</f>
        <v>4</v>
      </c>
      <c r="L18" s="98" t="str">
        <f t="shared" ref="L18:L39" si="1">IF(K18&lt;=4,"BAJO",IF(K18=5,"MEDIO",IF(K18=6,"ALTO",IF(K18=7,"ALTO","EXTREMO"))))</f>
        <v>BAJO</v>
      </c>
      <c r="M18" s="98" t="s">
        <v>174</v>
      </c>
      <c r="N18" s="133" t="s">
        <v>179</v>
      </c>
      <c r="O18" s="156">
        <v>46244</v>
      </c>
      <c r="P18" s="156">
        <v>46249</v>
      </c>
      <c r="Q18" s="133" t="s">
        <v>180</v>
      </c>
      <c r="R18" s="40" t="s">
        <v>181</v>
      </c>
    </row>
    <row r="19" spans="1:18" s="27" customFormat="1" ht="57.75" customHeight="1" x14ac:dyDescent="0.15">
      <c r="A19" s="27">
        <v>4</v>
      </c>
      <c r="B19" s="132" t="str">
        <f>+EVALUACION!B20</f>
        <v>CONTRATACIÓN</v>
      </c>
      <c r="C19" s="346" t="str">
        <f>+EVALUACION!C20</f>
        <v>Falta de constitución o constitución tardía de la garantía única. Aceptación de garantías que no se ajustan a lo contemplado en el contrato</v>
      </c>
      <c r="D19" s="347"/>
      <c r="E19" s="347"/>
      <c r="F19" s="348"/>
      <c r="G19" s="197" t="s">
        <v>182</v>
      </c>
      <c r="H19" s="197"/>
      <c r="I19" s="98">
        <v>1</v>
      </c>
      <c r="J19" s="98">
        <v>2</v>
      </c>
      <c r="K19" s="98">
        <f t="shared" si="0"/>
        <v>3</v>
      </c>
      <c r="L19" s="98" t="str">
        <f t="shared" si="1"/>
        <v>BAJO</v>
      </c>
      <c r="M19" s="98" t="s">
        <v>183</v>
      </c>
      <c r="N19" s="133" t="s">
        <v>184</v>
      </c>
      <c r="O19" s="145">
        <v>46275</v>
      </c>
      <c r="P19" s="156">
        <v>46280</v>
      </c>
      <c r="Q19" s="133" t="s">
        <v>185</v>
      </c>
      <c r="R19" s="40" t="s">
        <v>186</v>
      </c>
    </row>
    <row r="20" spans="1:18" s="27" customFormat="1" ht="57.75" customHeight="1" x14ac:dyDescent="0.15">
      <c r="A20" s="27">
        <v>5</v>
      </c>
      <c r="B20" s="132" t="str">
        <f>+EVALUACION!B21</f>
        <v>CONTRATACIÓN</v>
      </c>
      <c r="C20" s="346" t="str">
        <f>+EVALUACION!C21</f>
        <v>Presentación de reclamos de terceros sobre la selección del oferente que retrasen el perfeccionamiento del contrato.</v>
      </c>
      <c r="D20" s="347"/>
      <c r="E20" s="347"/>
      <c r="F20" s="348"/>
      <c r="G20" s="197" t="s">
        <v>187</v>
      </c>
      <c r="H20" s="197"/>
      <c r="I20" s="98">
        <v>2</v>
      </c>
      <c r="J20" s="98">
        <v>2</v>
      </c>
      <c r="K20" s="98">
        <f t="shared" si="0"/>
        <v>4</v>
      </c>
      <c r="L20" s="98" t="str">
        <f t="shared" si="1"/>
        <v>BAJO</v>
      </c>
      <c r="M20" s="98" t="s">
        <v>174</v>
      </c>
      <c r="N20" s="133" t="s">
        <v>188</v>
      </c>
      <c r="O20" s="145">
        <v>46277</v>
      </c>
      <c r="P20" s="145">
        <v>46279</v>
      </c>
      <c r="Q20" s="133" t="s">
        <v>189</v>
      </c>
      <c r="R20" s="40" t="s">
        <v>190</v>
      </c>
    </row>
    <row r="21" spans="1:18" s="27" customFormat="1" ht="57.75" customHeight="1" x14ac:dyDescent="0.15">
      <c r="A21" s="27">
        <v>6</v>
      </c>
      <c r="B21" s="132" t="str">
        <f>+EVALUACION!B22</f>
        <v>EJECUCIÓN</v>
      </c>
      <c r="C21" s="346" t="str">
        <f>+EVALUACION!C22</f>
        <v>Variación de los precios del mercado</v>
      </c>
      <c r="D21" s="347"/>
      <c r="E21" s="347"/>
      <c r="F21" s="348"/>
      <c r="G21" s="197" t="s">
        <v>191</v>
      </c>
      <c r="H21" s="197"/>
      <c r="I21" s="98">
        <v>2</v>
      </c>
      <c r="J21" s="98">
        <v>2</v>
      </c>
      <c r="K21" s="98">
        <f t="shared" si="0"/>
        <v>4</v>
      </c>
      <c r="L21" s="98" t="str">
        <f t="shared" si="1"/>
        <v>BAJO</v>
      </c>
      <c r="M21" s="98" t="s">
        <v>174</v>
      </c>
      <c r="N21" s="133" t="s">
        <v>192</v>
      </c>
      <c r="O21" s="145">
        <v>46280</v>
      </c>
      <c r="P21" s="145">
        <v>46492</v>
      </c>
      <c r="Q21" s="133" t="s">
        <v>193</v>
      </c>
      <c r="R21" s="40" t="s">
        <v>177</v>
      </c>
    </row>
    <row r="22" spans="1:18" s="27" customFormat="1" ht="57.75" customHeight="1" x14ac:dyDescent="0.15">
      <c r="A22" s="27">
        <v>7</v>
      </c>
      <c r="B22" s="132" t="str">
        <f>+EVALUACION!B23</f>
        <v>EJECUCIÓN</v>
      </c>
      <c r="C22" s="346" t="str">
        <f>+EVALUACION!C23</f>
        <v>Incumplimiento de compromisos adquiridos por el contratista seleccionado con sus subcontratistas, suministradores de bienes y servicios.</v>
      </c>
      <c r="D22" s="347"/>
      <c r="E22" s="347"/>
      <c r="F22" s="348"/>
      <c r="G22" s="197" t="s">
        <v>194</v>
      </c>
      <c r="H22" s="197"/>
      <c r="I22" s="98">
        <v>2</v>
      </c>
      <c r="J22" s="98">
        <v>2</v>
      </c>
      <c r="K22" s="98">
        <f t="shared" si="0"/>
        <v>4</v>
      </c>
      <c r="L22" s="98" t="str">
        <f t="shared" si="1"/>
        <v>BAJO</v>
      </c>
      <c r="M22" s="98" t="s">
        <v>174</v>
      </c>
      <c r="N22" s="133" t="s">
        <v>195</v>
      </c>
      <c r="O22" s="145">
        <v>46280</v>
      </c>
      <c r="P22" s="145">
        <v>46492</v>
      </c>
      <c r="Q22" s="133" t="s">
        <v>196</v>
      </c>
      <c r="R22" s="40" t="s">
        <v>197</v>
      </c>
    </row>
    <row r="23" spans="1:18" s="27" customFormat="1" ht="57.75" customHeight="1" x14ac:dyDescent="0.15">
      <c r="A23" s="27">
        <v>8</v>
      </c>
      <c r="B23" s="132" t="str">
        <f>+EVALUACION!B24</f>
        <v>EJECUCIÓN</v>
      </c>
      <c r="C23" s="346" t="str">
        <f>+EVALUACION!C24</f>
        <v xml:space="preserve">Entrega de caracteristicas tecnicas inexactas de los bienes y/o servicios a aquirir que no satisfaga la necesidad específica de la entidad. </v>
      </c>
      <c r="D23" s="347"/>
      <c r="E23" s="347"/>
      <c r="F23" s="348"/>
      <c r="G23" s="197" t="s">
        <v>198</v>
      </c>
      <c r="H23" s="197"/>
      <c r="I23" s="98">
        <v>2</v>
      </c>
      <c r="J23" s="98">
        <v>2</v>
      </c>
      <c r="K23" s="98">
        <f t="shared" si="0"/>
        <v>4</v>
      </c>
      <c r="L23" s="98" t="str">
        <f t="shared" si="1"/>
        <v>BAJO</v>
      </c>
      <c r="M23" s="98" t="s">
        <v>183</v>
      </c>
      <c r="N23" s="133" t="s">
        <v>199</v>
      </c>
      <c r="O23" s="145">
        <v>46280</v>
      </c>
      <c r="P23" s="145">
        <v>46492</v>
      </c>
      <c r="Q23" s="133" t="s">
        <v>200</v>
      </c>
      <c r="R23" s="40" t="s">
        <v>201</v>
      </c>
    </row>
    <row r="24" spans="1:18" s="27" customFormat="1" ht="57.75" customHeight="1" x14ac:dyDescent="0.15">
      <c r="A24" s="27">
        <v>9</v>
      </c>
      <c r="B24" s="132" t="str">
        <f>+EVALUACION!B25</f>
        <v>EJECUCIÓN</v>
      </c>
      <c r="C24" s="346" t="str">
        <f>+EVALUACION!C25</f>
        <v>No realizar la liquidacion del contrato en los terminos pactados en el contrato o los establecidos en la norma</v>
      </c>
      <c r="D24" s="347"/>
      <c r="E24" s="347"/>
      <c r="F24" s="348"/>
      <c r="G24" s="197" t="s">
        <v>202</v>
      </c>
      <c r="H24" s="197"/>
      <c r="I24" s="98">
        <v>3</v>
      </c>
      <c r="J24" s="98">
        <v>1</v>
      </c>
      <c r="K24" s="98">
        <f t="shared" si="0"/>
        <v>4</v>
      </c>
      <c r="L24" s="98" t="str">
        <f t="shared" si="1"/>
        <v>BAJO</v>
      </c>
      <c r="M24" s="98" t="s">
        <v>174</v>
      </c>
      <c r="N24" s="133" t="s">
        <v>203</v>
      </c>
      <c r="O24" s="145">
        <v>46280</v>
      </c>
      <c r="P24" s="145">
        <v>46492</v>
      </c>
      <c r="Q24" s="133" t="s">
        <v>204</v>
      </c>
      <c r="R24" s="40" t="s">
        <v>205</v>
      </c>
    </row>
    <row r="25" spans="1:18" s="27" customFormat="1" ht="57.75" customHeight="1" x14ac:dyDescent="0.15">
      <c r="A25" s="27">
        <v>10</v>
      </c>
      <c r="B25" s="132" t="str">
        <f>+EVALUACION!B26</f>
        <v>EJECUCIÓN</v>
      </c>
      <c r="C25" s="346" t="str">
        <f>+EVALUACION!C26</f>
        <v>Cambios en el marco regulatorio o normatividad aplicable al proyecto.</v>
      </c>
      <c r="D25" s="347"/>
      <c r="E25" s="347"/>
      <c r="F25" s="348"/>
      <c r="G25" s="197" t="s">
        <v>262</v>
      </c>
      <c r="H25" s="197"/>
      <c r="I25" s="98">
        <v>1</v>
      </c>
      <c r="J25" s="98">
        <v>2</v>
      </c>
      <c r="K25" s="98">
        <f t="shared" si="0"/>
        <v>3</v>
      </c>
      <c r="L25" s="98" t="str">
        <f t="shared" si="1"/>
        <v>BAJO</v>
      </c>
      <c r="M25" s="98" t="s">
        <v>174</v>
      </c>
      <c r="N25" s="133" t="s">
        <v>206</v>
      </c>
      <c r="O25" s="145">
        <v>46280</v>
      </c>
      <c r="P25" s="145">
        <v>46492</v>
      </c>
      <c r="Q25" s="133" t="s">
        <v>207</v>
      </c>
      <c r="R25" s="40" t="s">
        <v>208</v>
      </c>
    </row>
    <row r="26" spans="1:18" s="27" customFormat="1" ht="57.75" customHeight="1" x14ac:dyDescent="0.15">
      <c r="A26" s="27">
        <v>11</v>
      </c>
      <c r="B26" s="132" t="str">
        <f>+EVALUACION!B27</f>
        <v>EJECUCIÓN</v>
      </c>
      <c r="C26" s="346" t="str">
        <f>+EVALUACION!C27</f>
        <v>Eventos naturales tales como lluvias, inundaciones y sequias entre otros</v>
      </c>
      <c r="D26" s="347"/>
      <c r="E26" s="347"/>
      <c r="F26" s="348"/>
      <c r="G26" s="197" t="s">
        <v>209</v>
      </c>
      <c r="H26" s="197"/>
      <c r="I26" s="98">
        <v>2</v>
      </c>
      <c r="J26" s="98">
        <v>1</v>
      </c>
      <c r="K26" s="98">
        <f t="shared" si="0"/>
        <v>3</v>
      </c>
      <c r="L26" s="98" t="str">
        <f t="shared" si="1"/>
        <v>BAJO</v>
      </c>
      <c r="M26" s="98" t="s">
        <v>174</v>
      </c>
      <c r="N26" s="133" t="s">
        <v>210</v>
      </c>
      <c r="O26" s="145">
        <v>46280</v>
      </c>
      <c r="P26" s="145">
        <v>46492</v>
      </c>
      <c r="Q26" s="133" t="s">
        <v>265</v>
      </c>
      <c r="R26" s="40" t="s">
        <v>201</v>
      </c>
    </row>
    <row r="27" spans="1:18" s="27" customFormat="1" ht="57.75" customHeight="1" x14ac:dyDescent="0.15">
      <c r="A27" s="27">
        <v>12</v>
      </c>
      <c r="B27" s="132" t="str">
        <f>+EVALUACION!B28</f>
        <v>EJECUCIÓN</v>
      </c>
      <c r="C27" s="346" t="str">
        <f>+EVALUACION!C28</f>
        <v>Incumplimiento derivado del trámite de los permisos con autoridades ambientales, la obtención de los mismos, paz y salvos</v>
      </c>
      <c r="D27" s="347"/>
      <c r="E27" s="347"/>
      <c r="F27" s="348"/>
      <c r="G27" s="197" t="s">
        <v>212</v>
      </c>
      <c r="H27" s="197"/>
      <c r="I27" s="98">
        <v>2</v>
      </c>
      <c r="J27" s="98">
        <v>2</v>
      </c>
      <c r="K27" s="98">
        <f t="shared" si="0"/>
        <v>4</v>
      </c>
      <c r="L27" s="98" t="str">
        <f t="shared" si="1"/>
        <v>BAJO</v>
      </c>
      <c r="M27" s="98" t="s">
        <v>174</v>
      </c>
      <c r="N27" s="133" t="s">
        <v>210</v>
      </c>
      <c r="O27" s="145">
        <v>46280</v>
      </c>
      <c r="P27" s="145">
        <v>46492</v>
      </c>
      <c r="Q27" s="133" t="s">
        <v>211</v>
      </c>
      <c r="R27" s="40" t="s">
        <v>213</v>
      </c>
    </row>
    <row r="28" spans="1:18" s="27" customFormat="1" ht="57.75" customHeight="1" x14ac:dyDescent="0.15">
      <c r="A28" s="27">
        <v>13</v>
      </c>
      <c r="B28" s="132" t="str">
        <f>+EVALUACION!B29</f>
        <v>EJECUCIÓN</v>
      </c>
      <c r="C28" s="346" t="str">
        <f>+EVALUACION!C29</f>
        <v xml:space="preserve">Deserción de los participantes y/o baja participación de los beneficiarios en el componentes y/o fases del proyecto. </v>
      </c>
      <c r="D28" s="347"/>
      <c r="E28" s="347"/>
      <c r="F28" s="348"/>
      <c r="G28" s="197" t="s">
        <v>258</v>
      </c>
      <c r="H28" s="197"/>
      <c r="I28" s="98">
        <v>2</v>
      </c>
      <c r="J28" s="98">
        <v>2</v>
      </c>
      <c r="K28" s="98">
        <f t="shared" si="0"/>
        <v>4</v>
      </c>
      <c r="L28" s="98" t="str">
        <f t="shared" si="1"/>
        <v>BAJO</v>
      </c>
      <c r="M28" s="98" t="s">
        <v>174</v>
      </c>
      <c r="N28" s="133" t="s">
        <v>217</v>
      </c>
      <c r="O28" s="145">
        <v>46280</v>
      </c>
      <c r="P28" s="145">
        <v>46492</v>
      </c>
      <c r="Q28" s="133" t="s">
        <v>257</v>
      </c>
      <c r="R28" s="40" t="s">
        <v>214</v>
      </c>
    </row>
    <row r="29" spans="1:18" s="27" customFormat="1" ht="57.75" customHeight="1" x14ac:dyDescent="0.15">
      <c r="A29" s="27">
        <v>14</v>
      </c>
      <c r="B29" s="132" t="str">
        <f>+EVALUACION!B30</f>
        <v>EJECUCIÓN</v>
      </c>
      <c r="C29" s="346" t="str">
        <f>+EVALUACION!C30</f>
        <v>Incumplimiento derivado del trámite de los permisos con autoridades ambientales, la obtención de los mismos, paz y salvos</v>
      </c>
      <c r="D29" s="347"/>
      <c r="E29" s="347"/>
      <c r="F29" s="348"/>
      <c r="G29" s="197" t="s">
        <v>263</v>
      </c>
      <c r="H29" s="197"/>
      <c r="I29" s="98">
        <v>1</v>
      </c>
      <c r="J29" s="98">
        <v>2</v>
      </c>
      <c r="K29" s="98">
        <f t="shared" si="0"/>
        <v>3</v>
      </c>
      <c r="L29" s="98" t="str">
        <f t="shared" si="1"/>
        <v>BAJO</v>
      </c>
      <c r="M29" s="98" t="s">
        <v>174</v>
      </c>
      <c r="N29" s="133" t="s">
        <v>195</v>
      </c>
      <c r="O29" s="145">
        <v>46280</v>
      </c>
      <c r="P29" s="145">
        <v>46492</v>
      </c>
      <c r="Q29" s="133" t="s">
        <v>215</v>
      </c>
      <c r="R29" s="40" t="s">
        <v>177</v>
      </c>
    </row>
    <row r="30" spans="1:18" s="27" customFormat="1" ht="57.75" customHeight="1" x14ac:dyDescent="0.15">
      <c r="A30" s="27">
        <v>15</v>
      </c>
      <c r="B30" s="132" t="str">
        <f>+EVALUACION!B31</f>
        <v>EJECUCIÓN</v>
      </c>
      <c r="C30" s="346" t="str">
        <f>+EVALUACION!C31</f>
        <v>Baja asistencia de participantes convocados a las jornadas de capacitación de la Ruta A. (Componente 2)</v>
      </c>
      <c r="D30" s="347"/>
      <c r="E30" s="347"/>
      <c r="F30" s="348"/>
      <c r="G30" s="197" t="s">
        <v>216</v>
      </c>
      <c r="H30" s="197"/>
      <c r="I30" s="98">
        <v>2</v>
      </c>
      <c r="J30" s="98">
        <v>2</v>
      </c>
      <c r="K30" s="98">
        <f t="shared" ref="K30:K39" si="2">+I30+J30</f>
        <v>4</v>
      </c>
      <c r="L30" s="98" t="str">
        <f t="shared" si="1"/>
        <v>BAJO</v>
      </c>
      <c r="M30" s="98" t="s">
        <v>183</v>
      </c>
      <c r="N30" s="133" t="s">
        <v>217</v>
      </c>
      <c r="O30" s="145">
        <v>46280</v>
      </c>
      <c r="P30" s="145">
        <v>46492</v>
      </c>
      <c r="Q30" s="133" t="s">
        <v>218</v>
      </c>
      <c r="R30" s="40" t="s">
        <v>219</v>
      </c>
    </row>
    <row r="31" spans="1:18" s="27" customFormat="1" ht="57.75" customHeight="1" x14ac:dyDescent="0.15">
      <c r="A31" s="27">
        <v>16</v>
      </c>
      <c r="B31" s="132" t="str">
        <f>+EVALUACION!B32</f>
        <v>EJECUCIÓN</v>
      </c>
      <c r="C31" s="346" t="str">
        <f>+EVALUACION!C32</f>
        <v>Duplicidad de registros o inconsistencias en la identificación de beneficiarios. (Componente 2)</v>
      </c>
      <c r="D31" s="347"/>
      <c r="E31" s="347"/>
      <c r="F31" s="348"/>
      <c r="G31" s="197" t="s">
        <v>220</v>
      </c>
      <c r="H31" s="197"/>
      <c r="I31" s="98">
        <v>2</v>
      </c>
      <c r="J31" s="98">
        <v>2</v>
      </c>
      <c r="K31" s="98">
        <f t="shared" si="2"/>
        <v>4</v>
      </c>
      <c r="L31" s="98" t="str">
        <f t="shared" si="1"/>
        <v>BAJO</v>
      </c>
      <c r="M31" s="98" t="s">
        <v>183</v>
      </c>
      <c r="N31" s="133" t="s">
        <v>217</v>
      </c>
      <c r="O31" s="145">
        <v>46280</v>
      </c>
      <c r="P31" s="145">
        <v>46492</v>
      </c>
      <c r="Q31" s="133" t="s">
        <v>221</v>
      </c>
      <c r="R31" s="40" t="s">
        <v>219</v>
      </c>
    </row>
    <row r="32" spans="1:18" s="27" customFormat="1" ht="57.75" customHeight="1" x14ac:dyDescent="0.15">
      <c r="A32" s="27">
        <v>17</v>
      </c>
      <c r="B32" s="132" t="str">
        <f>+EVALUACION!B33</f>
        <v>EJECUCIÓN</v>
      </c>
      <c r="C32" s="346" t="str">
        <f>+EVALUACION!C33</f>
        <v>Baja participación de establecimientos comerciales en las actividades de sensibilización de la Ruta B. (Componente 2)</v>
      </c>
      <c r="D32" s="347"/>
      <c r="E32" s="347"/>
      <c r="F32" s="348"/>
      <c r="G32" s="197" t="s">
        <v>222</v>
      </c>
      <c r="H32" s="197"/>
      <c r="I32" s="98">
        <v>1</v>
      </c>
      <c r="J32" s="98">
        <v>2</v>
      </c>
      <c r="K32" s="98">
        <f t="shared" si="2"/>
        <v>3</v>
      </c>
      <c r="L32" s="98" t="str">
        <f t="shared" si="1"/>
        <v>BAJO</v>
      </c>
      <c r="M32" s="98" t="s">
        <v>183</v>
      </c>
      <c r="N32" s="133" t="s">
        <v>217</v>
      </c>
      <c r="O32" s="145">
        <v>46280</v>
      </c>
      <c r="P32" s="145">
        <v>46492</v>
      </c>
      <c r="Q32" s="133" t="s">
        <v>223</v>
      </c>
      <c r="R32" s="40" t="s">
        <v>214</v>
      </c>
    </row>
    <row r="33" spans="1:23" s="27" customFormat="1" ht="169" customHeight="1" x14ac:dyDescent="0.15">
      <c r="A33" s="27">
        <v>18</v>
      </c>
      <c r="B33" s="132" t="str">
        <f>+EVALUACION!B34</f>
        <v>EJECUCIÓN</v>
      </c>
      <c r="C33" s="346" t="str">
        <f>+EVALUACION!C34</f>
        <v>Condiciones climáticas adversas Ruta C (Componente 2)</v>
      </c>
      <c r="D33" s="347"/>
      <c r="E33" s="347"/>
      <c r="F33" s="348"/>
      <c r="G33" s="197" t="s">
        <v>259</v>
      </c>
      <c r="H33" s="197"/>
      <c r="I33" s="98">
        <v>1</v>
      </c>
      <c r="J33" s="98">
        <v>2</v>
      </c>
      <c r="K33" s="98">
        <f t="shared" si="2"/>
        <v>3</v>
      </c>
      <c r="L33" s="98" t="str">
        <f t="shared" si="1"/>
        <v>BAJO</v>
      </c>
      <c r="M33" s="98" t="s">
        <v>183</v>
      </c>
      <c r="N33" s="133" t="s">
        <v>217</v>
      </c>
      <c r="O33" s="145">
        <v>46280</v>
      </c>
      <c r="P33" s="145">
        <v>46492</v>
      </c>
      <c r="Q33" s="133" t="s">
        <v>260</v>
      </c>
      <c r="R33" s="40" t="s">
        <v>219</v>
      </c>
    </row>
    <row r="34" spans="1:23" s="27" customFormat="1" ht="57.75" customHeight="1" x14ac:dyDescent="0.15">
      <c r="A34" s="27">
        <v>19</v>
      </c>
      <c r="B34" s="132" t="str">
        <f>+EVALUACION!B35</f>
        <v>EJECUCIÓN</v>
      </c>
      <c r="C34" s="346" t="str">
        <f>+EVALUACION!C35</f>
        <v>Inconsistencias en soportes documentales (Componente 2)</v>
      </c>
      <c r="D34" s="347"/>
      <c r="E34" s="347"/>
      <c r="F34" s="348"/>
      <c r="G34" s="197" t="s">
        <v>224</v>
      </c>
      <c r="H34" s="197"/>
      <c r="I34" s="98">
        <v>2</v>
      </c>
      <c r="J34" s="98">
        <v>2</v>
      </c>
      <c r="K34" s="98">
        <f t="shared" ref="K34" si="3">+I34+J34</f>
        <v>4</v>
      </c>
      <c r="L34" s="98" t="str">
        <f t="shared" ref="L34" si="4">IF(K34&lt;=4,"BAJO",IF(K34=5,"MEDIO",IF(K34=6,"ALTO",IF(K34=7,"ALTO","EXTREMO"))))</f>
        <v>BAJO</v>
      </c>
      <c r="M34" s="98" t="s">
        <v>183</v>
      </c>
      <c r="N34" s="133" t="s">
        <v>217</v>
      </c>
      <c r="O34" s="145">
        <v>46280</v>
      </c>
      <c r="P34" s="145">
        <v>46492</v>
      </c>
      <c r="Q34" s="133" t="s">
        <v>225</v>
      </c>
      <c r="R34" s="40" t="s">
        <v>219</v>
      </c>
    </row>
    <row r="35" spans="1:23" s="27" customFormat="1" ht="57.75" customHeight="1" x14ac:dyDescent="0.15">
      <c r="A35" s="27">
        <v>20</v>
      </c>
      <c r="B35" s="132" t="str">
        <f>+EVALUACION!B36</f>
        <v>EJECUCIÓN</v>
      </c>
      <c r="C35" s="346" t="str">
        <f>+EVALUACION!C36</f>
        <v>Abandono o falta de sostenibilidad de las huertas implementadas (Componente 1)</v>
      </c>
      <c r="D35" s="347"/>
      <c r="E35" s="347"/>
      <c r="F35" s="348"/>
      <c r="G35" s="197" t="s">
        <v>226</v>
      </c>
      <c r="H35" s="197"/>
      <c r="I35" s="98">
        <v>2</v>
      </c>
      <c r="J35" s="98">
        <v>1</v>
      </c>
      <c r="K35" s="98">
        <f t="shared" ref="K35" si="5">+I35+J35</f>
        <v>3</v>
      </c>
      <c r="L35" s="98" t="str">
        <f t="shared" ref="L35" si="6">IF(K35&lt;=4,"BAJO",IF(K35=5,"MEDIO",IF(K35=6,"ALTO",IF(K35=7,"ALTO","EXTREMO"))))</f>
        <v>BAJO</v>
      </c>
      <c r="M35" s="98" t="s">
        <v>183</v>
      </c>
      <c r="N35" s="133" t="s">
        <v>217</v>
      </c>
      <c r="O35" s="145">
        <v>46280</v>
      </c>
      <c r="P35" s="145">
        <v>46492</v>
      </c>
      <c r="Q35" s="133" t="s">
        <v>227</v>
      </c>
      <c r="R35" s="40" t="s">
        <v>177</v>
      </c>
    </row>
    <row r="36" spans="1:23" s="27" customFormat="1" ht="57.75" customHeight="1" x14ac:dyDescent="0.15">
      <c r="A36" s="27">
        <v>21</v>
      </c>
      <c r="B36" s="132" t="str">
        <f>+EVALUACION!B37</f>
        <v>EJECUCIÓN</v>
      </c>
      <c r="C36" s="346" t="str">
        <f>+EVALUACION!C37</f>
        <v>Mortalidad o deterioro del material vegetal entregado (Componente 1)</v>
      </c>
      <c r="D36" s="347"/>
      <c r="E36" s="347"/>
      <c r="F36" s="348"/>
      <c r="G36" s="197" t="s">
        <v>228</v>
      </c>
      <c r="H36" s="197"/>
      <c r="I36" s="98">
        <v>2</v>
      </c>
      <c r="J36" s="98">
        <v>2</v>
      </c>
      <c r="K36" s="98">
        <f t="shared" si="2"/>
        <v>4</v>
      </c>
      <c r="L36" s="98" t="str">
        <f t="shared" si="1"/>
        <v>BAJO</v>
      </c>
      <c r="M36" s="98" t="s">
        <v>183</v>
      </c>
      <c r="N36" s="133" t="s">
        <v>217</v>
      </c>
      <c r="O36" s="145">
        <v>46280</v>
      </c>
      <c r="P36" s="145">
        <v>46492</v>
      </c>
      <c r="Q36" s="133" t="s">
        <v>229</v>
      </c>
      <c r="R36" s="40" t="s">
        <v>177</v>
      </c>
    </row>
    <row r="37" spans="1:23" s="27" customFormat="1" ht="57.75" customHeight="1" x14ac:dyDescent="0.15">
      <c r="A37" s="27">
        <v>22</v>
      </c>
      <c r="B37" s="132" t="str">
        <f>+EVALUACION!B38</f>
        <v>EJECUCIÓN</v>
      </c>
      <c r="C37" s="346" t="str">
        <f>+EVALUACION!C38</f>
        <v>Retraso en la entrega de herramientas, insumos o paquetes tecnológicos (Componente 1)</v>
      </c>
      <c r="D37" s="347"/>
      <c r="E37" s="347"/>
      <c r="F37" s="348"/>
      <c r="G37" s="197" t="s">
        <v>230</v>
      </c>
      <c r="H37" s="197"/>
      <c r="I37" s="98">
        <v>1</v>
      </c>
      <c r="J37" s="98">
        <v>2</v>
      </c>
      <c r="K37" s="98">
        <f t="shared" ref="K37" si="7">+I37+J37</f>
        <v>3</v>
      </c>
      <c r="L37" s="98" t="str">
        <f t="shared" ref="L37" si="8">IF(K37&lt;=4,"BAJO",IF(K37=5,"MEDIO",IF(K37=6,"ALTO",IF(K37=7,"ALTO","EXTREMO"))))</f>
        <v>BAJO</v>
      </c>
      <c r="M37" s="98" t="s">
        <v>183</v>
      </c>
      <c r="N37" s="133" t="s">
        <v>217</v>
      </c>
      <c r="O37" s="145">
        <v>46280</v>
      </c>
      <c r="P37" s="145">
        <v>46492</v>
      </c>
      <c r="Q37" s="133" t="s">
        <v>231</v>
      </c>
      <c r="R37" s="40" t="s">
        <v>214</v>
      </c>
    </row>
    <row r="38" spans="1:23" s="27" customFormat="1" ht="57.75" customHeight="1" x14ac:dyDescent="0.15">
      <c r="A38" s="27">
        <v>23</v>
      </c>
      <c r="B38" s="132" t="str">
        <f>+EVALUACION!B39</f>
        <v>EJECUCIÓN</v>
      </c>
      <c r="C38" s="346" t="str">
        <f>+EVALUACION!C39</f>
        <v>Selección de beneficiarios que no cumplen las condiciones técnicas mínimas para la implementación o fortalecimiento de huertas (Componente 1)</v>
      </c>
      <c r="D38" s="347"/>
      <c r="E38" s="347"/>
      <c r="F38" s="348"/>
      <c r="G38" s="197" t="s">
        <v>264</v>
      </c>
      <c r="H38" s="197"/>
      <c r="I38" s="98">
        <v>1</v>
      </c>
      <c r="J38" s="98">
        <v>2</v>
      </c>
      <c r="K38" s="98">
        <f t="shared" si="2"/>
        <v>3</v>
      </c>
      <c r="L38" s="98" t="str">
        <f t="shared" si="1"/>
        <v>BAJO</v>
      </c>
      <c r="M38" s="98" t="s">
        <v>183</v>
      </c>
      <c r="N38" s="133" t="s">
        <v>217</v>
      </c>
      <c r="O38" s="145">
        <v>46280</v>
      </c>
      <c r="P38" s="145">
        <v>46492</v>
      </c>
      <c r="Q38" s="133" t="s">
        <v>232</v>
      </c>
      <c r="R38" s="40" t="s">
        <v>233</v>
      </c>
    </row>
    <row r="39" spans="1:23" s="27" customFormat="1" ht="57.75" customHeight="1" thickBot="1" x14ac:dyDescent="0.2">
      <c r="B39" s="134">
        <f>+EVALUACION!B40</f>
        <v>0</v>
      </c>
      <c r="C39" s="349">
        <f>+EVALUACION!C40</f>
        <v>0</v>
      </c>
      <c r="D39" s="350"/>
      <c r="E39" s="350"/>
      <c r="F39" s="351"/>
      <c r="G39" s="282"/>
      <c r="H39" s="282"/>
      <c r="I39" s="106">
        <v>0</v>
      </c>
      <c r="J39" s="106">
        <v>0</v>
      </c>
      <c r="K39" s="106">
        <f t="shared" si="2"/>
        <v>0</v>
      </c>
      <c r="L39" s="106" t="str">
        <f t="shared" si="1"/>
        <v>BAJO</v>
      </c>
      <c r="M39" s="106"/>
      <c r="N39" s="135"/>
      <c r="O39" s="145"/>
      <c r="P39" s="145"/>
      <c r="Q39" s="135"/>
      <c r="R39" s="41"/>
    </row>
    <row r="40" spans="1:23" ht="12.75" customHeight="1" x14ac:dyDescent="0.2">
      <c r="B40" s="87"/>
      <c r="C40" s="88"/>
      <c r="D40" s="88"/>
      <c r="E40" s="88"/>
      <c r="F40" s="88"/>
      <c r="G40" s="88"/>
      <c r="H40" s="88"/>
      <c r="I40" s="88"/>
      <c r="J40" s="88"/>
      <c r="K40" s="88"/>
      <c r="L40" s="88"/>
      <c r="M40" s="88"/>
      <c r="N40" s="88"/>
      <c r="O40" s="88"/>
      <c r="P40" s="88"/>
      <c r="Q40" s="88"/>
      <c r="R40" s="3"/>
    </row>
    <row r="41" spans="1:23" ht="14" x14ac:dyDescent="0.2">
      <c r="B41" s="87"/>
      <c r="C41" s="279" t="s">
        <v>154</v>
      </c>
      <c r="D41" s="279"/>
      <c r="E41" s="279"/>
      <c r="F41" s="279"/>
      <c r="G41" s="88"/>
      <c r="H41" s="201" t="s">
        <v>234</v>
      </c>
      <c r="I41" s="201"/>
      <c r="J41" s="201"/>
      <c r="K41" s="201"/>
      <c r="L41" s="136"/>
      <c r="M41" s="136"/>
      <c r="N41" s="136"/>
      <c r="O41" s="136"/>
      <c r="P41" s="136"/>
      <c r="Q41" s="136"/>
      <c r="R41" s="3"/>
    </row>
    <row r="42" spans="1:23" ht="19.5" customHeight="1" x14ac:dyDescent="0.2">
      <c r="B42" s="195" t="s">
        <v>126</v>
      </c>
      <c r="C42" s="287" t="s">
        <v>127</v>
      </c>
      <c r="D42" s="294"/>
      <c r="E42" s="288"/>
      <c r="F42" s="112" t="s">
        <v>128</v>
      </c>
      <c r="G42" s="88"/>
      <c r="H42" s="287" t="s">
        <v>129</v>
      </c>
      <c r="I42" s="288"/>
      <c r="J42" s="287" t="s">
        <v>128</v>
      </c>
      <c r="K42" s="288"/>
      <c r="L42" s="117"/>
      <c r="M42" s="117"/>
      <c r="N42" s="201" t="s">
        <v>154</v>
      </c>
      <c r="O42" s="201"/>
      <c r="P42" s="201"/>
      <c r="Q42" s="117"/>
      <c r="R42" s="3"/>
    </row>
    <row r="43" spans="1:23" ht="21" customHeight="1" x14ac:dyDescent="0.2">
      <c r="B43" s="195"/>
      <c r="C43" s="272" t="s">
        <v>130</v>
      </c>
      <c r="D43" s="273"/>
      <c r="E43" s="274"/>
      <c r="F43" s="114">
        <v>1</v>
      </c>
      <c r="G43" s="88"/>
      <c r="H43" s="272" t="s">
        <v>131</v>
      </c>
      <c r="I43" s="274"/>
      <c r="J43" s="272">
        <v>1</v>
      </c>
      <c r="K43" s="274"/>
      <c r="L43" s="117"/>
      <c r="M43" s="117"/>
      <c r="N43" s="280" t="s">
        <v>140</v>
      </c>
      <c r="O43" s="281"/>
      <c r="P43" s="126" t="s">
        <v>153</v>
      </c>
      <c r="Q43" s="117"/>
      <c r="R43" s="3"/>
    </row>
    <row r="44" spans="1:23" ht="15.75" customHeight="1" x14ac:dyDescent="0.2">
      <c r="B44" s="195"/>
      <c r="C44" s="272" t="s">
        <v>132</v>
      </c>
      <c r="D44" s="273"/>
      <c r="E44" s="274"/>
      <c r="F44" s="114">
        <v>2</v>
      </c>
      <c r="G44" s="88"/>
      <c r="H44" s="272" t="s">
        <v>133</v>
      </c>
      <c r="I44" s="274"/>
      <c r="J44" s="272">
        <v>2</v>
      </c>
      <c r="K44" s="274"/>
      <c r="L44" s="117"/>
      <c r="M44" s="117"/>
      <c r="N44" s="289" t="s">
        <v>155</v>
      </c>
      <c r="O44" s="290"/>
      <c r="P44" s="127" t="s">
        <v>156</v>
      </c>
      <c r="Q44" s="117"/>
      <c r="R44" s="3"/>
      <c r="T44" s="5"/>
      <c r="U44" s="5"/>
      <c r="V44" s="5"/>
      <c r="W44" s="5"/>
    </row>
    <row r="45" spans="1:23" ht="24.75" customHeight="1" x14ac:dyDescent="0.2">
      <c r="B45" s="195"/>
      <c r="C45" s="272" t="s">
        <v>134</v>
      </c>
      <c r="D45" s="273"/>
      <c r="E45" s="274"/>
      <c r="F45" s="114">
        <v>3</v>
      </c>
      <c r="G45" s="88"/>
      <c r="H45" s="272" t="s">
        <v>135</v>
      </c>
      <c r="I45" s="274"/>
      <c r="J45" s="272">
        <v>3</v>
      </c>
      <c r="K45" s="274"/>
      <c r="L45" s="117"/>
      <c r="M45" s="117"/>
      <c r="N45" s="207" t="s">
        <v>157</v>
      </c>
      <c r="O45" s="283"/>
      <c r="P45" s="127" t="s">
        <v>158</v>
      </c>
      <c r="Q45" s="117"/>
      <c r="R45" s="3"/>
    </row>
    <row r="46" spans="1:23" ht="18" customHeight="1" x14ac:dyDescent="0.2">
      <c r="B46" s="195"/>
      <c r="C46" s="272" t="s">
        <v>136</v>
      </c>
      <c r="D46" s="273"/>
      <c r="E46" s="274"/>
      <c r="F46" s="114">
        <v>4</v>
      </c>
      <c r="G46" s="88"/>
      <c r="H46" s="272" t="s">
        <v>137</v>
      </c>
      <c r="I46" s="274"/>
      <c r="J46" s="272">
        <v>4</v>
      </c>
      <c r="K46" s="274"/>
      <c r="L46" s="117"/>
      <c r="M46" s="117"/>
      <c r="N46" s="277">
        <v>5</v>
      </c>
      <c r="O46" s="278"/>
      <c r="P46" s="127" t="s">
        <v>159</v>
      </c>
      <c r="Q46" s="117"/>
      <c r="R46" s="3"/>
    </row>
    <row r="47" spans="1:23" ht="21" customHeight="1" thickBot="1" x14ac:dyDescent="0.25">
      <c r="B47" s="195"/>
      <c r="C47" s="272" t="s">
        <v>138</v>
      </c>
      <c r="D47" s="273"/>
      <c r="E47" s="274"/>
      <c r="F47" s="114">
        <v>5</v>
      </c>
      <c r="G47" s="88"/>
      <c r="H47" s="272" t="s">
        <v>139</v>
      </c>
      <c r="I47" s="274"/>
      <c r="J47" s="272">
        <v>5</v>
      </c>
      <c r="K47" s="274"/>
      <c r="L47" s="117"/>
      <c r="M47" s="117"/>
      <c r="N47" s="291" t="s">
        <v>160</v>
      </c>
      <c r="O47" s="292"/>
      <c r="P47" s="137" t="s">
        <v>161</v>
      </c>
      <c r="Q47" s="117"/>
      <c r="R47" s="3"/>
    </row>
    <row r="48" spans="1:23" ht="14" x14ac:dyDescent="0.2">
      <c r="B48" s="87"/>
      <c r="C48" s="88"/>
      <c r="D48" s="88"/>
      <c r="E48" s="88"/>
      <c r="F48" s="88"/>
      <c r="G48" s="88"/>
      <c r="H48" s="88"/>
      <c r="I48" s="88"/>
      <c r="J48" s="88"/>
      <c r="K48" s="88"/>
      <c r="L48" s="88"/>
      <c r="M48" s="88"/>
      <c r="N48" s="88"/>
      <c r="O48" s="88"/>
      <c r="P48" s="88"/>
      <c r="Q48" s="88"/>
      <c r="R48" s="3"/>
    </row>
    <row r="49" spans="2:18" ht="18" customHeight="1" x14ac:dyDescent="0.2">
      <c r="B49" s="87"/>
      <c r="C49" s="201" t="s">
        <v>140</v>
      </c>
      <c r="D49" s="201"/>
      <c r="E49" s="201"/>
      <c r="F49" s="201"/>
      <c r="G49" s="201"/>
      <c r="H49" s="201"/>
      <c r="I49" s="201"/>
      <c r="J49" s="201"/>
      <c r="K49" s="201"/>
      <c r="L49" s="201"/>
      <c r="M49" s="201"/>
      <c r="N49" s="201"/>
      <c r="O49" s="201"/>
      <c r="P49" s="201"/>
      <c r="Q49" s="201"/>
      <c r="R49" s="3"/>
    </row>
    <row r="50" spans="2:18" ht="68.25" customHeight="1" x14ac:dyDescent="0.2">
      <c r="B50" s="87"/>
      <c r="C50" s="272" t="s">
        <v>141</v>
      </c>
      <c r="D50" s="273"/>
      <c r="E50" s="273"/>
      <c r="F50" s="274"/>
      <c r="G50" s="272" t="s">
        <v>142</v>
      </c>
      <c r="H50" s="274"/>
      <c r="I50" s="272" t="s">
        <v>143</v>
      </c>
      <c r="J50" s="273"/>
      <c r="K50" s="274"/>
      <c r="L50" s="272" t="s">
        <v>144</v>
      </c>
      <c r="M50" s="274"/>
      <c r="N50" s="272" t="s">
        <v>145</v>
      </c>
      <c r="O50" s="274"/>
      <c r="P50" s="272" t="s">
        <v>146</v>
      </c>
      <c r="Q50" s="274"/>
      <c r="R50" s="3"/>
    </row>
    <row r="51" spans="2:18" ht="60" customHeight="1" x14ac:dyDescent="0.2">
      <c r="B51" s="87"/>
      <c r="C51" s="272" t="s">
        <v>147</v>
      </c>
      <c r="D51" s="273"/>
      <c r="E51" s="273"/>
      <c r="F51" s="274"/>
      <c r="G51" s="272" t="s">
        <v>148</v>
      </c>
      <c r="H51" s="274"/>
      <c r="I51" s="272" t="s">
        <v>149</v>
      </c>
      <c r="J51" s="273"/>
      <c r="K51" s="274"/>
      <c r="L51" s="272" t="s">
        <v>150</v>
      </c>
      <c r="M51" s="274"/>
      <c r="N51" s="272" t="s">
        <v>151</v>
      </c>
      <c r="O51" s="274"/>
      <c r="P51" s="272" t="s">
        <v>152</v>
      </c>
      <c r="Q51" s="274"/>
      <c r="R51" s="3"/>
    </row>
    <row r="52" spans="2:18" ht="14" x14ac:dyDescent="0.2">
      <c r="B52" s="87"/>
      <c r="C52" s="296" t="s">
        <v>127</v>
      </c>
      <c r="D52" s="297"/>
      <c r="E52" s="298"/>
      <c r="F52" s="302" t="s">
        <v>128</v>
      </c>
      <c r="G52" s="280" t="s">
        <v>131</v>
      </c>
      <c r="H52" s="281"/>
      <c r="I52" s="280" t="s">
        <v>133</v>
      </c>
      <c r="J52" s="284"/>
      <c r="K52" s="281"/>
      <c r="L52" s="280" t="s">
        <v>135</v>
      </c>
      <c r="M52" s="281"/>
      <c r="N52" s="280" t="s">
        <v>137</v>
      </c>
      <c r="O52" s="281"/>
      <c r="P52" s="287" t="s">
        <v>139</v>
      </c>
      <c r="Q52" s="288"/>
      <c r="R52" s="3"/>
    </row>
    <row r="53" spans="2:18" ht="14" x14ac:dyDescent="0.2">
      <c r="B53" s="87"/>
      <c r="C53" s="299"/>
      <c r="D53" s="300"/>
      <c r="E53" s="301"/>
      <c r="F53" s="303"/>
      <c r="G53" s="285">
        <v>1</v>
      </c>
      <c r="H53" s="286"/>
      <c r="I53" s="285">
        <v>2</v>
      </c>
      <c r="J53" s="305"/>
      <c r="K53" s="286"/>
      <c r="L53" s="285">
        <v>3</v>
      </c>
      <c r="M53" s="286"/>
      <c r="N53" s="285">
        <v>4</v>
      </c>
      <c r="O53" s="286"/>
      <c r="P53" s="285">
        <v>5</v>
      </c>
      <c r="Q53" s="286"/>
      <c r="R53" s="3"/>
    </row>
    <row r="54" spans="2:18" ht="19.5" customHeight="1" x14ac:dyDescent="0.2">
      <c r="B54" s="87"/>
      <c r="C54" s="272" t="s">
        <v>130</v>
      </c>
      <c r="D54" s="273"/>
      <c r="E54" s="274"/>
      <c r="F54" s="121">
        <v>1</v>
      </c>
      <c r="G54" s="275">
        <v>2</v>
      </c>
      <c r="H54" s="276"/>
      <c r="I54" s="275">
        <v>3</v>
      </c>
      <c r="J54" s="304"/>
      <c r="K54" s="276"/>
      <c r="L54" s="275">
        <v>4</v>
      </c>
      <c r="M54" s="276"/>
      <c r="N54" s="277">
        <v>5</v>
      </c>
      <c r="O54" s="278"/>
      <c r="P54" s="207">
        <v>6</v>
      </c>
      <c r="Q54" s="283"/>
      <c r="R54" s="3"/>
    </row>
    <row r="55" spans="2:18" ht="21.75" customHeight="1" x14ac:dyDescent="0.2">
      <c r="B55" s="87"/>
      <c r="C55" s="272" t="s">
        <v>132</v>
      </c>
      <c r="D55" s="273"/>
      <c r="E55" s="274"/>
      <c r="F55" s="121">
        <v>2</v>
      </c>
      <c r="G55" s="275">
        <v>3</v>
      </c>
      <c r="H55" s="276"/>
      <c r="I55" s="275">
        <v>4</v>
      </c>
      <c r="J55" s="304"/>
      <c r="K55" s="276"/>
      <c r="L55" s="277">
        <v>5</v>
      </c>
      <c r="M55" s="278"/>
      <c r="N55" s="207">
        <v>6</v>
      </c>
      <c r="O55" s="283"/>
      <c r="P55" s="207">
        <v>7</v>
      </c>
      <c r="Q55" s="283"/>
      <c r="R55" s="3"/>
    </row>
    <row r="56" spans="2:18" ht="21" customHeight="1" x14ac:dyDescent="0.2">
      <c r="B56" s="87"/>
      <c r="C56" s="272" t="s">
        <v>134</v>
      </c>
      <c r="D56" s="273"/>
      <c r="E56" s="274"/>
      <c r="F56" s="121">
        <v>3</v>
      </c>
      <c r="G56" s="275">
        <v>4</v>
      </c>
      <c r="H56" s="276"/>
      <c r="I56" s="277">
        <v>5</v>
      </c>
      <c r="J56" s="295"/>
      <c r="K56" s="278"/>
      <c r="L56" s="207">
        <v>6</v>
      </c>
      <c r="M56" s="283"/>
      <c r="N56" s="207">
        <v>7</v>
      </c>
      <c r="O56" s="283"/>
      <c r="P56" s="289">
        <v>8</v>
      </c>
      <c r="Q56" s="290"/>
      <c r="R56" s="3"/>
    </row>
    <row r="57" spans="2:18" ht="21" customHeight="1" x14ac:dyDescent="0.2">
      <c r="B57" s="87"/>
      <c r="C57" s="272" t="s">
        <v>136</v>
      </c>
      <c r="D57" s="273"/>
      <c r="E57" s="274"/>
      <c r="F57" s="121">
        <v>4</v>
      </c>
      <c r="G57" s="277">
        <v>5</v>
      </c>
      <c r="H57" s="278"/>
      <c r="I57" s="207">
        <v>6</v>
      </c>
      <c r="J57" s="293"/>
      <c r="K57" s="283"/>
      <c r="L57" s="207">
        <v>7</v>
      </c>
      <c r="M57" s="283"/>
      <c r="N57" s="289">
        <v>8</v>
      </c>
      <c r="O57" s="290"/>
      <c r="P57" s="289">
        <v>9</v>
      </c>
      <c r="Q57" s="290"/>
      <c r="R57" s="3"/>
    </row>
    <row r="58" spans="2:18" ht="21" customHeight="1" x14ac:dyDescent="0.2">
      <c r="B58" s="87"/>
      <c r="C58" s="272" t="s">
        <v>138</v>
      </c>
      <c r="D58" s="273"/>
      <c r="E58" s="274"/>
      <c r="F58" s="121">
        <v>5</v>
      </c>
      <c r="G58" s="207">
        <v>6</v>
      </c>
      <c r="H58" s="283"/>
      <c r="I58" s="207">
        <v>7</v>
      </c>
      <c r="J58" s="293"/>
      <c r="K58" s="283"/>
      <c r="L58" s="289">
        <v>8</v>
      </c>
      <c r="M58" s="290"/>
      <c r="N58" s="289">
        <v>9</v>
      </c>
      <c r="O58" s="290"/>
      <c r="P58" s="289">
        <v>10</v>
      </c>
      <c r="Q58" s="290"/>
      <c r="R58" s="3"/>
    </row>
    <row r="59" spans="2:18" ht="15" thickBot="1" x14ac:dyDescent="0.25">
      <c r="B59" s="90"/>
      <c r="C59" s="91"/>
      <c r="D59" s="91"/>
      <c r="E59" s="91"/>
      <c r="F59" s="91"/>
      <c r="G59" s="91"/>
      <c r="H59" s="91"/>
      <c r="I59" s="91"/>
      <c r="J59" s="91"/>
      <c r="K59" s="91"/>
      <c r="L59" s="91"/>
      <c r="M59" s="91"/>
      <c r="N59" s="91"/>
      <c r="O59" s="91"/>
      <c r="P59" s="91"/>
      <c r="Q59" s="91"/>
      <c r="R59" s="9"/>
    </row>
  </sheetData>
  <mergeCells count="140">
    <mergeCell ref="L58:M58"/>
    <mergeCell ref="L56:M56"/>
    <mergeCell ref="L53:M53"/>
    <mergeCell ref="G58:H58"/>
    <mergeCell ref="I55:K55"/>
    <mergeCell ref="N53:O53"/>
    <mergeCell ref="N54:O54"/>
    <mergeCell ref="N55:O55"/>
    <mergeCell ref="N56:O56"/>
    <mergeCell ref="N57:O57"/>
    <mergeCell ref="L57:M57"/>
    <mergeCell ref="L54:M54"/>
    <mergeCell ref="L55:M55"/>
    <mergeCell ref="I53:K53"/>
    <mergeCell ref="I54:K54"/>
    <mergeCell ref="I57:K57"/>
    <mergeCell ref="G53:H53"/>
    <mergeCell ref="G54:H54"/>
    <mergeCell ref="B42:B47"/>
    <mergeCell ref="C42:E42"/>
    <mergeCell ref="H42:I42"/>
    <mergeCell ref="C54:E54"/>
    <mergeCell ref="C55:E55"/>
    <mergeCell ref="C56:E56"/>
    <mergeCell ref="C50:F50"/>
    <mergeCell ref="C51:F51"/>
    <mergeCell ref="I56:K56"/>
    <mergeCell ref="C46:E46"/>
    <mergeCell ref="C47:E47"/>
    <mergeCell ref="H47:I47"/>
    <mergeCell ref="J47:K47"/>
    <mergeCell ref="C52:E53"/>
    <mergeCell ref="J46:K46"/>
    <mergeCell ref="F52:F53"/>
    <mergeCell ref="H46:I46"/>
    <mergeCell ref="G50:H50"/>
    <mergeCell ref="G51:H51"/>
    <mergeCell ref="I50:K50"/>
    <mergeCell ref="I51:K51"/>
    <mergeCell ref="J43:K43"/>
    <mergeCell ref="C44:E44"/>
    <mergeCell ref="H44:I44"/>
    <mergeCell ref="G26:H26"/>
    <mergeCell ref="C58:E58"/>
    <mergeCell ref="N42:P42"/>
    <mergeCell ref="N43:O43"/>
    <mergeCell ref="N44:O44"/>
    <mergeCell ref="C45:E45"/>
    <mergeCell ref="H45:I45"/>
    <mergeCell ref="J45:K45"/>
    <mergeCell ref="J42:K42"/>
    <mergeCell ref="C43:E43"/>
    <mergeCell ref="J44:K44"/>
    <mergeCell ref="N45:O45"/>
    <mergeCell ref="N50:O50"/>
    <mergeCell ref="N51:O51"/>
    <mergeCell ref="L50:M50"/>
    <mergeCell ref="L51:M51"/>
    <mergeCell ref="N46:O46"/>
    <mergeCell ref="N47:O47"/>
    <mergeCell ref="P50:Q50"/>
    <mergeCell ref="P51:Q51"/>
    <mergeCell ref="L52:M52"/>
    <mergeCell ref="I58:K58"/>
    <mergeCell ref="P58:Q58"/>
    <mergeCell ref="N58:O58"/>
    <mergeCell ref="C57:E57"/>
    <mergeCell ref="G56:H56"/>
    <mergeCell ref="G57:H57"/>
    <mergeCell ref="G30:H30"/>
    <mergeCell ref="C31:F31"/>
    <mergeCell ref="H43:I43"/>
    <mergeCell ref="C41:F41"/>
    <mergeCell ref="H41:K41"/>
    <mergeCell ref="C30:F30"/>
    <mergeCell ref="G55:H55"/>
    <mergeCell ref="C38:F38"/>
    <mergeCell ref="G38:H38"/>
    <mergeCell ref="C39:F39"/>
    <mergeCell ref="C49:Q49"/>
    <mergeCell ref="G52:H52"/>
    <mergeCell ref="G39:H39"/>
    <mergeCell ref="P54:Q54"/>
    <mergeCell ref="P55:Q55"/>
    <mergeCell ref="I52:K52"/>
    <mergeCell ref="P53:Q53"/>
    <mergeCell ref="N52:O52"/>
    <mergeCell ref="P52:Q52"/>
    <mergeCell ref="P56:Q56"/>
    <mergeCell ref="P57:Q57"/>
    <mergeCell ref="B2:B4"/>
    <mergeCell ref="C16:F16"/>
    <mergeCell ref="C20:F20"/>
    <mergeCell ref="G20:H20"/>
    <mergeCell ref="C17:F17"/>
    <mergeCell ref="G17:H17"/>
    <mergeCell ref="C15:F15"/>
    <mergeCell ref="C2:P4"/>
    <mergeCell ref="Q2:R4"/>
    <mergeCell ref="B9:R9"/>
    <mergeCell ref="B8:R8"/>
    <mergeCell ref="B10:R10"/>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C37:F37"/>
    <mergeCell ref="G37:H37"/>
    <mergeCell ref="C36:F36"/>
    <mergeCell ref="G36:H36"/>
    <mergeCell ref="C34:F34"/>
    <mergeCell ref="G34:H34"/>
    <mergeCell ref="C35:F35"/>
    <mergeCell ref="G35:H35"/>
    <mergeCell ref="C22:F22"/>
    <mergeCell ref="G22:H22"/>
    <mergeCell ref="C25:F25"/>
    <mergeCell ref="G25:H25"/>
    <mergeCell ref="G31:H31"/>
    <mergeCell ref="C32:F32"/>
    <mergeCell ref="G32:H32"/>
    <mergeCell ref="C33:F33"/>
    <mergeCell ref="G33:H33"/>
    <mergeCell ref="C27:F27"/>
    <mergeCell ref="G27:H27"/>
    <mergeCell ref="C28:F28"/>
    <mergeCell ref="G28:H28"/>
    <mergeCell ref="C29:F29"/>
    <mergeCell ref="G29:H29"/>
    <mergeCell ref="C26:F26"/>
  </mergeCells>
  <conditionalFormatting sqref="J16:K39">
    <cfRule type="expression" dxfId="13" priority="38" stopIfTrue="1">
      <formula>"""bajo"""</formula>
    </cfRule>
  </conditionalFormatting>
  <conditionalFormatting sqref="L16:L39">
    <cfRule type="cellIs" dxfId="12" priority="33" stopIfTrue="1" operator="equal">
      <formula>"EXTREMO"</formula>
    </cfRule>
    <cfRule type="cellIs" dxfId="11" priority="34" stopIfTrue="1" operator="equal">
      <formula>"ALTO"</formula>
    </cfRule>
    <cfRule type="cellIs" dxfId="10" priority="35" stopIfTrue="1" operator="equal">
      <formula>"MEDIO"</formula>
    </cfRule>
    <cfRule type="cellIs" dxfId="9" priority="36" stopIfTrue="1" operator="equal">
      <formula>"BAJO"</formula>
    </cfRule>
  </conditionalFormatting>
  <conditionalFormatting sqref="M16:Q39">
    <cfRule type="expression" dxfId="8" priority="1" stopIfTrue="1">
      <formula>"""bajo"""</formula>
    </cfRule>
  </conditionalFormatting>
  <printOptions horizontalCentered="1"/>
  <pageMargins left="0.7" right="0.7" top="0.75" bottom="0.75" header="0.3" footer="0.3"/>
  <pageSetup scale="28"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2"/>
  <sheetViews>
    <sheetView showGridLines="0" tabSelected="1" topLeftCell="B9" zoomScale="70" zoomScaleNormal="70" zoomScaleSheetLayoutView="25" zoomScalePageLayoutView="70" workbookViewId="0">
      <pane ySplit="2" topLeftCell="A11" activePane="bottomLeft" state="frozenSplit"/>
      <selection activeCell="B9" sqref="B9"/>
      <selection pane="bottomLeft" activeCell="J33" sqref="J33"/>
    </sheetView>
  </sheetViews>
  <sheetFormatPr baseColWidth="10" defaultColWidth="11.5" defaultRowHeight="14" x14ac:dyDescent="0.15"/>
  <cols>
    <col min="1" max="1" width="4.33203125" style="16" customWidth="1"/>
    <col min="2" max="2" width="48.83203125" style="16" customWidth="1"/>
    <col min="3" max="3" width="42" style="16" customWidth="1"/>
    <col min="4" max="4" width="17.6640625" style="16" customWidth="1"/>
    <col min="5" max="5" width="22.5" style="16" customWidth="1"/>
    <col min="6" max="6" width="15.1640625" style="16" customWidth="1"/>
    <col min="7" max="7" width="17.5" style="16" customWidth="1"/>
    <col min="8" max="8" width="5.1640625" style="16" customWidth="1"/>
    <col min="9" max="9" width="4.33203125" style="16" customWidth="1"/>
    <col min="10" max="10" width="5.83203125" style="16" customWidth="1"/>
    <col min="11" max="11" width="5.33203125" style="16" customWidth="1"/>
    <col min="12" max="12" width="14.1640625" style="16" customWidth="1"/>
    <col min="13" max="13" width="5.33203125" style="16" customWidth="1"/>
    <col min="14" max="14" width="18" style="16" customWidth="1"/>
    <col min="15" max="15" width="5.6640625" style="16" customWidth="1"/>
    <col min="16" max="16" width="6.5" style="16" customWidth="1"/>
    <col min="17" max="17" width="8.5" style="16" customWidth="1"/>
    <col min="18" max="18" width="6" style="16" customWidth="1"/>
    <col min="19" max="19" width="9.6640625" style="16" customWidth="1"/>
    <col min="20" max="20" width="12.83203125" style="16" customWidth="1"/>
    <col min="21" max="21" width="11.5" style="16"/>
    <col min="22" max="22" width="10.83203125" style="16" customWidth="1"/>
    <col min="23" max="23" width="15.6640625" style="16" customWidth="1"/>
    <col min="24" max="24" width="13.83203125" style="16" customWidth="1"/>
    <col min="25" max="16384" width="11.5" style="16"/>
  </cols>
  <sheetData>
    <row r="1" spans="2:24" s="14" customFormat="1" x14ac:dyDescent="0.15">
      <c r="S1" s="15"/>
    </row>
    <row r="2" spans="2:24" s="14" customFormat="1" ht="54" customHeight="1" x14ac:dyDescent="0.15">
      <c r="B2" s="324"/>
      <c r="C2" s="325" t="s">
        <v>16</v>
      </c>
      <c r="D2" s="325"/>
      <c r="E2" s="325"/>
      <c r="F2" s="325"/>
      <c r="G2" s="325"/>
      <c r="H2" s="325"/>
      <c r="I2" s="325"/>
      <c r="J2" s="325"/>
      <c r="K2" s="325"/>
      <c r="L2" s="325"/>
      <c r="M2" s="325"/>
      <c r="N2" s="325"/>
      <c r="O2" s="325"/>
      <c r="P2" s="325"/>
      <c r="Q2" s="325"/>
      <c r="R2" s="325"/>
      <c r="S2" s="325"/>
      <c r="T2" s="325"/>
      <c r="U2" s="325"/>
      <c r="V2" s="325"/>
      <c r="W2" s="189" t="s">
        <v>1</v>
      </c>
      <c r="X2" s="331"/>
    </row>
    <row r="3" spans="2:24" s="14" customFormat="1" ht="31.5" customHeight="1" x14ac:dyDescent="0.15">
      <c r="B3" s="324"/>
      <c r="C3" s="325"/>
      <c r="D3" s="325"/>
      <c r="E3" s="325"/>
      <c r="F3" s="325"/>
      <c r="G3" s="325"/>
      <c r="H3" s="325"/>
      <c r="I3" s="325"/>
      <c r="J3" s="325"/>
      <c r="K3" s="325"/>
      <c r="L3" s="325"/>
      <c r="M3" s="325"/>
      <c r="N3" s="325"/>
      <c r="O3" s="325"/>
      <c r="P3" s="325"/>
      <c r="Q3" s="325"/>
      <c r="R3" s="325"/>
      <c r="S3" s="325"/>
      <c r="T3" s="325"/>
      <c r="U3" s="325"/>
      <c r="V3" s="325"/>
      <c r="W3" s="332"/>
      <c r="X3" s="333"/>
    </row>
    <row r="4" spans="2:24" s="14" customFormat="1" ht="47.25" customHeight="1" x14ac:dyDescent="0.15">
      <c r="B4" s="324"/>
      <c r="C4" s="325"/>
      <c r="D4" s="325"/>
      <c r="E4" s="325"/>
      <c r="F4" s="325"/>
      <c r="G4" s="325"/>
      <c r="H4" s="325"/>
      <c r="I4" s="325"/>
      <c r="J4" s="325"/>
      <c r="K4" s="325"/>
      <c r="L4" s="325"/>
      <c r="M4" s="325"/>
      <c r="N4" s="325"/>
      <c r="O4" s="325"/>
      <c r="P4" s="325"/>
      <c r="Q4" s="325"/>
      <c r="R4" s="325"/>
      <c r="S4" s="325"/>
      <c r="T4" s="325"/>
      <c r="U4" s="325"/>
      <c r="V4" s="325"/>
      <c r="W4" s="334"/>
      <c r="X4" s="335"/>
    </row>
    <row r="5" spans="2:24" s="14" customFormat="1" ht="32.25" customHeight="1" thickBot="1" x14ac:dyDescent="0.2">
      <c r="B5" s="42"/>
      <c r="C5" s="42"/>
      <c r="D5" s="42"/>
      <c r="E5" s="42"/>
      <c r="F5" s="42"/>
      <c r="G5" s="42"/>
      <c r="H5" s="42"/>
      <c r="I5" s="42"/>
      <c r="J5" s="42"/>
      <c r="K5" s="42"/>
      <c r="L5" s="42"/>
      <c r="M5" s="42"/>
      <c r="N5" s="42"/>
      <c r="O5" s="42"/>
      <c r="P5" s="42"/>
      <c r="Q5" s="42"/>
      <c r="R5" s="42"/>
      <c r="S5" s="43"/>
      <c r="T5" s="42"/>
      <c r="U5" s="42"/>
      <c r="V5" s="42"/>
      <c r="W5" s="42"/>
      <c r="X5" s="42"/>
    </row>
    <row r="6" spans="2:24" s="153" customFormat="1" ht="188.25" customHeight="1" x14ac:dyDescent="0.15">
      <c r="B6" s="311" t="str">
        <f>+EVALUACION!B6</f>
        <v>Objeto Contractual: 
PRESTAR LOS SERVICIOS INTEGRALES PARA LA IMPLEMENTACIÓN Y FORTALECIMIENTO DE PROCESOS DE AGRICULTURA URBANA, EDUCACIÓN AMBIENTAL Y MANEJO ADECUADO DE SEPARACIÓN EN LA FUENTE Y RECICLAJE, MEDIANTE EL DESARROLLO DE HUERTAS URBANAS, PROYECTOS CIUDADANOS DE EDUCACIÓN AMBIENTAL (PROCEDA) Y ACCIONES COMUNITARIAS ORIENTADAS AL APROVECHAMIENTO, SEPARACIÓN EN LA FUENTE Y SOSTENIBILIDAD AMBIENTAL EN LA LOCALIDAD DE CHAPINERO</v>
      </c>
      <c r="C6" s="312"/>
      <c r="D6" s="312"/>
      <c r="E6" s="312"/>
      <c r="F6" s="312"/>
      <c r="G6" s="312"/>
      <c r="H6" s="312"/>
      <c r="I6" s="312"/>
      <c r="J6" s="312"/>
      <c r="K6" s="312"/>
      <c r="L6" s="312"/>
      <c r="M6" s="312"/>
      <c r="N6" s="312"/>
      <c r="O6" s="312"/>
      <c r="P6" s="312"/>
      <c r="Q6" s="312"/>
      <c r="R6" s="312"/>
      <c r="S6" s="312"/>
      <c r="T6" s="312"/>
      <c r="U6" s="312"/>
      <c r="V6" s="312"/>
      <c r="W6" s="312"/>
      <c r="X6" s="313"/>
    </row>
    <row r="7" spans="2:24" ht="26.25" customHeight="1" x14ac:dyDescent="0.15">
      <c r="B7" s="336" t="s">
        <v>235</v>
      </c>
      <c r="C7" s="320"/>
      <c r="D7" s="320"/>
      <c r="E7" s="320"/>
      <c r="F7" s="320"/>
      <c r="G7" s="320"/>
      <c r="H7" s="320"/>
      <c r="I7" s="320"/>
      <c r="J7" s="320"/>
      <c r="K7" s="320"/>
      <c r="L7" s="320"/>
      <c r="M7" s="320"/>
      <c r="N7" s="320"/>
      <c r="O7" s="320"/>
      <c r="P7" s="320"/>
      <c r="Q7" s="320"/>
      <c r="R7" s="320"/>
      <c r="S7" s="320"/>
      <c r="T7" s="320"/>
      <c r="U7" s="320"/>
      <c r="V7" s="320"/>
      <c r="W7" s="320"/>
      <c r="X7" s="337"/>
    </row>
    <row r="8" spans="2:24" ht="20.25" customHeight="1" x14ac:dyDescent="0.15">
      <c r="B8" s="336"/>
      <c r="C8" s="320"/>
      <c r="D8" s="320"/>
      <c r="E8" s="320"/>
      <c r="F8" s="320"/>
      <c r="G8" s="320"/>
      <c r="H8" s="320"/>
      <c r="I8" s="320"/>
      <c r="J8" s="320"/>
      <c r="K8" s="320"/>
      <c r="L8" s="320"/>
      <c r="M8" s="320"/>
      <c r="N8" s="320"/>
      <c r="O8" s="320"/>
      <c r="P8" s="320"/>
      <c r="Q8" s="320"/>
      <c r="R8" s="320"/>
      <c r="S8" s="320"/>
      <c r="T8" s="320"/>
      <c r="U8" s="320"/>
      <c r="V8" s="320"/>
      <c r="W8" s="320"/>
      <c r="X8" s="337"/>
    </row>
    <row r="9" spans="2:24" ht="24.75" customHeight="1" thickBot="1" x14ac:dyDescent="0.2">
      <c r="B9" s="309"/>
      <c r="C9" s="310"/>
      <c r="D9" s="310"/>
      <c r="E9" s="310"/>
      <c r="F9" s="310"/>
      <c r="G9" s="310"/>
      <c r="H9" s="310"/>
      <c r="I9" s="310"/>
      <c r="J9" s="310"/>
      <c r="K9" s="310"/>
      <c r="L9" s="310"/>
      <c r="M9" s="310"/>
      <c r="N9" s="310"/>
      <c r="O9" s="310"/>
      <c r="P9" s="310"/>
      <c r="Q9" s="310"/>
      <c r="R9" s="310"/>
      <c r="X9" s="52"/>
    </row>
    <row r="10" spans="2:24" ht="106.5" customHeight="1" thickBot="1" x14ac:dyDescent="0.2">
      <c r="B10" s="28" t="s">
        <v>236</v>
      </c>
      <c r="C10" s="29" t="s">
        <v>97</v>
      </c>
      <c r="D10" s="30" t="s">
        <v>237</v>
      </c>
      <c r="E10" s="30" t="s">
        <v>238</v>
      </c>
      <c r="F10" s="30" t="s">
        <v>239</v>
      </c>
      <c r="G10" s="29" t="s">
        <v>98</v>
      </c>
      <c r="H10" s="30" t="s">
        <v>126</v>
      </c>
      <c r="I10" s="30" t="s">
        <v>100</v>
      </c>
      <c r="J10" s="30" t="s">
        <v>240</v>
      </c>
      <c r="K10" s="30" t="s">
        <v>102</v>
      </c>
      <c r="L10" s="30" t="s">
        <v>241</v>
      </c>
      <c r="M10" s="29" t="s">
        <v>242</v>
      </c>
      <c r="N10" s="29" t="s">
        <v>166</v>
      </c>
      <c r="O10" s="30" t="s">
        <v>126</v>
      </c>
      <c r="P10" s="30" t="s">
        <v>100</v>
      </c>
      <c r="Q10" s="30" t="s">
        <v>240</v>
      </c>
      <c r="R10" s="30" t="s">
        <v>102</v>
      </c>
      <c r="S10" s="29" t="s">
        <v>167</v>
      </c>
      <c r="T10" s="29" t="s">
        <v>168</v>
      </c>
      <c r="U10" s="29" t="s">
        <v>169</v>
      </c>
      <c r="V10" s="29" t="s">
        <v>170</v>
      </c>
      <c r="W10" s="29" t="s">
        <v>243</v>
      </c>
      <c r="X10" s="31" t="s">
        <v>172</v>
      </c>
    </row>
    <row r="11" spans="2:24" ht="106.5" customHeight="1" x14ac:dyDescent="0.15">
      <c r="B11" s="32">
        <v>1</v>
      </c>
      <c r="C11" s="33" t="str">
        <f>+'EVALUACION CON CONTROLES'!C16:F16</f>
        <v>Inadecuada escogencia de la modalidad de contratación</v>
      </c>
      <c r="D11" s="34" t="str">
        <f>+'EVALUACION CON CONTROLES'!B16</f>
        <v>PLANEACIÓN</v>
      </c>
      <c r="E11" s="34" t="str">
        <f>VLOOKUP(C11,'IDENTIFICACION Y ANALISIS'!$B$19:$F$77,3,FALSE)</f>
        <v>Especifico</v>
      </c>
      <c r="F11" s="34" t="str">
        <f>VLOOKUP(C11,'IDENTIFICACION Y ANALISIS'!$B$19:$F$77,4,FALSE)</f>
        <v>Interno</v>
      </c>
      <c r="G11" s="33" t="str">
        <f>+EVALUACION!H17</f>
        <v>Demoras en el procesp de contratacion.</v>
      </c>
      <c r="H11" s="33">
        <f>+EVALUACION!I17</f>
        <v>2</v>
      </c>
      <c r="I11" s="33">
        <f>+EVALUACION!J17</f>
        <v>3</v>
      </c>
      <c r="J11" s="33">
        <f>+EVALUACION!K17</f>
        <v>5</v>
      </c>
      <c r="K11" s="34" t="str">
        <f>+EVALUACION!L17</f>
        <v>MEDIO</v>
      </c>
      <c r="L11" s="33" t="s">
        <v>246</v>
      </c>
      <c r="M11" s="34"/>
      <c r="N11" s="33" t="str">
        <f>+'EVALUACION CON CONTROLES'!G16</f>
        <v>Realizar un análisis exhaustivo de la modalidad de contratación más adecuada para el proyecto, considerando el tipo de bienes y servicios requeridos, el presupuesto y el plazo.</v>
      </c>
      <c r="O11" s="33">
        <f>+'EVALUACION CON CONTROLES'!I16</f>
        <v>2</v>
      </c>
      <c r="P11" s="33">
        <f>+'EVALUACION CON CONTROLES'!J16</f>
        <v>2</v>
      </c>
      <c r="Q11" s="33">
        <f>+'EVALUACION CON CONTROLES'!K16</f>
        <v>4</v>
      </c>
      <c r="R11" s="34" t="str">
        <f>+'EVALUACION CON CONTROLES'!L16</f>
        <v>BAJO</v>
      </c>
      <c r="S11" s="33" t="str">
        <f>+'EVALUACION CON CONTROLES'!M16</f>
        <v>SI</v>
      </c>
      <c r="T11" s="33" t="str">
        <f>+'EVALUACION CON CONTROLES'!N16</f>
        <v xml:space="preserve">Responsable de Planeacion </v>
      </c>
      <c r="U11" s="157">
        <f>+'EVALUACION CON CONTROLES'!O16</f>
        <v>46121</v>
      </c>
      <c r="V11" s="157">
        <f>+'EVALUACION CON CONTROLES'!P16</f>
        <v>46123</v>
      </c>
      <c r="W11" s="33" t="str">
        <f>+'EVALUACION CON CONTROLES'!Q16</f>
        <v xml:space="preserve">Revisiones del analisis de contratacion </v>
      </c>
      <c r="X11" s="35" t="str">
        <f>+'EVALUACION CON CONTROLES'!R16</f>
        <v>Mensual</v>
      </c>
    </row>
    <row r="12" spans="2:24" ht="106.5" customHeight="1" x14ac:dyDescent="0.15">
      <c r="B12" s="17">
        <v>2</v>
      </c>
      <c r="C12" s="19" t="str">
        <f>+'EVALUACION CON CONTROLES'!C17:F17</f>
        <v xml:space="preserve">Inadecuada  descripción del bien o servicio requerido </v>
      </c>
      <c r="D12" s="18" t="str">
        <f>+'EVALUACION CON CONTROLES'!B17</f>
        <v>PLANEACIÓN</v>
      </c>
      <c r="E12" s="18" t="str">
        <f>VLOOKUP(C12,'IDENTIFICACION Y ANALISIS'!$B$19:$F$77,3,FALSE)</f>
        <v>Especifico</v>
      </c>
      <c r="F12" s="18" t="str">
        <f>VLOOKUP(C12,'IDENTIFICACION Y ANALISIS'!$B$19:$F$77,4,FALSE)</f>
        <v>Interno</v>
      </c>
      <c r="G12" s="19" t="str">
        <f>+EVALUACION!H18</f>
        <v>Demoras en el procesp de contratacion.</v>
      </c>
      <c r="H12" s="19">
        <f>+EVALUACION!I18</f>
        <v>2</v>
      </c>
      <c r="I12" s="19">
        <f>+EVALUACION!J18</f>
        <v>3</v>
      </c>
      <c r="J12" s="19">
        <f>+EVALUACION!K18</f>
        <v>5</v>
      </c>
      <c r="K12" s="18" t="str">
        <f>+EVALUACION!L18</f>
        <v>MEDIO</v>
      </c>
      <c r="L12" s="19" t="s">
        <v>246</v>
      </c>
      <c r="M12" s="18"/>
      <c r="N12" s="19" t="str">
        <f>+'EVALUACION CON CONTROLES'!G17</f>
        <v>Realizar un análisis exhaustivo de la modalidad de contratación más adecuada para el proyecto, considerando el tipo de bienes y servicios requeridos, el presupuesto y el plazo.</v>
      </c>
      <c r="O12" s="19">
        <f>+'EVALUACION CON CONTROLES'!I17</f>
        <v>2</v>
      </c>
      <c r="P12" s="19">
        <f>+'EVALUACION CON CONTROLES'!J17</f>
        <v>2</v>
      </c>
      <c r="Q12" s="19">
        <f>+'EVALUACION CON CONTROLES'!K17</f>
        <v>4</v>
      </c>
      <c r="R12" s="18" t="str">
        <f>+'EVALUACION CON CONTROLES'!L17</f>
        <v>BAJO</v>
      </c>
      <c r="S12" s="19" t="str">
        <f>+'EVALUACION CON CONTROLES'!M17</f>
        <v>SI</v>
      </c>
      <c r="T12" s="19" t="str">
        <f>+'EVALUACION CON CONTROLES'!N17</f>
        <v xml:space="preserve">Responsable de Planeacion </v>
      </c>
      <c r="U12" s="158">
        <f>+'EVALUACION CON CONTROLES'!O17</f>
        <v>46122</v>
      </c>
      <c r="V12" s="158">
        <f>+'EVALUACION CON CONTROLES'!P17</f>
        <v>46124</v>
      </c>
      <c r="W12" s="19" t="str">
        <f>+'EVALUACION CON CONTROLES'!Q17</f>
        <v xml:space="preserve">Revisiones del analisis de contratacion </v>
      </c>
      <c r="X12" s="20" t="str">
        <f>+'EVALUACION CON CONTROLES'!R17</f>
        <v>Mensual</v>
      </c>
    </row>
    <row r="13" spans="2:24" ht="106.5" customHeight="1" x14ac:dyDescent="0.15">
      <c r="B13" s="17">
        <v>3</v>
      </c>
      <c r="C13" s="19" t="str">
        <f>+'EVALUACION CON CONTROLES'!C18:F18</f>
        <v>Selección de ofertas con precios  artificialmente bajos.</v>
      </c>
      <c r="D13" s="18" t="str">
        <f>+'EVALUACION CON CONTROLES'!B18</f>
        <v>SELECCIÓN</v>
      </c>
      <c r="E13" s="18" t="str">
        <f>VLOOKUP(C13,'IDENTIFICACION Y ANALISIS'!$B$19:$F$77,3,FALSE)</f>
        <v>Especifico</v>
      </c>
      <c r="F13" s="18" t="str">
        <f>VLOOKUP(C13,'IDENTIFICACION Y ANALISIS'!$B$19:$F$77,4,FALSE)</f>
        <v>Interno</v>
      </c>
      <c r="G13" s="19" t="str">
        <f>+EVALUACION!H19</f>
        <v>Riesgo de incumplimiento por parte del proveedor, problemas de calidad en los bienes o servicios entregados, posibles sanciones.</v>
      </c>
      <c r="H13" s="19">
        <f>+EVALUACION!I19</f>
        <v>3</v>
      </c>
      <c r="I13" s="19">
        <f>+EVALUACION!J19</f>
        <v>2</v>
      </c>
      <c r="J13" s="19">
        <f>+EVALUACION!K19</f>
        <v>5</v>
      </c>
      <c r="K13" s="18" t="str">
        <f>+EVALUACION!L19</f>
        <v>MEDIO</v>
      </c>
      <c r="L13" s="19" t="s">
        <v>247</v>
      </c>
      <c r="M13" s="18"/>
      <c r="N13" s="19" t="str">
        <f>+'EVALUACION CON CONTROLES'!G18</f>
        <v>Establecer límites mínimos y justificación de capacidad de cumplimiento de los proponentes; verificar antecedentes.</v>
      </c>
      <c r="O13" s="19">
        <f>+'EVALUACION CON CONTROLES'!I18</f>
        <v>2</v>
      </c>
      <c r="P13" s="19">
        <f>+'EVALUACION CON CONTROLES'!J18</f>
        <v>2</v>
      </c>
      <c r="Q13" s="19">
        <f>+'EVALUACION CON CONTROLES'!K18</f>
        <v>4</v>
      </c>
      <c r="R13" s="18" t="str">
        <f>+'EVALUACION CON CONTROLES'!L18</f>
        <v>BAJO</v>
      </c>
      <c r="S13" s="19" t="str">
        <f>+'EVALUACION CON CONTROLES'!M18</f>
        <v>SI</v>
      </c>
      <c r="T13" s="19" t="str">
        <f>+'EVALUACION CON CONTROLES'!N18</f>
        <v>Comité Evaluador</v>
      </c>
      <c r="U13" s="158">
        <f>+'EVALUACION CON CONTROLES'!O18</f>
        <v>46244</v>
      </c>
      <c r="V13" s="158">
        <f>+'EVALUACION CON CONTROLES'!P18</f>
        <v>46249</v>
      </c>
      <c r="W13" s="19" t="str">
        <f>+'EVALUACION CON CONTROLES'!Q18</f>
        <v>Auditorías de precios y análisis de cumplimiento</v>
      </c>
      <c r="X13" s="20" t="str">
        <f>+'EVALUACION CON CONTROLES'!R18</f>
        <v>Cada proceso de selección.</v>
      </c>
    </row>
    <row r="14" spans="2:24" ht="106.5" customHeight="1" x14ac:dyDescent="0.15">
      <c r="B14" s="17">
        <v>4</v>
      </c>
      <c r="C14" s="19" t="str">
        <f>+'EVALUACION CON CONTROLES'!C19:F19</f>
        <v>Falta de constitución o constitución tardía de la garantía única. Aceptación de garantías que no se ajustan a lo contemplado en el contrato</v>
      </c>
      <c r="D14" s="18" t="str">
        <f>+'EVALUACION CON CONTROLES'!B19</f>
        <v>CONTRATACIÓN</v>
      </c>
      <c r="E14" s="18" t="str">
        <f>VLOOKUP(C14,'IDENTIFICACION Y ANALISIS'!$B$19:$F$77,3,FALSE)</f>
        <v>Especifico</v>
      </c>
      <c r="F14" s="18" t="str">
        <f>VLOOKUP(C14,'IDENTIFICACION Y ANALISIS'!$B$19:$F$77,4,FALSE)</f>
        <v>Interno</v>
      </c>
      <c r="G14" s="19" t="str">
        <f>+EVALUACION!H20</f>
        <v>Inseguridad jurídica para la entidad, posible pérdida de recursos en caso de incumplimiento, y retraso en la ejecución del contrato.</v>
      </c>
      <c r="H14" s="19">
        <f>+EVALUACION!I20</f>
        <v>2</v>
      </c>
      <c r="I14" s="19">
        <f>+EVALUACION!J20</f>
        <v>2</v>
      </c>
      <c r="J14" s="19">
        <f>+EVALUACION!K20</f>
        <v>4</v>
      </c>
      <c r="K14" s="18" t="str">
        <f>+EVALUACION!L20</f>
        <v>BAJO</v>
      </c>
      <c r="L14" s="19" t="s">
        <v>246</v>
      </c>
      <c r="M14" s="18"/>
      <c r="N14" s="19" t="str">
        <f>+'EVALUACION CON CONTROLES'!G19</f>
        <v>Verificar la garantía presentada antes de la firma del contrato y establecer un plazo específico para la constitución de la garantía.</v>
      </c>
      <c r="O14" s="19">
        <f>+'EVALUACION CON CONTROLES'!I19</f>
        <v>1</v>
      </c>
      <c r="P14" s="19">
        <f>+'EVALUACION CON CONTROLES'!J19</f>
        <v>2</v>
      </c>
      <c r="Q14" s="19">
        <f>+'EVALUACION CON CONTROLES'!K19</f>
        <v>3</v>
      </c>
      <c r="R14" s="18" t="str">
        <f>+'EVALUACION CON CONTROLES'!L19</f>
        <v>BAJO</v>
      </c>
      <c r="S14" s="19" t="str">
        <f>+'EVALUACION CON CONTROLES'!M19</f>
        <v>NO</v>
      </c>
      <c r="T14" s="19" t="str">
        <f>+'EVALUACION CON CONTROLES'!N19</f>
        <v>Responsable de contratacion</v>
      </c>
      <c r="U14" s="158">
        <f>+'EVALUACION CON CONTROLES'!O19</f>
        <v>46275</v>
      </c>
      <c r="V14" s="158">
        <f>+'EVALUACION CON CONTROLES'!P19</f>
        <v>46280</v>
      </c>
      <c r="W14" s="19" t="str">
        <f>+'EVALUACION CON CONTROLES'!Q19</f>
        <v>Seguimiento a garantías previas a la firma</v>
      </c>
      <c r="X14" s="20" t="str">
        <f>+'EVALUACION CON CONTROLES'!R19</f>
        <v>Por Contrato</v>
      </c>
    </row>
    <row r="15" spans="2:24" ht="106.5" customHeight="1" x14ac:dyDescent="0.15">
      <c r="B15" s="17">
        <v>5</v>
      </c>
      <c r="C15" s="19" t="str">
        <f>+'EVALUACION CON CONTROLES'!C20:F20</f>
        <v>Presentación de reclamos de terceros sobre la selección del oferente que retrasen el perfeccionamiento del contrato.</v>
      </c>
      <c r="D15" s="18" t="str">
        <f>+'EVALUACION CON CONTROLES'!B20</f>
        <v>CONTRATACIÓN</v>
      </c>
      <c r="E15" s="18" t="str">
        <f>VLOOKUP(C15,'IDENTIFICACION Y ANALISIS'!$B$19:$F$77,3,FALSE)</f>
        <v>Especifico</v>
      </c>
      <c r="F15" s="18" t="str">
        <f>VLOOKUP(C15,'IDENTIFICACION Y ANALISIS'!$B$19:$F$77,4,FALSE)</f>
        <v>Interno</v>
      </c>
      <c r="G15" s="19" t="str">
        <f>+EVALUACION!H21</f>
        <v>Retrasos en la formalización del contrato, posibles disputas legales, incremento de costos y dilación en el cumplimiento de los objetivos.</v>
      </c>
      <c r="H15" s="19">
        <f>+EVALUACION!I21</f>
        <v>3</v>
      </c>
      <c r="I15" s="19">
        <f>+EVALUACION!J21</f>
        <v>2</v>
      </c>
      <c r="J15" s="19">
        <f>+EVALUACION!K21</f>
        <v>5</v>
      </c>
      <c r="K15" s="18" t="str">
        <f>+EVALUACION!L21</f>
        <v>MEDIO</v>
      </c>
      <c r="L15" s="19" t="s">
        <v>246</v>
      </c>
      <c r="M15" s="18"/>
      <c r="N15" s="19" t="str">
        <f>+'EVALUACION CON CONTROLES'!G20</f>
        <v>Revisar requisitos de selección para garantizar transparencia y documentar decisiones.</v>
      </c>
      <c r="O15" s="19">
        <f>+'EVALUACION CON CONTROLES'!I20</f>
        <v>2</v>
      </c>
      <c r="P15" s="19">
        <f>+'EVALUACION CON CONTROLES'!J20</f>
        <v>2</v>
      </c>
      <c r="Q15" s="19">
        <f>+'EVALUACION CON CONTROLES'!K20</f>
        <v>4</v>
      </c>
      <c r="R15" s="18" t="str">
        <f>+'EVALUACION CON CONTROLES'!L20</f>
        <v>BAJO</v>
      </c>
      <c r="S15" s="19" t="str">
        <f>+'EVALUACION CON CONTROLES'!M20</f>
        <v>SI</v>
      </c>
      <c r="T15" s="19" t="str">
        <f>+'EVALUACION CON CONTROLES'!N20</f>
        <v>Responsable legal</v>
      </c>
      <c r="U15" s="158">
        <f>+'EVALUACION CON CONTROLES'!O20</f>
        <v>46277</v>
      </c>
      <c r="V15" s="158">
        <f>+'EVALUACION CON CONTROLES'!P20</f>
        <v>46279</v>
      </c>
      <c r="W15" s="19" t="str">
        <f>+'EVALUACION CON CONTROLES'!Q20</f>
        <v>Control de quejas y reclamos</v>
      </c>
      <c r="X15" s="20" t="str">
        <f>+'EVALUACION CON CONTROLES'!R20</f>
        <v>Cada proceso de selección</v>
      </c>
    </row>
    <row r="16" spans="2:24" ht="106.5" customHeight="1" x14ac:dyDescent="0.15">
      <c r="B16" s="17">
        <v>6</v>
      </c>
      <c r="C16" s="19" t="str">
        <f>+'EVALUACION CON CONTROLES'!C21:F21</f>
        <v>Variación de los precios del mercado</v>
      </c>
      <c r="D16" s="18" t="str">
        <f>+'EVALUACION CON CONTROLES'!B21</f>
        <v>EJECUCIÓN</v>
      </c>
      <c r="E16" s="18" t="str">
        <f>VLOOKUP(C16,'IDENTIFICACION Y ANALISIS'!$B$19:$F$77,3,FALSE)</f>
        <v>Especifico</v>
      </c>
      <c r="F16" s="18" t="str">
        <f>VLOOKUP(C16,'IDENTIFICACION Y ANALISIS'!$B$19:$F$77,4,FALSE)</f>
        <v>Externo</v>
      </c>
      <c r="G16" s="19" t="str">
        <f>+EVALUACION!H22</f>
        <v>Aumento en los costos de ejecución del contrato, riesgo de incumplimiento por parte del contratista y necesidad de reajustar el presupuesto.</v>
      </c>
      <c r="H16" s="19">
        <f>+EVALUACION!I22</f>
        <v>2</v>
      </c>
      <c r="I16" s="19">
        <f>+EVALUACION!J22</f>
        <v>3</v>
      </c>
      <c r="J16" s="19">
        <f>+EVALUACION!K22</f>
        <v>5</v>
      </c>
      <c r="K16" s="18" t="str">
        <f>+EVALUACION!L22</f>
        <v>MEDIO</v>
      </c>
      <c r="L16" s="19" t="s">
        <v>244</v>
      </c>
      <c r="M16" s="18"/>
      <c r="N16" s="19" t="str">
        <f>+'EVALUACION CON CONTROLES'!G21</f>
        <v>Incluir cláusulas de ajuste de precios y monitorear regularmente el mercado.</v>
      </c>
      <c r="O16" s="19">
        <f>+'EVALUACION CON CONTROLES'!I21</f>
        <v>2</v>
      </c>
      <c r="P16" s="19">
        <f>+'EVALUACION CON CONTROLES'!J21</f>
        <v>2</v>
      </c>
      <c r="Q16" s="19">
        <f>+'EVALUACION CON CONTROLES'!K21</f>
        <v>4</v>
      </c>
      <c r="R16" s="18" t="str">
        <f>+'EVALUACION CON CONTROLES'!L21</f>
        <v>BAJO</v>
      </c>
      <c r="S16" s="19" t="str">
        <f>+'EVALUACION CON CONTROLES'!M21</f>
        <v>SI</v>
      </c>
      <c r="T16" s="19" t="str">
        <f>+'EVALUACION CON CONTROLES'!N21</f>
        <v>Responsable de control financiero</v>
      </c>
      <c r="U16" s="158">
        <f>+'EVALUACION CON CONTROLES'!O21</f>
        <v>46280</v>
      </c>
      <c r="V16" s="158">
        <f>+'EVALUACION CON CONTROLES'!P21</f>
        <v>46492</v>
      </c>
      <c r="W16" s="19" t="str">
        <f>+'EVALUACION CON CONTROLES'!Q21</f>
        <v>Monitoreo de precios de mercado</v>
      </c>
      <c r="X16" s="20" t="str">
        <f>+'EVALUACION CON CONTROLES'!R21</f>
        <v>Mensual</v>
      </c>
    </row>
    <row r="17" spans="2:24" ht="106.5" customHeight="1" x14ac:dyDescent="0.15">
      <c r="B17" s="17">
        <v>7</v>
      </c>
      <c r="C17" s="19" t="str">
        <f>+'EVALUACION CON CONTROLES'!C22:F22</f>
        <v>Incumplimiento de compromisos adquiridos por el contratista seleccionado con sus subcontratistas, suministradores de bienes y servicios.</v>
      </c>
      <c r="D17" s="18" t="str">
        <f>+'EVALUACION CON CONTROLES'!B22</f>
        <v>EJECUCIÓN</v>
      </c>
      <c r="E17" s="18" t="str">
        <f>VLOOKUP(C17,'IDENTIFICACION Y ANALISIS'!$B$19:$F$77,3,FALSE)</f>
        <v>Especifico</v>
      </c>
      <c r="F17" s="18" t="str">
        <f>VLOOKUP(C17,'IDENTIFICACION Y ANALISIS'!$B$19:$F$77,4,FALSE)</f>
        <v>Externo</v>
      </c>
      <c r="G17" s="19" t="str">
        <f>+EVALUACION!H23</f>
        <v xml:space="preserve"> Retrasos en la ejecución, posibles sanciones al contratista, y afectación de la calidad de los bienes y servicios entregados.</v>
      </c>
      <c r="H17" s="19">
        <f>+EVALUACION!I23</f>
        <v>3</v>
      </c>
      <c r="I17" s="19">
        <f>+EVALUACION!J23</f>
        <v>2</v>
      </c>
      <c r="J17" s="19">
        <f>+EVALUACION!K23</f>
        <v>5</v>
      </c>
      <c r="K17" s="18" t="str">
        <f>+EVALUACION!L23</f>
        <v>MEDIO</v>
      </c>
      <c r="L17" s="19" t="s">
        <v>244</v>
      </c>
      <c r="M17" s="18"/>
      <c r="N17" s="19" t="str">
        <f>+'EVALUACION CON CONTROLES'!G22</f>
        <v>Solicitar plan de cumplimiento del contratista; auditorías periódicas y establecer sanciones.</v>
      </c>
      <c r="O17" s="19">
        <f>+'EVALUACION CON CONTROLES'!I22</f>
        <v>2</v>
      </c>
      <c r="P17" s="19">
        <f>+'EVALUACION CON CONTROLES'!J22</f>
        <v>2</v>
      </c>
      <c r="Q17" s="19">
        <f>+'EVALUACION CON CONTROLES'!K22</f>
        <v>4</v>
      </c>
      <c r="R17" s="18" t="str">
        <f>+'EVALUACION CON CONTROLES'!L22</f>
        <v>BAJO</v>
      </c>
      <c r="S17" s="19" t="str">
        <f>+'EVALUACION CON CONTROLES'!M22</f>
        <v>SI</v>
      </c>
      <c r="T17" s="19" t="str">
        <f>+'EVALUACION CON CONTROLES'!N22</f>
        <v>Supervisor de contrato</v>
      </c>
      <c r="U17" s="158">
        <f>+'EVALUACION CON CONTROLES'!O22</f>
        <v>46280</v>
      </c>
      <c r="V17" s="158">
        <f>+'EVALUACION CON CONTROLES'!P22</f>
        <v>46492</v>
      </c>
      <c r="W17" s="19" t="str">
        <f>+'EVALUACION CON CONTROLES'!Q22</f>
        <v>Auditorías a subcontratistas y proveedores</v>
      </c>
      <c r="X17" s="20" t="str">
        <f>+'EVALUACION CON CONTROLES'!R22</f>
        <v>Trimestral</v>
      </c>
    </row>
    <row r="18" spans="2:24" ht="106.5" customHeight="1" x14ac:dyDescent="0.15">
      <c r="B18" s="17">
        <v>8</v>
      </c>
      <c r="C18" s="19" t="str">
        <f>+'EVALUACION CON CONTROLES'!C23:F23</f>
        <v xml:space="preserve">Entrega de caracteristicas tecnicas inexactas de los bienes y/o servicios a aquirir que no satisfaga la necesidad específica de la entidad. </v>
      </c>
      <c r="D18" s="18" t="str">
        <f>+'EVALUACION CON CONTROLES'!B23</f>
        <v>EJECUCIÓN</v>
      </c>
      <c r="E18" s="18" t="str">
        <f>VLOOKUP(C18,'IDENTIFICACION Y ANALISIS'!$B$19:$F$77,3,FALSE)</f>
        <v>Especifico</v>
      </c>
      <c r="F18" s="18" t="str">
        <f>VLOOKUP(C18,'IDENTIFICACION Y ANALISIS'!$B$19:$F$77,4,FALSE)</f>
        <v>Externo</v>
      </c>
      <c r="G18" s="19" t="str">
        <f>+EVALUACION!H24</f>
        <v>Insatisfacción de los requerimientos del proyecto, necesidad de ajustes y posibles costos adicionales para corregir los bienes o servicios.</v>
      </c>
      <c r="H18" s="19">
        <f>+EVALUACION!I24</f>
        <v>2</v>
      </c>
      <c r="I18" s="19">
        <f>+EVALUACION!J24</f>
        <v>3</v>
      </c>
      <c r="J18" s="19">
        <f>+EVALUACION!K24</f>
        <v>5</v>
      </c>
      <c r="K18" s="18" t="str">
        <f>+EVALUACION!L24</f>
        <v>MEDIO</v>
      </c>
      <c r="L18" s="19" t="s">
        <v>244</v>
      </c>
      <c r="M18" s="18"/>
      <c r="N18" s="19" t="str">
        <f>+'EVALUACION CON CONTROLES'!G23</f>
        <v>Establecer un sistema de revisión y aprobación técnica antes de la aceptación final.</v>
      </c>
      <c r="O18" s="19">
        <f>+'EVALUACION CON CONTROLES'!I23</f>
        <v>2</v>
      </c>
      <c r="P18" s="19">
        <f>+'EVALUACION CON CONTROLES'!J23</f>
        <v>2</v>
      </c>
      <c r="Q18" s="19">
        <f>+'EVALUACION CON CONTROLES'!K23</f>
        <v>4</v>
      </c>
      <c r="R18" s="18" t="str">
        <f>+'EVALUACION CON CONTROLES'!L23</f>
        <v>BAJO</v>
      </c>
      <c r="S18" s="19" t="str">
        <f>+'EVALUACION CON CONTROLES'!M23</f>
        <v>NO</v>
      </c>
      <c r="T18" s="19" t="str">
        <f>+'EVALUACION CON CONTROLES'!N23</f>
        <v>Inspector de calidad</v>
      </c>
      <c r="U18" s="158">
        <f>+'EVALUACION CON CONTROLES'!O23</f>
        <v>46280</v>
      </c>
      <c r="V18" s="158">
        <f>+'EVALUACION CON CONTROLES'!P23</f>
        <v>46492</v>
      </c>
      <c r="W18" s="19" t="str">
        <f>+'EVALUACION CON CONTROLES'!Q23</f>
        <v>Revisión técnica de especificaciones</v>
      </c>
      <c r="X18" s="20" t="str">
        <f>+'EVALUACION CON CONTROLES'!R23</f>
        <v>En cada entrega</v>
      </c>
    </row>
    <row r="19" spans="2:24" ht="106.5" customHeight="1" x14ac:dyDescent="0.15">
      <c r="B19" s="17">
        <v>9</v>
      </c>
      <c r="C19" s="19" t="str">
        <f>+'EVALUACION CON CONTROLES'!C24:F24</f>
        <v>No realizar la liquidacion del contrato en los terminos pactados en el contrato o los establecidos en la norma</v>
      </c>
      <c r="D19" s="18" t="str">
        <f>+'EVALUACION CON CONTROLES'!B24</f>
        <v>EJECUCIÓN</v>
      </c>
      <c r="E19" s="18" t="str">
        <f>VLOOKUP(C19,'IDENTIFICACION Y ANALISIS'!$B$19:$F$77,3,FALSE)</f>
        <v>Especifico</v>
      </c>
      <c r="F19" s="18" t="str">
        <f>VLOOKUP(C19,'IDENTIFICACION Y ANALISIS'!$B$19:$F$77,4,FALSE)</f>
        <v>Externo</v>
      </c>
      <c r="G19" s="19" t="str">
        <f>+EVALUACION!H25</f>
        <v>Incumplimiento de la normativa, sanciones a la entidad o contratista, y posibles problemas para el cierre administrativo y financiero del contrato.</v>
      </c>
      <c r="H19" s="19">
        <f>+EVALUACION!I25</f>
        <v>3</v>
      </c>
      <c r="I19" s="19">
        <f>+EVALUACION!J25</f>
        <v>2</v>
      </c>
      <c r="J19" s="19">
        <f>+EVALUACION!K25</f>
        <v>5</v>
      </c>
      <c r="K19" s="18" t="str">
        <f>+EVALUACION!L25</f>
        <v>MEDIO</v>
      </c>
      <c r="L19" s="19" t="s">
        <v>244</v>
      </c>
      <c r="M19" s="18"/>
      <c r="N19" s="19" t="str">
        <f>+'EVALUACION CON CONTROLES'!G24</f>
        <v>Establecer cronograma de cierre con plazos para entrega de documentos y cierre financiero.</v>
      </c>
      <c r="O19" s="19">
        <f>+'EVALUACION CON CONTROLES'!I24</f>
        <v>3</v>
      </c>
      <c r="P19" s="19">
        <f>+'EVALUACION CON CONTROLES'!J24</f>
        <v>1</v>
      </c>
      <c r="Q19" s="19">
        <f>+'EVALUACION CON CONTROLES'!K24</f>
        <v>4</v>
      </c>
      <c r="R19" s="18" t="str">
        <f>+'EVALUACION CON CONTROLES'!L24</f>
        <v>BAJO</v>
      </c>
      <c r="S19" s="19" t="str">
        <f>+'EVALUACION CON CONTROLES'!M24</f>
        <v>SI</v>
      </c>
      <c r="T19" s="19" t="str">
        <f>+'EVALUACION CON CONTROLES'!N24</f>
        <v>Responsable de cierre de contrato</v>
      </c>
      <c r="U19" s="158">
        <f>+'EVALUACION CON CONTROLES'!O24</f>
        <v>46280</v>
      </c>
      <c r="V19" s="158">
        <f>+'EVALUACION CON CONTROLES'!P24</f>
        <v>46492</v>
      </c>
      <c r="W19" s="19" t="str">
        <f>+'EVALUACION CON CONTROLES'!Q24</f>
        <v>Seguimiento del cronograma de liquidación</v>
      </c>
      <c r="X19" s="20" t="str">
        <f>+'EVALUACION CON CONTROLES'!R24</f>
        <v>Al finalizar el contrato</v>
      </c>
    </row>
    <row r="20" spans="2:24" ht="106.5" customHeight="1" x14ac:dyDescent="0.15">
      <c r="B20" s="17">
        <v>10</v>
      </c>
      <c r="C20" s="19" t="str">
        <f>+'EVALUACION CON CONTROLES'!C25:F25</f>
        <v>Cambios en el marco regulatorio o normatividad aplicable al proyecto.</v>
      </c>
      <c r="D20" s="18" t="str">
        <f>+'EVALUACION CON CONTROLES'!B25</f>
        <v>EJECUCIÓN</v>
      </c>
      <c r="E20" s="18" t="str">
        <f>VLOOKUP(C20,'IDENTIFICACION Y ANALISIS'!$B$19:$F$77,3,FALSE)</f>
        <v>Estatal</v>
      </c>
      <c r="F20" s="18" t="str">
        <f>VLOOKUP(C20,'IDENTIFICACION Y ANALISIS'!$B$19:$F$77,4,FALSE)</f>
        <v>Externo</v>
      </c>
      <c r="G20" s="19" t="str">
        <f>+EVALUACION!H26</f>
        <v>Necesidad de ajustes al contrato, posibles sobrecostos y modificaciones en el alcance del proyecto para adaptarse a la nueva normativa.</v>
      </c>
      <c r="H20" s="19">
        <f>+EVALUACION!I26</f>
        <v>1</v>
      </c>
      <c r="I20" s="19">
        <f>+EVALUACION!J26</f>
        <v>3</v>
      </c>
      <c r="J20" s="19">
        <f>+EVALUACION!K26</f>
        <v>4</v>
      </c>
      <c r="K20" s="18" t="str">
        <f>+EVALUACION!L26</f>
        <v>BAJO</v>
      </c>
      <c r="L20" s="19" t="s">
        <v>244</v>
      </c>
      <c r="M20" s="18"/>
      <c r="N20" s="19" t="str">
        <f>+'EVALUACION CON CONTROLES'!G25</f>
        <v>Realizar seguimiento permanente a los cambios normativos aplicables al proyecto y establecer mecanismos de actualización y ajuste oportuno de las actividades, procedimientos y documentos frente a las modificaciones regulatorias que puedan presentarse.</v>
      </c>
      <c r="O20" s="19">
        <f>+'EVALUACION CON CONTROLES'!I25</f>
        <v>1</v>
      </c>
      <c r="P20" s="19">
        <f>+'EVALUACION CON CONTROLES'!J25</f>
        <v>2</v>
      </c>
      <c r="Q20" s="19">
        <f>+'EVALUACION CON CONTROLES'!K25</f>
        <v>3</v>
      </c>
      <c r="R20" s="18" t="str">
        <f>+'EVALUACION CON CONTROLES'!L25</f>
        <v>BAJO</v>
      </c>
      <c r="S20" s="19" t="str">
        <f>+'EVALUACION CON CONTROLES'!M25</f>
        <v>SI</v>
      </c>
      <c r="T20" s="19" t="str">
        <f>+'EVALUACION CON CONTROLES'!N25</f>
        <v>Asesor legal</v>
      </c>
      <c r="U20" s="158">
        <f>+'EVALUACION CON CONTROLES'!O25</f>
        <v>46280</v>
      </c>
      <c r="V20" s="158">
        <f>+'EVALUACION CON CONTROLES'!P25</f>
        <v>46492</v>
      </c>
      <c r="W20" s="19" t="str">
        <f>+'EVALUACION CON CONTROLES'!Q25</f>
        <v>Actualización periódica de normativa</v>
      </c>
      <c r="X20" s="20" t="str">
        <f>+'EVALUACION CON CONTROLES'!R25</f>
        <v>Semestral</v>
      </c>
    </row>
    <row r="21" spans="2:24" ht="106.5" customHeight="1" x14ac:dyDescent="0.15">
      <c r="B21" s="17">
        <v>11</v>
      </c>
      <c r="C21" s="19" t="str">
        <f>+'EVALUACION CON CONTROLES'!C26:F26</f>
        <v>Eventos naturales tales como lluvias, inundaciones y sequias entre otros</v>
      </c>
      <c r="D21" s="18" t="str">
        <f>+'EVALUACION CON CONTROLES'!B26</f>
        <v>EJECUCIÓN</v>
      </c>
      <c r="E21" s="18" t="str">
        <f>VLOOKUP(C21,'IDENTIFICACION Y ANALISIS'!$B$19:$F$77,3,FALSE)</f>
        <v>Especifico</v>
      </c>
      <c r="F21" s="18" t="str">
        <f>VLOOKUP(C21,'IDENTIFICACION Y ANALISIS'!$B$19:$F$77,4,FALSE)</f>
        <v>Externo</v>
      </c>
      <c r="G21" s="19" t="str">
        <f>+EVALUACION!H27</f>
        <v>Retraso en las actividaes y ejecucion del contrato.</v>
      </c>
      <c r="H21" s="19">
        <f>+EVALUACION!I27</f>
        <v>2</v>
      </c>
      <c r="I21" s="19">
        <f>+EVALUACION!J27</f>
        <v>2</v>
      </c>
      <c r="J21" s="19">
        <f>+EVALUACION!K27</f>
        <v>4</v>
      </c>
      <c r="K21" s="18" t="str">
        <f>+EVALUACION!L27</f>
        <v>BAJO</v>
      </c>
      <c r="L21" s="19" t="s">
        <v>244</v>
      </c>
      <c r="M21" s="18"/>
      <c r="N21" s="19" t="str">
        <f>+'EVALUACION CON CONTROLES'!G26</f>
        <v>Establecer cronogramas para la emergencias ambientales.</v>
      </c>
      <c r="O21" s="19">
        <f>+'EVALUACION CON CONTROLES'!I26</f>
        <v>2</v>
      </c>
      <c r="P21" s="19">
        <f>+'EVALUACION CON CONTROLES'!J26</f>
        <v>1</v>
      </c>
      <c r="Q21" s="19">
        <f>+'EVALUACION CON CONTROLES'!K26</f>
        <v>3</v>
      </c>
      <c r="R21" s="18" t="str">
        <f>+'EVALUACION CON CONTROLES'!L26</f>
        <v>BAJO</v>
      </c>
      <c r="S21" s="19" t="str">
        <f>+'EVALUACION CON CONTROLES'!M26</f>
        <v>SI</v>
      </c>
      <c r="T21" s="19" t="str">
        <f>+'EVALUACION CON CONTROLES'!N26</f>
        <v>Responsable ambiental</v>
      </c>
      <c r="U21" s="158">
        <f>+'EVALUACION CON CONTROLES'!O26</f>
        <v>46280</v>
      </c>
      <c r="V21" s="158">
        <f>+'EVALUACION CON CONTROLES'!P26</f>
        <v>46492</v>
      </c>
      <c r="W21" s="19" t="str">
        <f>+'EVALUACION CON CONTROLES'!Q26</f>
        <v>Verificación de pronósticos y condiciones climáticas, seguimiento al cronograma de actividades y aplicación de los planes de contingencia cuando se presenten condiciones adversas.</v>
      </c>
      <c r="X21" s="20" t="str">
        <f>+'EVALUACION CON CONTROLES'!R26</f>
        <v>En cada entrega</v>
      </c>
    </row>
    <row r="22" spans="2:24" ht="106.5" customHeight="1" x14ac:dyDescent="0.15">
      <c r="B22" s="17">
        <v>12</v>
      </c>
      <c r="C22" s="19" t="str">
        <f>+'EVALUACION CON CONTROLES'!C27:F27</f>
        <v>Incumplimiento derivado del trámite de los permisos con autoridades ambientales, la obtención de los mismos, paz y salvos</v>
      </c>
      <c r="D22" s="18" t="str">
        <f>+'EVALUACION CON CONTROLES'!B27</f>
        <v>EJECUCIÓN</v>
      </c>
      <c r="E22" s="18" t="str">
        <f>VLOOKUP(C22,'IDENTIFICACION Y ANALISIS'!$B$19:$F$77,3,FALSE)</f>
        <v>Especifico</v>
      </c>
      <c r="F22" s="18" t="str">
        <f>VLOOKUP(C22,'IDENTIFICACION Y ANALISIS'!$B$19:$F$77,4,FALSE)</f>
        <v>Externo</v>
      </c>
      <c r="G22" s="19" t="str">
        <f>+EVALUACION!H28</f>
        <v>Retrasos en la ejecución del proyecto, sanciones por parte de las autoridades y posibles modificaciones en el alcance del contrato.</v>
      </c>
      <c r="H22" s="19">
        <f>+EVALUACION!I28</f>
        <v>2</v>
      </c>
      <c r="I22" s="19">
        <f>+EVALUACION!J28</f>
        <v>3</v>
      </c>
      <c r="J22" s="19">
        <f>+EVALUACION!K28</f>
        <v>5</v>
      </c>
      <c r="K22" s="18" t="str">
        <f>+EVALUACION!L28</f>
        <v>MEDIO</v>
      </c>
      <c r="L22" s="19" t="s">
        <v>244</v>
      </c>
      <c r="M22" s="18"/>
      <c r="N22" s="19" t="str">
        <f>+'EVALUACION CON CONTROLES'!G27</f>
        <v>Planificar con anticipación la obtención de permisos y mantener comunicación con autoridades.</v>
      </c>
      <c r="O22" s="19">
        <f>+'EVALUACION CON CONTROLES'!I27</f>
        <v>2</v>
      </c>
      <c r="P22" s="19">
        <f>+'EVALUACION CON CONTROLES'!J27</f>
        <v>2</v>
      </c>
      <c r="Q22" s="19">
        <f>+'EVALUACION CON CONTROLES'!K27</f>
        <v>4</v>
      </c>
      <c r="R22" s="18" t="str">
        <f>+'EVALUACION CON CONTROLES'!L27</f>
        <v>BAJO</v>
      </c>
      <c r="S22" s="19" t="str">
        <f>+'EVALUACION CON CONTROLES'!M27</f>
        <v>SI</v>
      </c>
      <c r="T22" s="19" t="str">
        <f>+'EVALUACION CON CONTROLES'!N27</f>
        <v>Responsable ambiental</v>
      </c>
      <c r="U22" s="158">
        <f>+'EVALUACION CON CONTROLES'!O27</f>
        <v>46280</v>
      </c>
      <c r="V22" s="158">
        <f>+'EVALUACION CON CONTROLES'!P27</f>
        <v>46492</v>
      </c>
      <c r="W22" s="19" t="str">
        <f>+'EVALUACION CON CONTROLES'!Q27</f>
        <v>Seguimiento de obtención de permisos ambientales</v>
      </c>
      <c r="X22" s="20" t="str">
        <f>+'EVALUACION CON CONTROLES'!R27</f>
        <v xml:space="preserve">Bimensual </v>
      </c>
    </row>
    <row r="23" spans="2:24" ht="106.5" customHeight="1" x14ac:dyDescent="0.15">
      <c r="B23" s="17">
        <v>13</v>
      </c>
      <c r="C23" s="19" t="str">
        <f>+'EVALUACION CON CONTROLES'!C28:F28</f>
        <v xml:space="preserve">Deserción de los participantes y/o baja participación de los beneficiarios en el componentes y/o fases del proyecto. </v>
      </c>
      <c r="D23" s="18" t="str">
        <f>+'EVALUACION CON CONTROLES'!B28</f>
        <v>EJECUCIÓN</v>
      </c>
      <c r="E23" s="18" t="e">
        <f>VLOOKUP(C23,'IDENTIFICACION Y ANALISIS'!$B$19:$F$77,3,FALSE)</f>
        <v>#N/A</v>
      </c>
      <c r="F23" s="18" t="e">
        <f>VLOOKUP(C23,'IDENTIFICACION Y ANALISIS'!$B$19:$F$77,4,FALSE)</f>
        <v>#N/A</v>
      </c>
      <c r="G23" s="19" t="str">
        <f>+EVALUACION!H29</f>
        <v xml:space="preserve">Afectaría la ejecución del contrato y el cronograma por fases proyectadas. </v>
      </c>
      <c r="H23" s="19">
        <f>+EVALUACION!I29</f>
        <v>3</v>
      </c>
      <c r="I23" s="19">
        <f>+EVALUACION!J29</f>
        <v>2</v>
      </c>
      <c r="J23" s="19">
        <f>+EVALUACION!K29</f>
        <v>5</v>
      </c>
      <c r="K23" s="18" t="str">
        <f>+EVALUACION!L29</f>
        <v>MEDIO</v>
      </c>
      <c r="L23" s="19" t="s">
        <v>244</v>
      </c>
      <c r="M23" s="18"/>
      <c r="N23" s="19" t="str">
        <f>+'EVALUACION CON CONTROLES'!G28</f>
        <v>Implementar estrategias de convocatoria, confirmación y recordación previa de las actividades mediante llamadas, mensajes y articulación con organizaciones comunitarias, líderes territoriales y actores locales; realizar seguimiento permanente a la asistencia, identificar oportunamente las causas de inasistencia y ejecutar jornadas de recuperación o reprogramación cuando sea necesario para garantizar el cumplimiento de las metas de cobertura.</v>
      </c>
      <c r="O23" s="19">
        <f>+'EVALUACION CON CONTROLES'!I28</f>
        <v>2</v>
      </c>
      <c r="P23" s="19">
        <f>+'EVALUACION CON CONTROLES'!J28</f>
        <v>2</v>
      </c>
      <c r="Q23" s="19">
        <f>+'EVALUACION CON CONTROLES'!K28</f>
        <v>4</v>
      </c>
      <c r="R23" s="18" t="str">
        <f>+'EVALUACION CON CONTROLES'!L28</f>
        <v>BAJO</v>
      </c>
      <c r="S23" s="19" t="str">
        <f>+'EVALUACION CON CONTROLES'!M28</f>
        <v>SI</v>
      </c>
      <c r="T23" s="19" t="str">
        <f>+'EVALUACION CON CONTROLES'!N28</f>
        <v>Contratista</v>
      </c>
      <c r="U23" s="158">
        <f>+'EVALUACION CON CONTROLES'!O28</f>
        <v>46280</v>
      </c>
      <c r="V23" s="158">
        <f>+'EVALUACION CON CONTROLES'!P28</f>
        <v>46492</v>
      </c>
      <c r="W23" s="19" t="str">
        <f>+'EVALUACION CON CONTROLES'!Q28</f>
        <v>Verificación periódica de listados de asistencia, porcentaje de participación por actividad, seguimiento a las inasistencias y cumplimiento de las metas de cobertura definidas para cada componente.</v>
      </c>
      <c r="X23" s="20" t="str">
        <f>+'EVALUACION CON CONTROLES'!R28</f>
        <v>Quincenal</v>
      </c>
    </row>
    <row r="24" spans="2:24" ht="106.5" customHeight="1" x14ac:dyDescent="0.15">
      <c r="B24" s="17">
        <v>14</v>
      </c>
      <c r="C24" s="19" t="str">
        <f>+'EVALUACION CON CONTROLES'!C29:F29</f>
        <v>Incumplimiento derivado del trámite de los permisos con autoridades ambientales, la obtención de los mismos, paz y salvos</v>
      </c>
      <c r="D24" s="18" t="str">
        <f>+'EVALUACION CON CONTROLES'!B29</f>
        <v>EJECUCIÓN</v>
      </c>
      <c r="E24" s="18" t="str">
        <f>VLOOKUP(C24,'IDENTIFICACION Y ANALISIS'!$B$19:$F$77,3,FALSE)</f>
        <v>Especifico</v>
      </c>
      <c r="F24" s="18" t="str">
        <f>VLOOKUP(C24,'IDENTIFICACION Y ANALISIS'!$B$19:$F$77,4,FALSE)</f>
        <v>Externo</v>
      </c>
      <c r="G24" s="19" t="str">
        <f>+EVALUACION!H30</f>
        <v>Retraso en el cronograma y plan de trabajo aprobado en Comité Técnico, solicitud de prorrogas, declaración de incumplimiento y/o multas</v>
      </c>
      <c r="H24" s="19">
        <f>+EVALUACION!I30</f>
        <v>1</v>
      </c>
      <c r="I24" s="19">
        <f>+EVALUACION!J30</f>
        <v>3</v>
      </c>
      <c r="J24" s="19">
        <f>+EVALUACION!K30</f>
        <v>4</v>
      </c>
      <c r="K24" s="18" t="str">
        <f>+EVALUACION!L30</f>
        <v>BAJO</v>
      </c>
      <c r="L24" s="19" t="s">
        <v>244</v>
      </c>
      <c r="M24" s="18"/>
      <c r="N24" s="19" t="str">
        <f>+'EVALUACION CON CONTROLES'!G29</f>
        <v>Realizar seguimiento previo y durante la ejecución a los permisos, autorizaciones y requisitos ambientales aplicables, gestionando oportunamente las solicitudes y ajustes necesarios para evitar afectaciones al cronograma y desarrollo de las actividades del proyecto.</v>
      </c>
      <c r="O24" s="19">
        <f>+'EVALUACION CON CONTROLES'!I29</f>
        <v>1</v>
      </c>
      <c r="P24" s="19">
        <f>+'EVALUACION CON CONTROLES'!J29</f>
        <v>2</v>
      </c>
      <c r="Q24" s="19">
        <f>+'EVALUACION CON CONTROLES'!K29</f>
        <v>3</v>
      </c>
      <c r="R24" s="18" t="str">
        <f>+'EVALUACION CON CONTROLES'!L29</f>
        <v>BAJO</v>
      </c>
      <c r="S24" s="19" t="str">
        <f>+'EVALUACION CON CONTROLES'!M29</f>
        <v>SI</v>
      </c>
      <c r="T24" s="19" t="str">
        <f>+'EVALUACION CON CONTROLES'!N29</f>
        <v>Supervisor de contrato</v>
      </c>
      <c r="U24" s="158">
        <f>+'EVALUACION CON CONTROLES'!O29</f>
        <v>46280</v>
      </c>
      <c r="V24" s="158">
        <f>+'EVALUACION CON CONTROLES'!P29</f>
        <v>46492</v>
      </c>
      <c r="W24" s="19" t="str">
        <f>+'EVALUACION CON CONTROLES'!Q29</f>
        <v>Seguimiento a la ejecución</v>
      </c>
      <c r="X24" s="20" t="str">
        <f>+'EVALUACION CON CONTROLES'!R29</f>
        <v>Mensual</v>
      </c>
    </row>
    <row r="25" spans="2:24" ht="106.5" customHeight="1" x14ac:dyDescent="0.15">
      <c r="B25" s="17">
        <v>15</v>
      </c>
      <c r="C25" s="19" t="str">
        <f>+'EVALUACION CON CONTROLES'!C30:F30</f>
        <v>Baja asistencia de participantes convocados a las jornadas de capacitación de la Ruta A. (Componente 2)</v>
      </c>
      <c r="D25" s="18" t="str">
        <f>+'EVALUACION CON CONTROLES'!B30</f>
        <v>EJECUCIÓN</v>
      </c>
      <c r="E25" s="18" t="str">
        <f>VLOOKUP(C25,'IDENTIFICACION Y ANALISIS'!$B$19:$F$77,3,FALSE)</f>
        <v>Especifico</v>
      </c>
      <c r="F25" s="18" t="str">
        <f>VLOOKUP(C25,'IDENTIFICACION Y ANALISIS'!$B$19:$F$77,4,FALSE)</f>
        <v>Externo</v>
      </c>
      <c r="G25" s="19" t="str">
        <f>+EVALUACION!H31</f>
        <v>Incumplimiento de las metas de cobertura establecidas para el proyecto, necesidad de realizar jornadas adicionales de convocatoria y posible afectación de los indicadores de cumplimiento contractual.</v>
      </c>
      <c r="H25" s="19">
        <f>+EVALUACION!I31</f>
        <v>2</v>
      </c>
      <c r="I25" s="19">
        <f>+EVALUACION!J31</f>
        <v>3</v>
      </c>
      <c r="J25" s="19">
        <f>+EVALUACION!K31</f>
        <v>5</v>
      </c>
      <c r="K25" s="18" t="str">
        <f>+EVALUACION!L31</f>
        <v>MEDIO</v>
      </c>
      <c r="L25" s="19" t="s">
        <v>244</v>
      </c>
      <c r="M25" s="18"/>
      <c r="N25" s="19" t="str">
        <f>+'EVALUACION CON CONTROLES'!G30</f>
        <v>Implementar una estrategia de convocatoria previa mediante articulación con organizaciones comunitarias, JAC, propiedad horizontal, instituciones educativas y actores territoriales; realizar confirmación previa de asistencia, seguimiento telefónico cuando aplique y programación flexible de jornadas para maximizar la participación.</v>
      </c>
      <c r="O25" s="19">
        <f>+'EVALUACION CON CONTROLES'!I30</f>
        <v>2</v>
      </c>
      <c r="P25" s="19">
        <f>+'EVALUACION CON CONTROLES'!J30</f>
        <v>2</v>
      </c>
      <c r="Q25" s="19">
        <f>+'EVALUACION CON CONTROLES'!K30</f>
        <v>4</v>
      </c>
      <c r="R25" s="18" t="str">
        <f>+'EVALUACION CON CONTROLES'!L30</f>
        <v>BAJO</v>
      </c>
      <c r="S25" s="19" t="str">
        <f>+'EVALUACION CON CONTROLES'!M30</f>
        <v>NO</v>
      </c>
      <c r="T25" s="19" t="str">
        <f>+'EVALUACION CON CONTROLES'!N30</f>
        <v>Contratista</v>
      </c>
      <c r="U25" s="158">
        <f>+'EVALUACION CON CONTROLES'!O30</f>
        <v>46280</v>
      </c>
      <c r="V25" s="158">
        <f>+'EVALUACION CON CONTROLES'!P30</f>
        <v>46492</v>
      </c>
      <c r="W25" s="19" t="str">
        <f>+'EVALUACION CON CONTROLES'!Q30</f>
        <v>Verificación de inscritos, asistentes efectivos y cumplimiento de metas de cobertura por jornada.</v>
      </c>
      <c r="X25" s="20" t="str">
        <f>+'EVALUACION CON CONTROLES'!R30</f>
        <v>Semanal</v>
      </c>
    </row>
    <row r="26" spans="2:24" ht="106.5" customHeight="1" x14ac:dyDescent="0.15">
      <c r="B26" s="17">
        <v>16</v>
      </c>
      <c r="C26" s="19" t="str">
        <f>+'EVALUACION CON CONTROLES'!C31:F31</f>
        <v>Duplicidad de registros o inconsistencias en la identificación de beneficiarios. (Componente 2)</v>
      </c>
      <c r="D26" s="18" t="str">
        <f>+'EVALUACION CON CONTROLES'!B31</f>
        <v>EJECUCIÓN</v>
      </c>
      <c r="E26" s="18" t="str">
        <f>VLOOKUP(C26,'IDENTIFICACION Y ANALISIS'!$B$19:$F$77,3,FALSE)</f>
        <v>Especifico</v>
      </c>
      <c r="F26" s="18" t="str">
        <f>VLOOKUP(C26,'IDENTIFICACION Y ANALISIS'!$B$19:$F$77,4,FALSE)</f>
        <v>Externo</v>
      </c>
      <c r="G26" s="19" t="str">
        <f>+EVALUACION!H32</f>
        <v>Generación de información inexacta sobre la cobertura alcanzada, observaciones por parte de la supervisión y disminución del número de beneficiarios válidamente soportados para el cumplimiento de la meta contractual.</v>
      </c>
      <c r="H26" s="19">
        <f>+EVALUACION!I32</f>
        <v>2</v>
      </c>
      <c r="I26" s="19">
        <f>+EVALUACION!J32</f>
        <v>3</v>
      </c>
      <c r="J26" s="19">
        <f>+EVALUACION!K32</f>
        <v>5</v>
      </c>
      <c r="K26" s="18" t="str">
        <f>+EVALUACION!L32</f>
        <v>MEDIO</v>
      </c>
      <c r="L26" s="19" t="s">
        <v>244</v>
      </c>
      <c r="M26" s="18"/>
      <c r="N26" s="19" t="str">
        <f>+'EVALUACION CON CONTROLES'!G31</f>
        <v>Implementar procedimientos de validación y depuración periódica de bases de datos, verificando la identificación de los participantes mediante documento de identidad y realizando controles para evitar registros duplicados antes de la consolidación de informes.</v>
      </c>
      <c r="O26" s="19">
        <f>+'EVALUACION CON CONTROLES'!I31</f>
        <v>2</v>
      </c>
      <c r="P26" s="19">
        <f>+'EVALUACION CON CONTROLES'!J31</f>
        <v>2</v>
      </c>
      <c r="Q26" s="19">
        <f>+'EVALUACION CON CONTROLES'!K31</f>
        <v>4</v>
      </c>
      <c r="R26" s="18" t="str">
        <f>+'EVALUACION CON CONTROLES'!L31</f>
        <v>BAJO</v>
      </c>
      <c r="S26" s="19" t="str">
        <f>+'EVALUACION CON CONTROLES'!M31</f>
        <v>NO</v>
      </c>
      <c r="T26" s="19" t="str">
        <f>+'EVALUACION CON CONTROLES'!N31</f>
        <v>Contratista</v>
      </c>
      <c r="U26" s="158">
        <f>+'EVALUACION CON CONTROLES'!O31</f>
        <v>46280</v>
      </c>
      <c r="V26" s="158">
        <f>+'EVALUACION CON CONTROLES'!P31</f>
        <v>46492</v>
      </c>
      <c r="W26" s="19" t="str">
        <f>+'EVALUACION CON CONTROLES'!Q31</f>
        <v>Revisión y depuración periódica de bases de datos, validación de documentos de identificación y control de registros duplicados.</v>
      </c>
      <c r="X26" s="20" t="str">
        <f>+'EVALUACION CON CONTROLES'!R31</f>
        <v>Semanal</v>
      </c>
    </row>
    <row r="27" spans="2:24" ht="106.5" customHeight="1" x14ac:dyDescent="0.15">
      <c r="B27" s="17">
        <v>17</v>
      </c>
      <c r="C27" s="19" t="str">
        <f>+'EVALUACION CON CONTROLES'!C32:F32</f>
        <v>Baja participación de establecimientos comerciales en las actividades de sensibilización de la Ruta B. (Componente 2)</v>
      </c>
      <c r="D27" s="18" t="str">
        <f>+'EVALUACION CON CONTROLES'!B32</f>
        <v>EJECUCIÓN</v>
      </c>
      <c r="E27" s="18" t="str">
        <f>VLOOKUP(C27,'IDENTIFICACION Y ANALISIS'!$B$19:$F$77,3,FALSE)</f>
        <v>Especifico</v>
      </c>
      <c r="F27" s="18" t="str">
        <f>VLOOKUP(C27,'IDENTIFICACION Y ANALISIS'!$B$19:$F$77,4,FALSE)</f>
        <v>Externo</v>
      </c>
      <c r="G27" s="19" t="str">
        <f>+EVALUACION!H33</f>
        <v>Disminución del alcance de las actividades de educación ambiental dirigidas al sector comercial y dificultad para alcanzar las metas de intervención previstas en el proyecto.</v>
      </c>
      <c r="H27" s="19">
        <f>+EVALUACION!I33</f>
        <v>2</v>
      </c>
      <c r="I27" s="19">
        <f>+EVALUACION!J33</f>
        <v>2</v>
      </c>
      <c r="J27" s="19">
        <f>+EVALUACION!K33</f>
        <v>4</v>
      </c>
      <c r="K27" s="18" t="str">
        <f>+EVALUACION!L33</f>
        <v>BAJO</v>
      </c>
      <c r="L27" s="19" t="s">
        <v>244</v>
      </c>
      <c r="M27" s="18"/>
      <c r="N27" s="19" t="str">
        <f>+'EVALUACION CON CONTROLES'!G32</f>
        <v>Realizar procesos de acercamiento previo con comerciantes, administradores y organizaciones del sector, programando las intervenciones en horarios de mayor disponibilidad y utilizando material pedagógico que facilite la interacción y participación de los establecimientos.</v>
      </c>
      <c r="O27" s="19">
        <f>+'EVALUACION CON CONTROLES'!I32</f>
        <v>1</v>
      </c>
      <c r="P27" s="19">
        <f>+'EVALUACION CON CONTROLES'!J32</f>
        <v>2</v>
      </c>
      <c r="Q27" s="19">
        <f>+'EVALUACION CON CONTROLES'!K32</f>
        <v>3</v>
      </c>
      <c r="R27" s="18" t="str">
        <f>+'EVALUACION CON CONTROLES'!L32</f>
        <v>BAJO</v>
      </c>
      <c r="S27" s="19" t="str">
        <f>+'EVALUACION CON CONTROLES'!M32</f>
        <v>NO</v>
      </c>
      <c r="T27" s="19" t="str">
        <f>+'EVALUACION CON CONTROLES'!N32</f>
        <v>Contratista</v>
      </c>
      <c r="U27" s="158">
        <f>+'EVALUACION CON CONTROLES'!O32</f>
        <v>46280</v>
      </c>
      <c r="V27" s="158">
        <f>+'EVALUACION CON CONTROLES'!P32</f>
        <v>46492</v>
      </c>
      <c r="W27" s="19" t="str">
        <f>+'EVALUACION CON CONTROLES'!Q32</f>
        <v>Seguimiento al número de establecimientos intervenidos frente a la programación establecida.</v>
      </c>
      <c r="X27" s="20" t="str">
        <f>+'EVALUACION CON CONTROLES'!R32</f>
        <v>Quincenal</v>
      </c>
    </row>
    <row r="28" spans="2:24" ht="106.5" customHeight="1" x14ac:dyDescent="0.15">
      <c r="B28" s="17">
        <v>18</v>
      </c>
      <c r="C28" s="19" t="str">
        <f>+'EVALUACION CON CONTROLES'!C33:F33</f>
        <v>Condiciones climáticas adversas Ruta C (Componente 2)</v>
      </c>
      <c r="D28" s="18" t="str">
        <f>+'EVALUACION CON CONTROLES'!B33</f>
        <v>EJECUCIÓN</v>
      </c>
      <c r="E28" s="18" t="str">
        <f>VLOOKUP(C28,'IDENTIFICACION Y ANALISIS'!$B$19:$F$77,3,FALSE)</f>
        <v>Especifico</v>
      </c>
      <c r="F28" s="18" t="str">
        <f>VLOOKUP(C28,'IDENTIFICACION Y ANALISIS'!$B$19:$F$77,4,FALSE)</f>
        <v>Externo</v>
      </c>
      <c r="G28" s="19" t="str">
        <f>+EVALUACION!H34</f>
        <v>Suspensión, aplazamiento o reprogramación de actividades, disminución de la participación ciudadana y posibles retrasos en el cronograma de ejecución del contrato.</v>
      </c>
      <c r="H28" s="19">
        <f>+EVALUACION!I34</f>
        <v>2</v>
      </c>
      <c r="I28" s="19">
        <f>+EVALUACION!J34</f>
        <v>2</v>
      </c>
      <c r="J28" s="19">
        <f>+EVALUACION!K34</f>
        <v>4</v>
      </c>
      <c r="K28" s="18" t="str">
        <f>+EVALUACION!L34</f>
        <v>BAJO</v>
      </c>
      <c r="L28" s="19" t="s">
        <v>244</v>
      </c>
      <c r="M28" s="18"/>
      <c r="N28" s="19" t="str">
        <f>+'EVALUACION CON CONTROLES'!G33</f>
        <v>El contratista deberá elaborar y ejecutar un cronograma de adquisición y entrega de herramientas, insumos y paquetes tecnológicos, realizar seguimiento periódico al cumplimiento de los tiempos de suministro por parte de los proveedores, mantener comunicación permanente con estos y adoptar medidas oportunas para mitigar retrasos, incluyendo la gestión de proveedores alternos cuando sea necesario, con el fin de garantizar la disponibilidad de los elementos requeridos para la ejecución del proyecto.</v>
      </c>
      <c r="O28" s="19">
        <f>+'EVALUACION CON CONTROLES'!I33</f>
        <v>1</v>
      </c>
      <c r="P28" s="19">
        <f>+'EVALUACION CON CONTROLES'!J33</f>
        <v>2</v>
      </c>
      <c r="Q28" s="19">
        <f>+'EVALUACION CON CONTROLES'!K33</f>
        <v>3</v>
      </c>
      <c r="R28" s="18" t="str">
        <f>+'EVALUACION CON CONTROLES'!L33</f>
        <v>BAJO</v>
      </c>
      <c r="S28" s="19" t="str">
        <f>+'EVALUACION CON CONTROLES'!M33</f>
        <v>NO</v>
      </c>
      <c r="T28" s="19" t="str">
        <f>+'EVALUACION CON CONTROLES'!N33</f>
        <v>Contratista</v>
      </c>
      <c r="U28" s="158">
        <f>+'EVALUACION CON CONTROLES'!O33</f>
        <v>46280</v>
      </c>
      <c r="V28" s="158">
        <f>+'EVALUACION CON CONTROLES'!P33</f>
        <v>46492</v>
      </c>
      <c r="W28" s="19" t="str">
        <f>+'EVALUACION CON CONTROLES'!Q33</f>
        <v>Verificación periódica del cronograma de adquisición y entrega, revisión de órdenes de compra, soportes de recepción de insumos, inventarios y cumplimiento de los tiempos establecidos para el suministro de los elementos requeridos.</v>
      </c>
      <c r="X28" s="20" t="str">
        <f>+'EVALUACION CON CONTROLES'!R33</f>
        <v>Semanal</v>
      </c>
    </row>
    <row r="29" spans="2:24" ht="106.5" customHeight="1" x14ac:dyDescent="0.15">
      <c r="B29" s="17">
        <v>19</v>
      </c>
      <c r="C29" s="19" t="str">
        <f>+'EVALUACION CON CONTROLES'!C34:F34</f>
        <v>Inconsistencias en soportes documentales (Componente 2)</v>
      </c>
      <c r="D29" s="18" t="str">
        <f>+'EVALUACION CON CONTROLES'!B34</f>
        <v>EJECUCIÓN</v>
      </c>
      <c r="E29" s="18" t="str">
        <f>VLOOKUP(C29,'IDENTIFICACION Y ANALISIS'!$B$19:$F$77,3,FALSE)</f>
        <v>Especifico</v>
      </c>
      <c r="F29" s="18" t="str">
        <f>VLOOKUP(C29,'IDENTIFICACION Y ANALISIS'!$B$19:$F$77,4,FALSE)</f>
        <v>Externo</v>
      </c>
      <c r="G29" s="19" t="str">
        <f>+EVALUACION!H35</f>
        <v>Rechazo parcial o total de los soportes de ejecución por parte de la supervisión, dificultades para validar el cumplimiento de metas y retrasos en la aprobación de informes y productos contractuales.</v>
      </c>
      <c r="H29" s="19">
        <f>+EVALUACION!I35</f>
        <v>2</v>
      </c>
      <c r="I29" s="19">
        <f>+EVALUACION!J35</f>
        <v>3</v>
      </c>
      <c r="J29" s="19">
        <f>+EVALUACION!K35</f>
        <v>5</v>
      </c>
      <c r="K29" s="18" t="str">
        <f>+EVALUACION!L35</f>
        <v>MEDIO</v>
      </c>
      <c r="L29" s="19" t="s">
        <v>247</v>
      </c>
      <c r="M29" s="18"/>
      <c r="N29" s="19" t="str">
        <f>+'EVALUACION CON CONTROLES'!G34</f>
        <v>Implementar controles de calidad documental, revisión periódica de listas de asistencia, bases de datos, registros fotográficos y demás evidencias de ejecución; realizar validaciones previas a la entrega de informes y mantener respaldo físico y digital de la información generada.</v>
      </c>
      <c r="O29" s="19">
        <f>+'EVALUACION CON CONTROLES'!I34</f>
        <v>2</v>
      </c>
      <c r="P29" s="19">
        <f>+'EVALUACION CON CONTROLES'!J34</f>
        <v>2</v>
      </c>
      <c r="Q29" s="19">
        <f>+'EVALUACION CON CONTROLES'!K34</f>
        <v>4</v>
      </c>
      <c r="R29" s="18" t="str">
        <f>+'EVALUACION CON CONTROLES'!L34</f>
        <v>BAJO</v>
      </c>
      <c r="S29" s="19" t="str">
        <f>+'EVALUACION CON CONTROLES'!M34</f>
        <v>NO</v>
      </c>
      <c r="T29" s="19" t="str">
        <f>+'EVALUACION CON CONTROLES'!N34</f>
        <v>Contratista</v>
      </c>
      <c r="U29" s="158">
        <f>+'EVALUACION CON CONTROLES'!O34</f>
        <v>46280</v>
      </c>
      <c r="V29" s="158">
        <f>+'EVALUACION CON CONTROLES'!P34</f>
        <v>46492</v>
      </c>
      <c r="W29" s="19" t="str">
        <f>+'EVALUACION CON CONTROLES'!Q34</f>
        <v>Revisión de listas de asistencia, registros fotográficos, bases de datos y soportes previos a la entrega de informes.</v>
      </c>
      <c r="X29" s="20" t="str">
        <f>+'EVALUACION CON CONTROLES'!R34</f>
        <v>Semanal</v>
      </c>
    </row>
    <row r="30" spans="2:24" ht="106.5" customHeight="1" x14ac:dyDescent="0.15">
      <c r="B30" s="17">
        <v>20</v>
      </c>
      <c r="C30" s="19" t="str">
        <f>+'EVALUACION CON CONTROLES'!C35:F35</f>
        <v>Abandono o falta de sostenibilidad de las huertas implementadas (Componente 1)</v>
      </c>
      <c r="D30" s="18" t="str">
        <f>+'EVALUACION CON CONTROLES'!B35</f>
        <v>EJECUCIÓN</v>
      </c>
      <c r="E30" s="18" t="str">
        <f>VLOOKUP(C30,'IDENTIFICACION Y ANALISIS'!$B$19:$F$77,3,FALSE)</f>
        <v>Especifico</v>
      </c>
      <c r="F30" s="18" t="str">
        <f>VLOOKUP(C30,'IDENTIFICACION Y ANALISIS'!$B$19:$F$77,4,FALSE)</f>
        <v>Externo</v>
      </c>
      <c r="G30" s="19" t="str">
        <f>+EVALUACION!H36</f>
        <v>Disminución de la permanencia y sostenibilidad de las huertas intervenidas, afectación de los resultados esperados del proyecto y pérdida parcial de la inversión realizada en insumos, herramientas y material vegetal.</v>
      </c>
      <c r="H30" s="19">
        <f>+EVALUACION!I36</f>
        <v>2</v>
      </c>
      <c r="I30" s="19">
        <f>+EVALUACION!J36</f>
        <v>3</v>
      </c>
      <c r="J30" s="19">
        <f>+EVALUACION!K36</f>
        <v>5</v>
      </c>
      <c r="K30" s="18" t="str">
        <f>+EVALUACION!L36</f>
        <v>MEDIO</v>
      </c>
      <c r="L30" s="19" t="s">
        <v>244</v>
      </c>
      <c r="M30" s="18"/>
      <c r="N30" s="19" t="str">
        <f>+'EVALUACION CON CONTROLES'!G35</f>
        <v>Realizar procesos de acompañamiento técnico periódico, seguimiento a los beneficiarios, fortalecimiento de capacidades para el manejo de las huertas y promoción de estrategias de apropiación comunitaria que favorezcan su sostenibilidad.</v>
      </c>
      <c r="O30" s="19">
        <f>+'EVALUACION CON CONTROLES'!I35</f>
        <v>2</v>
      </c>
      <c r="P30" s="19">
        <f>+'EVALUACION CON CONTROLES'!J35</f>
        <v>1</v>
      </c>
      <c r="Q30" s="19">
        <f>+'EVALUACION CON CONTROLES'!K35</f>
        <v>3</v>
      </c>
      <c r="R30" s="18" t="str">
        <f>+'EVALUACION CON CONTROLES'!L35</f>
        <v>BAJO</v>
      </c>
      <c r="S30" s="19" t="str">
        <f>+'EVALUACION CON CONTROLES'!M35</f>
        <v>NO</v>
      </c>
      <c r="T30" s="19" t="str">
        <f>+'EVALUACION CON CONTROLES'!N35</f>
        <v>Contratista</v>
      </c>
      <c r="U30" s="158">
        <f>+'EVALUACION CON CONTROLES'!O35</f>
        <v>46280</v>
      </c>
      <c r="V30" s="158">
        <f>+'EVALUACION CON CONTROLES'!P35</f>
        <v>46492</v>
      </c>
      <c r="W30" s="19" t="str">
        <f>+'EVALUACION CON CONTROLES'!Q35</f>
        <v>Seguimiento a la permanencia de los beneficiarios, visitas técnicas a las huertas y verificación de las actividades de mantenimiento y aprovechamiento.</v>
      </c>
      <c r="X30" s="20" t="str">
        <f>+'EVALUACION CON CONTROLES'!R35</f>
        <v>Mensual</v>
      </c>
    </row>
    <row r="31" spans="2:24" ht="106.5" customHeight="1" x14ac:dyDescent="0.15">
      <c r="B31" s="17">
        <v>21</v>
      </c>
      <c r="C31" s="19" t="str">
        <f>+'EVALUACION CON CONTROLES'!C36:F36</f>
        <v>Mortalidad o deterioro del material vegetal entregado (Componente 1)</v>
      </c>
      <c r="D31" s="18" t="str">
        <f>+'EVALUACION CON CONTROLES'!B36</f>
        <v>EJECUCIÓN</v>
      </c>
      <c r="E31" s="18" t="str">
        <f>VLOOKUP(C31,'IDENTIFICACION Y ANALISIS'!$B$19:$F$77,3,FALSE)</f>
        <v>Especifico</v>
      </c>
      <c r="F31" s="18" t="str">
        <f>VLOOKUP(C31,'IDENTIFICACION Y ANALISIS'!$B$19:$F$77,4,FALSE)</f>
        <v>Externo</v>
      </c>
      <c r="G31" s="19" t="str">
        <f>+EVALUACION!H37</f>
        <v>Reducción de la productividad y funcionalidad de las huertas urbanas, necesidad de reposición de material vegetal y afectación de los objetivos del componente de agricultura urbana.</v>
      </c>
      <c r="H31" s="19">
        <f>+EVALUACION!I37</f>
        <v>2</v>
      </c>
      <c r="I31" s="19">
        <f>+EVALUACION!J37</f>
        <v>3</v>
      </c>
      <c r="J31" s="19">
        <f>+EVALUACION!K37</f>
        <v>5</v>
      </c>
      <c r="K31" s="18" t="str">
        <f>+EVALUACION!L37</f>
        <v>MEDIO</v>
      </c>
      <c r="L31" s="19" t="s">
        <v>244</v>
      </c>
      <c r="M31" s="18"/>
      <c r="N31" s="19" t="str">
        <f>+'EVALUACION CON CONTROLES'!G36</f>
        <v>Implementar asistencia técnica para el manejo adecuado del material vegetal, realizar seguimiento al estado fitosanitario de las huertas y promover buenas prácticas de riego, mantenimiento y control de plagas.</v>
      </c>
      <c r="O31" s="19">
        <f>+'EVALUACION CON CONTROLES'!I36</f>
        <v>2</v>
      </c>
      <c r="P31" s="19">
        <f>+'EVALUACION CON CONTROLES'!J36</f>
        <v>2</v>
      </c>
      <c r="Q31" s="19">
        <f>+'EVALUACION CON CONTROLES'!K36</f>
        <v>4</v>
      </c>
      <c r="R31" s="18" t="str">
        <f>+'EVALUACION CON CONTROLES'!L36</f>
        <v>BAJO</v>
      </c>
      <c r="S31" s="19" t="str">
        <f>+'EVALUACION CON CONTROLES'!M36</f>
        <v>NO</v>
      </c>
      <c r="T31" s="19" t="str">
        <f>+'EVALUACION CON CONTROLES'!N36</f>
        <v>Contratista</v>
      </c>
      <c r="U31" s="158">
        <f>+'EVALUACION CON CONTROLES'!O36</f>
        <v>46280</v>
      </c>
      <c r="V31" s="158">
        <f>+'EVALUACION CON CONTROLES'!P36</f>
        <v>46492</v>
      </c>
      <c r="W31" s="19" t="str">
        <f>+'EVALUACION CON CONTROLES'!Q36</f>
        <v>Verificación periódica del estado fitosanitario de las huertas y seguimiento a la supervivencia del material vegetal entregado.</v>
      </c>
      <c r="X31" s="20" t="str">
        <f>+'EVALUACION CON CONTROLES'!R36</f>
        <v>Mensual</v>
      </c>
    </row>
    <row r="32" spans="2:24" ht="106.5" customHeight="1" x14ac:dyDescent="0.15">
      <c r="B32" s="17">
        <v>22</v>
      </c>
      <c r="C32" s="19" t="str">
        <f>+'EVALUACION CON CONTROLES'!C37:F37</f>
        <v>Retraso en la entrega de herramientas, insumos o paquetes tecnológicos (Componente 1)</v>
      </c>
      <c r="D32" s="18" t="str">
        <f>+'EVALUACION CON CONTROLES'!B37</f>
        <v>EJECUCIÓN</v>
      </c>
      <c r="E32" s="18" t="e">
        <f>VLOOKUP(C32,'IDENTIFICACION Y ANALISIS'!$B$19:$F$77,3,FALSE)</f>
        <v>#N/A</v>
      </c>
      <c r="F32" s="18" t="e">
        <f>VLOOKUP(C32,'IDENTIFICACION Y ANALISIS'!$B$19:$F$77,4,FALSE)</f>
        <v>#N/A</v>
      </c>
      <c r="G32" s="19" t="str">
        <f>+EVALUACION!H38</f>
        <v>Afectación del cronograma de ejecución, retraso en la implementación o fortalecimiento de las huertas y posible incumplimiento de actividades programadas.</v>
      </c>
      <c r="H32" s="19">
        <f>+EVALUACION!I38</f>
        <v>2</v>
      </c>
      <c r="I32" s="19">
        <f>+EVALUACION!J38</f>
        <v>2</v>
      </c>
      <c r="J32" s="19">
        <f>+EVALUACION!K38</f>
        <v>4</v>
      </c>
      <c r="K32" s="18" t="str">
        <f>+EVALUACION!L38</f>
        <v>BAJO</v>
      </c>
      <c r="L32" s="19" t="s">
        <v>244</v>
      </c>
      <c r="M32" s="18"/>
      <c r="N32" s="19" t="str">
        <f>+'EVALUACION CON CONTROLES'!G37</f>
        <v>Establecer una programación detallada para la adquisición y entrega de insumos, realizar seguimiento permanente a proveedores y mantener mecanismos de control sobre el cronograma de suministro.</v>
      </c>
      <c r="O32" s="19">
        <f>+'EVALUACION CON CONTROLES'!I37</f>
        <v>1</v>
      </c>
      <c r="P32" s="19">
        <f>+'EVALUACION CON CONTROLES'!J37</f>
        <v>2</v>
      </c>
      <c r="Q32" s="19">
        <f>+'EVALUACION CON CONTROLES'!K37</f>
        <v>3</v>
      </c>
      <c r="R32" s="18" t="str">
        <f>+'EVALUACION CON CONTROLES'!L37</f>
        <v>BAJO</v>
      </c>
      <c r="S32" s="19" t="str">
        <f>+'EVALUACION CON CONTROLES'!M37</f>
        <v>NO</v>
      </c>
      <c r="T32" s="19" t="str">
        <f>+'EVALUACION CON CONTROLES'!N37</f>
        <v>Contratista</v>
      </c>
      <c r="U32" s="158">
        <f>+'EVALUACION CON CONTROLES'!O37</f>
        <v>46280</v>
      </c>
      <c r="V32" s="158">
        <f>+'EVALUACION CON CONTROLES'!P37</f>
        <v>46492</v>
      </c>
      <c r="W32" s="19" t="str">
        <f>+'EVALUACION CON CONTROLES'!Q37</f>
        <v>Seguimiento al cronograma de adquisiciones, entrega de insumos y cumplimiento de los tiempos establecidos para cada actividad.</v>
      </c>
      <c r="X32" s="20" t="str">
        <f>+'EVALUACION CON CONTROLES'!R37</f>
        <v>Quincenal</v>
      </c>
    </row>
    <row r="33" spans="2:24" ht="106.5" customHeight="1" thickBot="1" x14ac:dyDescent="0.2">
      <c r="B33" s="36">
        <v>23</v>
      </c>
      <c r="C33" s="19" t="str">
        <f>+'EVALUACION CON CONTROLES'!C38:F38</f>
        <v>Selección de beneficiarios que no cumplen las condiciones técnicas mínimas para la implementación o fortalecimiento de huertas (Componente 1)</v>
      </c>
      <c r="D33" s="18" t="str">
        <f>+'EVALUACION CON CONTROLES'!B38</f>
        <v>EJECUCIÓN</v>
      </c>
      <c r="E33" s="18" t="str">
        <f>VLOOKUP(C33,'IDENTIFICACION Y ANALISIS'!$B$19:$F$77,3,FALSE)</f>
        <v>Especifico</v>
      </c>
      <c r="F33" s="18" t="str">
        <f>VLOOKUP(C33,'IDENTIFICACION Y ANALISIS'!$B$19:$F$77,4,FALSE)</f>
        <v>Interno</v>
      </c>
      <c r="G33" s="19" t="str">
        <f>+EVALUACION!H39</f>
        <v>Dificultades para el establecimiento y sostenibilidad de las huertas, disminución de la efectividad de las intervenciones y afectación de los resultados esperados del proyecto.</v>
      </c>
      <c r="H33" s="19">
        <f>+EVALUACION!I39</f>
        <v>1</v>
      </c>
      <c r="I33" s="19">
        <f>+EVALUACION!J39</f>
        <v>3</v>
      </c>
      <c r="J33" s="19">
        <f>+EVALUACION!K39</f>
        <v>4</v>
      </c>
      <c r="K33" s="18" t="str">
        <f>+EVALUACION!L39</f>
        <v>BAJO</v>
      </c>
      <c r="L33" s="37" t="s">
        <v>247</v>
      </c>
      <c r="M33" s="38"/>
      <c r="N33" s="19" t="str">
        <f>+'EVALUACION CON CONTROLES'!G38</f>
        <v>Aplicar criterios de selección previamente definidos, realizar verificación documental y visitas de validación cuando corresponda, y efectuar seguimiento durante la implementación para identificar oportunamente el incumplimiento de las condiciones técnicas de los beneficiarios y adoptar las medidas correctivas correspondientes.</v>
      </c>
      <c r="O33" s="19">
        <f>+'EVALUACION CON CONTROLES'!I38</f>
        <v>1</v>
      </c>
      <c r="P33" s="19">
        <f>+'EVALUACION CON CONTROLES'!J38</f>
        <v>2</v>
      </c>
      <c r="Q33" s="19">
        <f>+'EVALUACION CON CONTROLES'!K38</f>
        <v>3</v>
      </c>
      <c r="R33" s="18" t="str">
        <f>+'EVALUACION CON CONTROLES'!L38</f>
        <v>BAJO</v>
      </c>
      <c r="S33" s="19" t="str">
        <f>+'EVALUACION CON CONTROLES'!M38</f>
        <v>NO</v>
      </c>
      <c r="T33" s="19" t="str">
        <f>+'EVALUACION CON CONTROLES'!N38</f>
        <v>Contratista</v>
      </c>
      <c r="U33" s="158">
        <f>+'EVALUACION CON CONTROLES'!O38</f>
        <v>46280</v>
      </c>
      <c r="V33" s="158">
        <f>+'EVALUACION CON CONTROLES'!P38</f>
        <v>46492</v>
      </c>
      <c r="W33" s="19" t="str">
        <f>+'EVALUACION CON CONTROLES'!Q38</f>
        <v>Revisión de criterios de elegibilidad, visitas de verificación y validación de condiciones técnicas antes de la vinculación al proyecto.</v>
      </c>
      <c r="X33" s="20" t="str">
        <f>+'EVALUACION CON CONTROLES'!R38</f>
        <v>Durante el proceso de selección</v>
      </c>
    </row>
    <row r="34" spans="2:24" ht="13.5" customHeight="1" x14ac:dyDescent="0.15">
      <c r="B34" s="51"/>
      <c r="X34" s="52"/>
    </row>
    <row r="35" spans="2:24" ht="13.5" customHeight="1" x14ac:dyDescent="0.15">
      <c r="B35" s="51"/>
      <c r="E35" s="14"/>
      <c r="F35" s="314" t="s">
        <v>245</v>
      </c>
      <c r="G35" s="314"/>
      <c r="H35" s="14"/>
      <c r="I35" s="14"/>
      <c r="J35" s="315" t="s">
        <v>234</v>
      </c>
      <c r="K35" s="315"/>
      <c r="L35" s="315"/>
      <c r="M35" s="315"/>
      <c r="X35" s="52"/>
    </row>
    <row r="36" spans="2:24" ht="13.5" customHeight="1" x14ac:dyDescent="0.15">
      <c r="B36" s="51"/>
      <c r="E36" s="330" t="s">
        <v>126</v>
      </c>
      <c r="F36" s="47" t="s">
        <v>127</v>
      </c>
      <c r="G36" s="47" t="s">
        <v>128</v>
      </c>
      <c r="H36" s="14"/>
      <c r="I36" s="14"/>
      <c r="J36" s="344" t="s">
        <v>129</v>
      </c>
      <c r="K36" s="345"/>
      <c r="L36" s="344" t="s">
        <v>128</v>
      </c>
      <c r="M36" s="345"/>
      <c r="X36" s="52"/>
    </row>
    <row r="37" spans="2:24" ht="13.5" customHeight="1" x14ac:dyDescent="0.15">
      <c r="B37" s="51"/>
      <c r="E37" s="330"/>
      <c r="F37" s="19" t="s">
        <v>130</v>
      </c>
      <c r="G37" s="19">
        <v>1</v>
      </c>
      <c r="H37" s="14"/>
      <c r="I37" s="14"/>
      <c r="J37" s="318" t="s">
        <v>131</v>
      </c>
      <c r="K37" s="319"/>
      <c r="L37" s="320">
        <v>1</v>
      </c>
      <c r="M37" s="320"/>
      <c r="X37" s="52"/>
    </row>
    <row r="38" spans="2:24" ht="13.5" customHeight="1" x14ac:dyDescent="0.15">
      <c r="B38" s="51"/>
      <c r="E38" s="330"/>
      <c r="F38" s="19" t="s">
        <v>132</v>
      </c>
      <c r="G38" s="19">
        <v>2</v>
      </c>
      <c r="H38" s="14"/>
      <c r="I38" s="14"/>
      <c r="J38" s="318" t="s">
        <v>133</v>
      </c>
      <c r="K38" s="319"/>
      <c r="L38" s="320">
        <v>2</v>
      </c>
      <c r="M38" s="320"/>
      <c r="X38" s="52"/>
    </row>
    <row r="39" spans="2:24" ht="13.5" customHeight="1" x14ac:dyDescent="0.15">
      <c r="B39" s="51"/>
      <c r="E39" s="330"/>
      <c r="F39" s="19" t="s">
        <v>134</v>
      </c>
      <c r="G39" s="19">
        <v>3</v>
      </c>
      <c r="H39" s="14"/>
      <c r="I39" s="14"/>
      <c r="J39" s="318" t="s">
        <v>135</v>
      </c>
      <c r="K39" s="319"/>
      <c r="L39" s="320">
        <v>3</v>
      </c>
      <c r="M39" s="320"/>
      <c r="X39" s="52"/>
    </row>
    <row r="40" spans="2:24" ht="13.5" customHeight="1" x14ac:dyDescent="0.15">
      <c r="B40" s="51"/>
      <c r="E40" s="330"/>
      <c r="F40" s="19" t="s">
        <v>136</v>
      </c>
      <c r="G40" s="19">
        <v>4</v>
      </c>
      <c r="H40" s="14"/>
      <c r="I40" s="14"/>
      <c r="J40" s="318" t="s">
        <v>137</v>
      </c>
      <c r="K40" s="319"/>
      <c r="L40" s="320">
        <v>4</v>
      </c>
      <c r="M40" s="320"/>
      <c r="X40" s="52"/>
    </row>
    <row r="41" spans="2:24" ht="13.5" customHeight="1" x14ac:dyDescent="0.15">
      <c r="B41" s="51"/>
      <c r="E41" s="330"/>
      <c r="F41" s="19" t="s">
        <v>138</v>
      </c>
      <c r="G41" s="19">
        <v>5</v>
      </c>
      <c r="H41" s="14"/>
      <c r="I41" s="14"/>
      <c r="J41" s="318" t="s">
        <v>139</v>
      </c>
      <c r="K41" s="319"/>
      <c r="L41" s="320">
        <v>5</v>
      </c>
      <c r="M41" s="320"/>
      <c r="X41" s="52"/>
    </row>
    <row r="42" spans="2:24" ht="13.5" customHeight="1" x14ac:dyDescent="0.15">
      <c r="B42" s="51"/>
      <c r="D42" s="14"/>
      <c r="E42" s="14"/>
      <c r="F42" s="14"/>
      <c r="G42" s="14"/>
      <c r="H42" s="14"/>
      <c r="I42" s="14"/>
      <c r="J42" s="14"/>
      <c r="K42" s="14"/>
      <c r="L42" s="14"/>
      <c r="M42" s="14"/>
      <c r="X42" s="52"/>
    </row>
    <row r="43" spans="2:24" ht="13.5" customHeight="1" x14ac:dyDescent="0.15">
      <c r="B43" s="51"/>
      <c r="D43" s="315" t="s">
        <v>140</v>
      </c>
      <c r="E43" s="315"/>
      <c r="F43" s="315"/>
      <c r="G43" s="315"/>
      <c r="H43" s="315"/>
      <c r="I43" s="315"/>
      <c r="J43" s="315"/>
      <c r="K43" s="315"/>
      <c r="X43" s="52"/>
    </row>
    <row r="44" spans="2:24" ht="13.5" customHeight="1" x14ac:dyDescent="0.15">
      <c r="B44" s="51"/>
      <c r="D44" s="326" t="s">
        <v>127</v>
      </c>
      <c r="E44" s="326" t="s">
        <v>128</v>
      </c>
      <c r="F44" s="321" t="s">
        <v>131</v>
      </c>
      <c r="G44" s="321"/>
      <c r="H44" s="316" t="s">
        <v>133</v>
      </c>
      <c r="I44" s="317"/>
      <c r="J44" s="48" t="s">
        <v>135</v>
      </c>
      <c r="K44" s="48" t="s">
        <v>137</v>
      </c>
      <c r="L44" s="47" t="s">
        <v>139</v>
      </c>
      <c r="P44" s="315" t="s">
        <v>154</v>
      </c>
      <c r="Q44" s="315"/>
      <c r="R44" s="315"/>
      <c r="S44" s="315"/>
      <c r="T44" s="315"/>
      <c r="X44" s="52"/>
    </row>
    <row r="45" spans="2:24" ht="13.5" customHeight="1" x14ac:dyDescent="0.15">
      <c r="B45" s="51"/>
      <c r="D45" s="326"/>
      <c r="E45" s="326"/>
      <c r="F45" s="329">
        <v>1</v>
      </c>
      <c r="G45" s="329"/>
      <c r="H45" s="327">
        <v>2</v>
      </c>
      <c r="I45" s="328"/>
      <c r="J45" s="49">
        <v>3</v>
      </c>
      <c r="K45" s="49">
        <v>4</v>
      </c>
      <c r="L45" s="49">
        <v>5</v>
      </c>
      <c r="P45" s="321" t="s">
        <v>140</v>
      </c>
      <c r="Q45" s="321"/>
      <c r="R45" s="321"/>
      <c r="S45" s="321" t="s">
        <v>153</v>
      </c>
      <c r="T45" s="321"/>
      <c r="X45" s="52"/>
    </row>
    <row r="46" spans="2:24" ht="13.5" customHeight="1" x14ac:dyDescent="0.15">
      <c r="B46" s="51"/>
      <c r="D46" s="19" t="s">
        <v>130</v>
      </c>
      <c r="E46" s="21">
        <v>1</v>
      </c>
      <c r="F46" s="307">
        <v>2</v>
      </c>
      <c r="G46" s="307"/>
      <c r="H46" s="341">
        <v>3</v>
      </c>
      <c r="I46" s="342"/>
      <c r="J46" s="45">
        <v>4</v>
      </c>
      <c r="K46" s="50">
        <v>5</v>
      </c>
      <c r="L46" s="44">
        <v>6</v>
      </c>
      <c r="P46" s="308" t="s">
        <v>155</v>
      </c>
      <c r="Q46" s="308"/>
      <c r="R46" s="308"/>
      <c r="S46" s="306" t="s">
        <v>156</v>
      </c>
      <c r="T46" s="306"/>
      <c r="X46" s="52"/>
    </row>
    <row r="47" spans="2:24" ht="13.5" customHeight="1" x14ac:dyDescent="0.15">
      <c r="B47" s="51"/>
      <c r="D47" s="19" t="s">
        <v>132</v>
      </c>
      <c r="E47" s="21">
        <v>2</v>
      </c>
      <c r="F47" s="307">
        <v>3</v>
      </c>
      <c r="G47" s="307"/>
      <c r="H47" s="341">
        <v>4</v>
      </c>
      <c r="I47" s="342"/>
      <c r="J47" s="50">
        <v>5</v>
      </c>
      <c r="K47" s="44">
        <v>6</v>
      </c>
      <c r="L47" s="44">
        <v>7</v>
      </c>
      <c r="P47" s="338" t="s">
        <v>157</v>
      </c>
      <c r="Q47" s="338"/>
      <c r="R47" s="338"/>
      <c r="S47" s="306" t="s">
        <v>158</v>
      </c>
      <c r="T47" s="306"/>
      <c r="X47" s="52"/>
    </row>
    <row r="48" spans="2:24" ht="13.5" customHeight="1" x14ac:dyDescent="0.15">
      <c r="B48" s="51"/>
      <c r="D48" s="19" t="s">
        <v>134</v>
      </c>
      <c r="E48" s="21">
        <v>3</v>
      </c>
      <c r="F48" s="307">
        <v>4</v>
      </c>
      <c r="G48" s="307"/>
      <c r="H48" s="322">
        <v>5</v>
      </c>
      <c r="I48" s="323"/>
      <c r="J48" s="44">
        <v>6</v>
      </c>
      <c r="K48" s="44">
        <v>7</v>
      </c>
      <c r="L48" s="46">
        <v>8</v>
      </c>
      <c r="P48" s="343">
        <v>5</v>
      </c>
      <c r="Q48" s="343"/>
      <c r="R48" s="343"/>
      <c r="S48" s="306" t="s">
        <v>159</v>
      </c>
      <c r="T48" s="306"/>
      <c r="X48" s="52"/>
    </row>
    <row r="49" spans="2:24" ht="13.5" customHeight="1" x14ac:dyDescent="0.15">
      <c r="B49" s="51"/>
      <c r="D49" s="19" t="s">
        <v>136</v>
      </c>
      <c r="E49" s="21">
        <v>4</v>
      </c>
      <c r="F49" s="343">
        <v>5</v>
      </c>
      <c r="G49" s="343"/>
      <c r="H49" s="339">
        <v>6</v>
      </c>
      <c r="I49" s="340"/>
      <c r="J49" s="44">
        <v>7</v>
      </c>
      <c r="K49" s="46">
        <v>8</v>
      </c>
      <c r="L49" s="46">
        <v>9</v>
      </c>
      <c r="P49" s="307" t="s">
        <v>160</v>
      </c>
      <c r="Q49" s="307"/>
      <c r="R49" s="307"/>
      <c r="S49" s="306" t="s">
        <v>161</v>
      </c>
      <c r="T49" s="306"/>
      <c r="X49" s="52"/>
    </row>
    <row r="50" spans="2:24" ht="13.5" customHeight="1" x14ac:dyDescent="0.15">
      <c r="B50" s="51"/>
      <c r="D50" s="19" t="s">
        <v>138</v>
      </c>
      <c r="E50" s="21">
        <v>5</v>
      </c>
      <c r="F50" s="338">
        <v>6</v>
      </c>
      <c r="G50" s="338"/>
      <c r="H50" s="339">
        <v>7</v>
      </c>
      <c r="I50" s="340"/>
      <c r="J50" s="46">
        <v>8</v>
      </c>
      <c r="K50" s="46">
        <v>9</v>
      </c>
      <c r="L50" s="46">
        <v>10</v>
      </c>
      <c r="X50" s="52"/>
    </row>
    <row r="51" spans="2:24" ht="13.5" customHeight="1" thickBot="1" x14ac:dyDescent="0.2">
      <c r="B51" s="22"/>
      <c r="C51" s="23"/>
      <c r="D51" s="24"/>
      <c r="E51" s="24"/>
      <c r="F51" s="24"/>
      <c r="G51" s="24"/>
      <c r="H51" s="24"/>
      <c r="I51" s="24"/>
      <c r="J51" s="24"/>
      <c r="K51" s="24"/>
      <c r="L51" s="24"/>
      <c r="M51" s="24"/>
      <c r="N51" s="23"/>
      <c r="O51" s="23"/>
      <c r="P51" s="23"/>
      <c r="Q51" s="23"/>
      <c r="R51" s="23"/>
      <c r="S51" s="23"/>
      <c r="T51" s="23"/>
      <c r="U51" s="23"/>
      <c r="V51" s="23"/>
      <c r="W51" s="23"/>
      <c r="X51" s="25"/>
    </row>
    <row r="52" spans="2:24" ht="16.5" customHeight="1" x14ac:dyDescent="0.15">
      <c r="D52" s="14"/>
      <c r="F52" s="14"/>
      <c r="G52" s="14"/>
      <c r="H52" s="14"/>
      <c r="I52" s="14"/>
      <c r="J52" s="14"/>
      <c r="K52" s="14"/>
      <c r="L52" s="14"/>
      <c r="M52" s="14"/>
      <c r="N52" s="14"/>
      <c r="O52" s="14"/>
      <c r="P52" s="14"/>
      <c r="Q52" s="14"/>
      <c r="R52" s="14"/>
    </row>
    <row r="53" spans="2:24" ht="16.5" customHeight="1" x14ac:dyDescent="0.15">
      <c r="D53" s="14"/>
      <c r="F53" s="14"/>
      <c r="G53" s="14"/>
      <c r="H53" s="14"/>
      <c r="I53" s="14"/>
      <c r="J53" s="14"/>
      <c r="K53" s="14"/>
      <c r="L53" s="14"/>
      <c r="M53" s="14"/>
      <c r="N53" s="14"/>
      <c r="O53" s="14"/>
      <c r="P53" s="14"/>
      <c r="Q53" s="14"/>
      <c r="R53" s="14"/>
    </row>
    <row r="54" spans="2:24" ht="12.75" hidden="1" customHeight="1" x14ac:dyDescent="0.15">
      <c r="D54" s="14"/>
      <c r="F54" s="14"/>
      <c r="G54" s="14"/>
      <c r="H54" s="14"/>
      <c r="I54" s="14"/>
      <c r="J54" s="14"/>
      <c r="K54" s="14"/>
      <c r="L54" s="14"/>
      <c r="M54" s="14"/>
      <c r="N54" s="14"/>
      <c r="O54" s="14"/>
      <c r="P54" s="14"/>
      <c r="Q54" s="14"/>
      <c r="R54" s="14"/>
    </row>
    <row r="55" spans="2:24" ht="15" hidden="1" x14ac:dyDescent="0.15">
      <c r="B55" s="16" t="s">
        <v>244</v>
      </c>
      <c r="D55" s="14"/>
      <c r="F55" s="14"/>
      <c r="G55" s="14"/>
      <c r="H55" s="14"/>
      <c r="I55" s="14"/>
      <c r="J55" s="14"/>
      <c r="K55" s="14"/>
      <c r="L55" s="14"/>
      <c r="M55" s="14"/>
      <c r="N55" s="14"/>
      <c r="O55" s="14"/>
      <c r="P55" s="14"/>
      <c r="Q55" s="14"/>
      <c r="R55" s="14"/>
    </row>
    <row r="56" spans="2:24" ht="15" hidden="1" x14ac:dyDescent="0.15">
      <c r="B56" s="16" t="s">
        <v>246</v>
      </c>
      <c r="D56" s="26"/>
      <c r="F56" s="14"/>
      <c r="G56" s="26"/>
      <c r="H56" s="26"/>
      <c r="I56" s="26"/>
      <c r="J56" s="26"/>
      <c r="K56" s="26"/>
      <c r="L56" s="26"/>
      <c r="M56" s="26"/>
      <c r="N56" s="26"/>
      <c r="O56" s="26"/>
      <c r="P56" s="26"/>
      <c r="Q56" s="26"/>
      <c r="R56" s="26"/>
    </row>
    <row r="57" spans="2:24" ht="15" hidden="1" x14ac:dyDescent="0.15">
      <c r="B57" s="16" t="s">
        <v>247</v>
      </c>
      <c r="D57" s="14"/>
      <c r="F57" s="14"/>
      <c r="G57" s="14"/>
      <c r="H57" s="14"/>
      <c r="I57" s="14"/>
      <c r="J57" s="14"/>
      <c r="K57" s="14"/>
      <c r="L57" s="14"/>
      <c r="M57" s="14"/>
      <c r="N57" s="14"/>
      <c r="O57" s="14"/>
      <c r="P57" s="14"/>
      <c r="Q57" s="14"/>
      <c r="R57" s="14"/>
    </row>
    <row r="58" spans="2:24" hidden="1" x14ac:dyDescent="0.15">
      <c r="D58" s="14"/>
      <c r="F58" s="14"/>
      <c r="G58" s="14"/>
      <c r="H58" s="14"/>
      <c r="I58" s="14"/>
      <c r="J58" s="14"/>
      <c r="K58" s="14"/>
      <c r="L58" s="14"/>
      <c r="M58" s="14"/>
      <c r="N58" s="14"/>
      <c r="O58" s="14"/>
      <c r="P58" s="14"/>
      <c r="Q58" s="14"/>
      <c r="R58" s="14"/>
    </row>
    <row r="59" spans="2:24" hidden="1" x14ac:dyDescent="0.15">
      <c r="D59" s="14"/>
      <c r="F59" s="14"/>
      <c r="G59" s="14"/>
      <c r="H59" s="14"/>
      <c r="I59" s="14"/>
      <c r="J59" s="14"/>
      <c r="K59" s="14"/>
      <c r="L59" s="14"/>
      <c r="M59" s="14"/>
      <c r="N59" s="14"/>
      <c r="O59" s="14"/>
      <c r="P59" s="14"/>
      <c r="Q59" s="14"/>
      <c r="R59" s="14"/>
    </row>
    <row r="60" spans="2:24" x14ac:dyDescent="0.15">
      <c r="D60" s="14"/>
      <c r="F60" s="14"/>
      <c r="G60" s="14"/>
      <c r="H60" s="14"/>
      <c r="I60" s="14"/>
      <c r="J60" s="14"/>
      <c r="K60" s="14"/>
      <c r="L60" s="14"/>
      <c r="M60" s="14"/>
      <c r="N60" s="14"/>
      <c r="O60" s="14"/>
      <c r="P60" s="14"/>
      <c r="Q60" s="14"/>
      <c r="R60" s="14"/>
    </row>
    <row r="61" spans="2:24" ht="12.75" customHeight="1" x14ac:dyDescent="0.15">
      <c r="D61" s="14"/>
    </row>
    <row r="62" spans="2:24" x14ac:dyDescent="0.15">
      <c r="D62" s="14"/>
    </row>
  </sheetData>
  <mergeCells count="49">
    <mergeCell ref="W2:X4"/>
    <mergeCell ref="B7:X8"/>
    <mergeCell ref="F50:G50"/>
    <mergeCell ref="H50:I50"/>
    <mergeCell ref="P45:R45"/>
    <mergeCell ref="H47:I47"/>
    <mergeCell ref="H46:I46"/>
    <mergeCell ref="F48:G48"/>
    <mergeCell ref="F49:G49"/>
    <mergeCell ref="P48:R48"/>
    <mergeCell ref="H49:I49"/>
    <mergeCell ref="P47:R47"/>
    <mergeCell ref="L36:M36"/>
    <mergeCell ref="J36:K36"/>
    <mergeCell ref="J39:K39"/>
    <mergeCell ref="S45:T45"/>
    <mergeCell ref="J40:K40"/>
    <mergeCell ref="P44:T44"/>
    <mergeCell ref="B2:B4"/>
    <mergeCell ref="C2:V4"/>
    <mergeCell ref="E44:E45"/>
    <mergeCell ref="H45:I45"/>
    <mergeCell ref="J41:K41"/>
    <mergeCell ref="L41:M41"/>
    <mergeCell ref="D44:D45"/>
    <mergeCell ref="F45:G45"/>
    <mergeCell ref="E36:E41"/>
    <mergeCell ref="S46:T46"/>
    <mergeCell ref="F46:G46"/>
    <mergeCell ref="S47:T47"/>
    <mergeCell ref="S48:T48"/>
    <mergeCell ref="H48:I48"/>
    <mergeCell ref="F47:G47"/>
    <mergeCell ref="S49:T49"/>
    <mergeCell ref="P49:R49"/>
    <mergeCell ref="P46:R46"/>
    <mergeCell ref="B9:R9"/>
    <mergeCell ref="B6:X6"/>
    <mergeCell ref="F35:G35"/>
    <mergeCell ref="J35:M35"/>
    <mergeCell ref="H44:I44"/>
    <mergeCell ref="J37:K37"/>
    <mergeCell ref="J38:K38"/>
    <mergeCell ref="L39:M39"/>
    <mergeCell ref="L40:M40"/>
    <mergeCell ref="D43:K43"/>
    <mergeCell ref="F44:G44"/>
    <mergeCell ref="L37:M37"/>
    <mergeCell ref="L38:M38"/>
  </mergeCells>
  <phoneticPr fontId="1" type="noConversion"/>
  <conditionalFormatting sqref="K11:K33">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3">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3"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8"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b21a9cf-705b-47f5-84d4-64053140c4d9">
      <Terms xmlns="http://schemas.microsoft.com/office/infopath/2007/PartnerControls"/>
    </lcf76f155ced4ddcb4097134ff3c332f>
    <TaxCatchAll xmlns="21260c1e-8e3e-441f-bf93-a7711c47549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DF383ADBEBC694E95630045AAFF3652" ma:contentTypeVersion="10" ma:contentTypeDescription="Crear nuevo documento." ma:contentTypeScope="" ma:versionID="ee66c9746d6b7742367af7c384078afc">
  <xsd:schema xmlns:xsd="http://www.w3.org/2001/XMLSchema" xmlns:xs="http://www.w3.org/2001/XMLSchema" xmlns:p="http://schemas.microsoft.com/office/2006/metadata/properties" xmlns:ns2="bb21a9cf-705b-47f5-84d4-64053140c4d9" xmlns:ns3="21260c1e-8e3e-441f-bf93-a7711c475495" targetNamespace="http://schemas.microsoft.com/office/2006/metadata/properties" ma:root="true" ma:fieldsID="ea646aa4d7284c626fe4d61a7090dca0" ns2:_="" ns3:_="">
    <xsd:import namespace="bb21a9cf-705b-47f5-84d4-64053140c4d9"/>
    <xsd:import namespace="21260c1e-8e3e-441f-bf93-a7711c47549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21a9cf-705b-47f5-84d4-64053140c4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260c1e-8e3e-441f-bf93-a7711c47549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45408ed-2a78-4d76-ba1b-7b4a794bef09}" ma:internalName="TaxCatchAll" ma:showField="CatchAllData" ma:web="21260c1e-8e3e-441f-bf93-a7711c4754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0B173C-ABFE-460E-9D59-955BCB1833AA}">
  <ds:schemaRefs>
    <ds:schemaRef ds:uri="http://schemas.microsoft.com/sharepoint/v3/contenttype/forms"/>
  </ds:schemaRefs>
</ds:datastoreItem>
</file>

<file path=customXml/itemProps2.xml><?xml version="1.0" encoding="utf-8"?>
<ds:datastoreItem xmlns:ds="http://schemas.openxmlformats.org/officeDocument/2006/customXml" ds:itemID="{502831EB-D302-44D4-BBF2-8C03C5E99AE3}">
  <ds:schemaRefs>
    <ds:schemaRef ds:uri="http://purl.org/dc/terms/"/>
    <ds:schemaRef ds:uri="21260c1e-8e3e-441f-bf93-a7711c475495"/>
    <ds:schemaRef ds:uri="http://www.w3.org/XML/1998/namespace"/>
    <ds:schemaRef ds:uri="http://schemas.openxmlformats.org/package/2006/metadata/core-properties"/>
    <ds:schemaRef ds:uri="http://purl.org/dc/dcmitype/"/>
    <ds:schemaRef ds:uri="http://schemas.microsoft.com/office/2006/metadata/properties"/>
    <ds:schemaRef ds:uri="http://schemas.microsoft.com/office/2006/documentManagement/types"/>
    <ds:schemaRef ds:uri="http://schemas.microsoft.com/office/infopath/2007/PartnerControls"/>
    <ds:schemaRef ds:uri="bb21a9cf-705b-47f5-84d4-64053140c4d9"/>
    <ds:schemaRef ds:uri="http://purl.org/dc/elements/1.1/"/>
  </ds:schemaRefs>
</ds:datastoreItem>
</file>

<file path=customXml/itemProps3.xml><?xml version="1.0" encoding="utf-8"?>
<ds:datastoreItem xmlns:ds="http://schemas.openxmlformats.org/officeDocument/2006/customXml" ds:itemID="{198EA0B3-DF75-44CB-A073-229B6C8402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21a9cf-705b-47f5-84d4-64053140c4d9"/>
    <ds:schemaRef ds:uri="21260c1e-8e3e-441f-bf93-a7711c4754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Giovanni Alfonso Urrea Pinto</cp:lastModifiedBy>
  <cp:revision/>
  <dcterms:created xsi:type="dcterms:W3CDTF">2007-06-14T01:55:06Z</dcterms:created>
  <dcterms:modified xsi:type="dcterms:W3CDTF">2026-09-19T00:44:59Z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0x0101008DF383ADBEBC694E95630045AAFF3652</vt:lpwstr>
  </property>
  <property fmtid="{D5CDD505-2E9C-101B-9397-08002B2CF9AE}" pid="3" name="MediaServiceImageTags">
    <vt:lpwstr/>
  </property>
</Properties>
</file>