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codeName="ThisWorkbook"/>
  <mc:AlternateContent xmlns:mc="http://schemas.openxmlformats.org/markup-compatibility/2006">
    <mc:Choice Requires="x15">
      <x15ac:absPath xmlns:x15ac="http://schemas.microsoft.com/office/spreadsheetml/2010/11/ac" url="C:\Users\ccsua\Downloads\"/>
    </mc:Choice>
  </mc:AlternateContent>
  <xr:revisionPtr revIDLastSave="0" documentId="13_ncr:1_{AFB8FBC4-CC5C-4A0B-891F-819F4D7A6A68}" xr6:coauthVersionLast="47" xr6:coauthVersionMax="47" xr10:uidLastSave="{00000000-0000-0000-0000-000000000000}"/>
  <bookViews>
    <workbookView xWindow="-108" yWindow="-108" windowWidth="23256" windowHeight="12456" tabRatio="901" activeTab="4" xr2:uid="{00000000-000D-0000-FFFF-FFFF00000000}"/>
  </bookViews>
  <sheets>
    <sheet name="CONTEXTO" sheetId="16" r:id="rId1"/>
    <sheet name="IDENTIFICACION Y ANALISIS" sheetId="2" r:id="rId2"/>
    <sheet name="EVALUACION" sheetId="11" r:id="rId3"/>
    <sheet name="EVALUACION CON CONTROLES" sheetId="15" r:id="rId4"/>
    <sheet name="ASIGNACION Y TRATAMIENTO" sheetId="6" r:id="rId5"/>
  </sheets>
  <externalReferences>
    <externalReference r:id="rId6"/>
  </externalReferences>
  <definedNames>
    <definedName name="_xlnm._FilterDatabase" localSheetId="4" hidden="1">'ASIGNACION Y TRATAMIENTO'!#REF!</definedName>
    <definedName name="_xlnm.Print_Area" localSheetId="4">'ASIGNACION Y TRATAMIENTO'!$B$2:$X$49</definedName>
    <definedName name="_xlnm.Print_Area" localSheetId="0">CONTEXTO!$B$2:$F$19</definedName>
    <definedName name="_xlnm.Print_Area" localSheetId="2">EVALUACION!$B$2:$L$62</definedName>
    <definedName name="_xlnm.Print_Area" localSheetId="3">'EVALUACION CON CONTROLES'!$B$2:$R$61</definedName>
    <definedName name="_xlnm.Print_Area" localSheetId="1">'IDENTIFICACION Y ANALISIS'!$B$2:$F$47</definedName>
    <definedName name="contratación">'IDENTIFICACION Y ANALISIS'!$B$31:$B$35</definedName>
    <definedName name="ejecución">'IDENTIFICACION Y ANALISIS'!$B$37:$B$47</definedName>
    <definedName name="OPCIONES">'ASIGNACION Y TRATAMIENTO'!$B$53:$B$55</definedName>
    <definedName name="planeación">'IDENTIFICACION Y ANALISIS'!$B$19:$B$22</definedName>
    <definedName name="selección">'IDENTIFICACION Y ANALISIS'!$B$24:$B$29</definedName>
    <definedName name="_xlnm.Print_Titles" localSheetId="4">'ASIGNACION Y TRATAMIENTO'!$2:$5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1" i="6" l="1"/>
  <c r="V11" i="6"/>
  <c r="J12" i="6"/>
  <c r="G13" i="6"/>
  <c r="G14" i="6"/>
  <c r="G12" i="6"/>
  <c r="G16" i="6"/>
  <c r="G23" i="6"/>
  <c r="G27" i="6"/>
  <c r="B6" i="6"/>
  <c r="B39" i="15" l="1"/>
  <c r="B40" i="15"/>
  <c r="B6" i="15"/>
  <c r="K18" i="15" l="1"/>
  <c r="K19" i="15"/>
  <c r="K21" i="15"/>
  <c r="K25" i="15"/>
  <c r="K32" i="15"/>
  <c r="K36" i="15"/>
  <c r="K37" i="15"/>
  <c r="K38" i="15"/>
  <c r="K39" i="15"/>
  <c r="K40" i="15"/>
  <c r="K41" i="15"/>
  <c r="K16" i="15"/>
  <c r="C32" i="15"/>
  <c r="C21" i="15"/>
  <c r="C19" i="15"/>
  <c r="C18" i="15"/>
  <c r="C16" i="15"/>
  <c r="U26" i="6" l="1"/>
  <c r="V26" i="6"/>
  <c r="W26" i="6"/>
  <c r="X26" i="6"/>
  <c r="U27" i="6"/>
  <c r="V27" i="6"/>
  <c r="W27" i="6"/>
  <c r="X27" i="6"/>
  <c r="U28" i="6"/>
  <c r="V28" i="6"/>
  <c r="W28" i="6"/>
  <c r="X28" i="6"/>
  <c r="U29" i="6"/>
  <c r="V29" i="6"/>
  <c r="W29" i="6"/>
  <c r="X29" i="6"/>
  <c r="U30" i="6"/>
  <c r="V30" i="6"/>
  <c r="W30" i="6"/>
  <c r="X30" i="6"/>
  <c r="T26" i="6"/>
  <c r="T27" i="6"/>
  <c r="T28" i="6"/>
  <c r="T29" i="6"/>
  <c r="T30" i="6"/>
  <c r="S26" i="6"/>
  <c r="S27" i="6"/>
  <c r="S28" i="6"/>
  <c r="S29" i="6"/>
  <c r="S30" i="6"/>
  <c r="Q29" i="6"/>
  <c r="P27" i="6"/>
  <c r="P28" i="6"/>
  <c r="P29" i="6"/>
  <c r="P30" i="6"/>
  <c r="O27" i="6"/>
  <c r="O28" i="6"/>
  <c r="O29" i="6"/>
  <c r="O30" i="6"/>
  <c r="N26" i="6"/>
  <c r="N27" i="6"/>
  <c r="N28" i="6"/>
  <c r="N29" i="6"/>
  <c r="N30" i="6"/>
  <c r="I30" i="6"/>
  <c r="H30" i="6"/>
  <c r="G30" i="6"/>
  <c r="I26" i="6"/>
  <c r="I28" i="6"/>
  <c r="I29" i="6"/>
  <c r="H26" i="6"/>
  <c r="H28" i="6"/>
  <c r="H29" i="6"/>
  <c r="G26" i="6"/>
  <c r="G28" i="6"/>
  <c r="G29" i="6"/>
  <c r="D23" i="6"/>
  <c r="B31" i="15"/>
  <c r="B30" i="15"/>
  <c r="B29" i="15"/>
  <c r="L39" i="15"/>
  <c r="Q30" i="6"/>
  <c r="Q27" i="6"/>
  <c r="Q28" i="6"/>
  <c r="J35" i="15"/>
  <c r="P26" i="6" s="1"/>
  <c r="I35" i="15"/>
  <c r="K35" i="15" s="1"/>
  <c r="L38" i="15"/>
  <c r="R29" i="6" s="1"/>
  <c r="C34" i="15"/>
  <c r="B34" i="15"/>
  <c r="B35" i="15"/>
  <c r="D26" i="6" s="1"/>
  <c r="D27" i="6"/>
  <c r="B37" i="15"/>
  <c r="D28" i="6" s="1"/>
  <c r="B38" i="15"/>
  <c r="D29" i="6" s="1"/>
  <c r="D30" i="6"/>
  <c r="K32" i="11"/>
  <c r="J28" i="6" s="1"/>
  <c r="K33" i="11"/>
  <c r="J29" i="6" s="1"/>
  <c r="K34" i="11"/>
  <c r="J30" i="6" s="1"/>
  <c r="K31" i="11"/>
  <c r="L31" i="11" s="1"/>
  <c r="K26" i="6" s="1"/>
  <c r="P11" i="6"/>
  <c r="H12" i="6"/>
  <c r="I12" i="6"/>
  <c r="N12" i="6"/>
  <c r="S12" i="6"/>
  <c r="T12" i="6"/>
  <c r="U12" i="6"/>
  <c r="V12" i="6"/>
  <c r="W12" i="6"/>
  <c r="N13" i="6"/>
  <c r="S13" i="6"/>
  <c r="T13" i="6"/>
  <c r="U13" i="6"/>
  <c r="V13" i="6"/>
  <c r="W13" i="6"/>
  <c r="N14" i="6"/>
  <c r="S14" i="6"/>
  <c r="T14" i="6"/>
  <c r="U14" i="6"/>
  <c r="V14" i="6"/>
  <c r="W14" i="6"/>
  <c r="G15" i="6"/>
  <c r="H15" i="6"/>
  <c r="I15" i="6"/>
  <c r="N15" i="6"/>
  <c r="S15" i="6"/>
  <c r="T15" i="6"/>
  <c r="U15" i="6"/>
  <c r="V15" i="6"/>
  <c r="W15" i="6"/>
  <c r="N16" i="6"/>
  <c r="S16" i="6"/>
  <c r="T16" i="6"/>
  <c r="U16" i="6"/>
  <c r="V16" i="6"/>
  <c r="W16" i="6"/>
  <c r="X16" i="6"/>
  <c r="G17" i="6"/>
  <c r="H17" i="6"/>
  <c r="I17" i="6"/>
  <c r="N17" i="6"/>
  <c r="S17" i="6"/>
  <c r="T17" i="6"/>
  <c r="U17" i="6"/>
  <c r="V17" i="6"/>
  <c r="W17" i="6"/>
  <c r="X17" i="6"/>
  <c r="G18" i="6"/>
  <c r="H18" i="6"/>
  <c r="I18" i="6"/>
  <c r="N18" i="6"/>
  <c r="S18" i="6"/>
  <c r="T18" i="6"/>
  <c r="U18" i="6"/>
  <c r="V18" i="6"/>
  <c r="W18" i="6"/>
  <c r="X18" i="6"/>
  <c r="G19" i="6"/>
  <c r="H19" i="6"/>
  <c r="I19" i="6"/>
  <c r="N19" i="6"/>
  <c r="S19" i="6"/>
  <c r="T19" i="6"/>
  <c r="U19" i="6"/>
  <c r="V19" i="6"/>
  <c r="W19" i="6"/>
  <c r="X19" i="6"/>
  <c r="G20" i="6"/>
  <c r="H20" i="6"/>
  <c r="I20" i="6"/>
  <c r="N20" i="6"/>
  <c r="S20" i="6"/>
  <c r="T20" i="6"/>
  <c r="U20" i="6"/>
  <c r="V20" i="6"/>
  <c r="W20" i="6"/>
  <c r="X20" i="6"/>
  <c r="G21" i="6"/>
  <c r="H21" i="6"/>
  <c r="I21" i="6"/>
  <c r="N21" i="6"/>
  <c r="S21" i="6"/>
  <c r="T21" i="6"/>
  <c r="U21" i="6"/>
  <c r="V21" i="6"/>
  <c r="W21" i="6"/>
  <c r="X21" i="6"/>
  <c r="G22" i="6"/>
  <c r="H22" i="6"/>
  <c r="I22" i="6"/>
  <c r="N22" i="6"/>
  <c r="S22" i="6"/>
  <c r="T22" i="6"/>
  <c r="U22" i="6"/>
  <c r="V22" i="6"/>
  <c r="W22" i="6"/>
  <c r="X22" i="6"/>
  <c r="N23" i="6"/>
  <c r="S23" i="6"/>
  <c r="T23" i="6"/>
  <c r="U23" i="6"/>
  <c r="V23" i="6"/>
  <c r="W23" i="6"/>
  <c r="X23" i="6"/>
  <c r="G24" i="6"/>
  <c r="H24" i="6"/>
  <c r="I24" i="6"/>
  <c r="N24" i="6"/>
  <c r="S24" i="6"/>
  <c r="T24" i="6"/>
  <c r="U24" i="6"/>
  <c r="V24" i="6"/>
  <c r="W24" i="6"/>
  <c r="X24" i="6"/>
  <c r="G25" i="6"/>
  <c r="H25" i="6"/>
  <c r="I25" i="6"/>
  <c r="N25" i="6"/>
  <c r="S25" i="6"/>
  <c r="T25" i="6"/>
  <c r="U25" i="6"/>
  <c r="V25" i="6"/>
  <c r="W25" i="6"/>
  <c r="X25" i="6"/>
  <c r="G31" i="6"/>
  <c r="H31" i="6"/>
  <c r="I31" i="6"/>
  <c r="N31" i="6"/>
  <c r="S31" i="6"/>
  <c r="T31" i="6"/>
  <c r="U31" i="6"/>
  <c r="V31" i="6"/>
  <c r="W31" i="6"/>
  <c r="X31" i="6"/>
  <c r="B41" i="15"/>
  <c r="D31" i="6" s="1"/>
  <c r="C41" i="15"/>
  <c r="C31" i="6" s="1"/>
  <c r="P31" i="6"/>
  <c r="D22" i="6"/>
  <c r="C30" i="15"/>
  <c r="C22" i="6" s="1"/>
  <c r="I30" i="15"/>
  <c r="J30" i="15"/>
  <c r="P22" i="6" s="1"/>
  <c r="C31" i="15"/>
  <c r="I31" i="15"/>
  <c r="J31" i="15"/>
  <c r="C23" i="6"/>
  <c r="P23" i="6"/>
  <c r="B33" i="15"/>
  <c r="D24" i="6" s="1"/>
  <c r="C33" i="15"/>
  <c r="C24" i="6" s="1"/>
  <c r="I33" i="15"/>
  <c r="J33" i="15"/>
  <c r="P24" i="6" s="1"/>
  <c r="D25" i="6"/>
  <c r="C25" i="6"/>
  <c r="J34" i="15"/>
  <c r="D13" i="6"/>
  <c r="C13" i="6"/>
  <c r="P13" i="6"/>
  <c r="D14" i="6"/>
  <c r="C14" i="6"/>
  <c r="O14" i="6"/>
  <c r="P14" i="6"/>
  <c r="B20" i="15"/>
  <c r="D15" i="6" s="1"/>
  <c r="C20" i="15"/>
  <c r="C15" i="6" s="1"/>
  <c r="I20" i="15"/>
  <c r="J20" i="15"/>
  <c r="P15" i="6" s="1"/>
  <c r="D16" i="6"/>
  <c r="C16" i="6"/>
  <c r="O16" i="6"/>
  <c r="P16" i="6"/>
  <c r="B22" i="15"/>
  <c r="D17" i="6" s="1"/>
  <c r="C22" i="15"/>
  <c r="C17" i="6" s="1"/>
  <c r="I22" i="15"/>
  <c r="J22" i="15"/>
  <c r="P17" i="6" s="1"/>
  <c r="B23" i="15"/>
  <c r="C23" i="15"/>
  <c r="I23" i="15"/>
  <c r="J23" i="15"/>
  <c r="B24" i="15"/>
  <c r="D18" i="6" s="1"/>
  <c r="C24" i="15"/>
  <c r="C18" i="6" s="1"/>
  <c r="O18" i="6"/>
  <c r="J24" i="15"/>
  <c r="B25" i="15"/>
  <c r="D19" i="6" s="1"/>
  <c r="C25" i="15"/>
  <c r="C19" i="6" s="1"/>
  <c r="O19" i="6"/>
  <c r="P19" i="6"/>
  <c r="B26" i="15"/>
  <c r="D20" i="6" s="1"/>
  <c r="C26" i="15"/>
  <c r="C20" i="6" s="1"/>
  <c r="O20" i="6"/>
  <c r="J26" i="15"/>
  <c r="B27" i="15"/>
  <c r="C27" i="15"/>
  <c r="I27" i="15"/>
  <c r="J27" i="15"/>
  <c r="B28" i="15"/>
  <c r="D21" i="6" s="1"/>
  <c r="C28" i="15"/>
  <c r="C21" i="6" s="1"/>
  <c r="I28" i="15"/>
  <c r="J28" i="15"/>
  <c r="P21" i="6" s="1"/>
  <c r="C29" i="15"/>
  <c r="I29" i="15"/>
  <c r="J29" i="15"/>
  <c r="B17" i="15"/>
  <c r="D12" i="6" s="1"/>
  <c r="C17" i="15"/>
  <c r="C12" i="6" s="1"/>
  <c r="I17" i="15"/>
  <c r="J17" i="15"/>
  <c r="P12" i="6" s="1"/>
  <c r="O11" i="6"/>
  <c r="C11" i="6"/>
  <c r="F11" i="6" s="1"/>
  <c r="K35" i="11"/>
  <c r="J31" i="6" s="1"/>
  <c r="K30" i="11"/>
  <c r="L30" i="11" s="1"/>
  <c r="K25" i="6" s="1"/>
  <c r="K29" i="11"/>
  <c r="J24" i="6" s="1"/>
  <c r="K28" i="11"/>
  <c r="K27" i="11"/>
  <c r="L27" i="11" s="1"/>
  <c r="K22" i="6" s="1"/>
  <c r="K26" i="11"/>
  <c r="L26" i="11" s="1"/>
  <c r="K25" i="11"/>
  <c r="L25" i="11" s="1"/>
  <c r="K21" i="6" s="1"/>
  <c r="K24" i="11"/>
  <c r="K23" i="11"/>
  <c r="L23" i="11" s="1"/>
  <c r="K20" i="6" s="1"/>
  <c r="K22" i="11"/>
  <c r="J19" i="6" s="1"/>
  <c r="K21" i="11"/>
  <c r="J18" i="6" s="1"/>
  <c r="K20" i="11"/>
  <c r="L20" i="11" s="1"/>
  <c r="K19" i="11"/>
  <c r="L19" i="11" s="1"/>
  <c r="K17" i="6" s="1"/>
  <c r="K18" i="11"/>
  <c r="L18" i="11" s="1"/>
  <c r="K15" i="6" s="1"/>
  <c r="K17" i="11"/>
  <c r="D11" i="6"/>
  <c r="W11" i="6"/>
  <c r="T11" i="6"/>
  <c r="S11" i="6"/>
  <c r="N11" i="6"/>
  <c r="K17" i="15" l="1"/>
  <c r="K29" i="15"/>
  <c r="O21" i="6"/>
  <c r="K28" i="15"/>
  <c r="K27" i="15"/>
  <c r="P20" i="6"/>
  <c r="K26" i="15"/>
  <c r="P18" i="6"/>
  <c r="K24" i="15"/>
  <c r="K23" i="15"/>
  <c r="O17" i="6"/>
  <c r="K22" i="15"/>
  <c r="Q17" i="6" s="1"/>
  <c r="O15" i="6"/>
  <c r="K20" i="15"/>
  <c r="P25" i="6"/>
  <c r="K34" i="15"/>
  <c r="K33" i="15"/>
  <c r="K31" i="15"/>
  <c r="K30" i="15"/>
  <c r="L37" i="15"/>
  <c r="R28" i="6" s="1"/>
  <c r="L36" i="15"/>
  <c r="R27" i="6" s="1"/>
  <c r="J26" i="6"/>
  <c r="L29" i="11"/>
  <c r="K24" i="6" s="1"/>
  <c r="L33" i="11"/>
  <c r="K29" i="6" s="1"/>
  <c r="L32" i="11"/>
  <c r="L35" i="11"/>
  <c r="K31" i="6" s="1"/>
  <c r="L34" i="11"/>
  <c r="K30" i="6" s="1"/>
  <c r="L40" i="15"/>
  <c r="R30" i="6" s="1"/>
  <c r="O26" i="6"/>
  <c r="L21" i="11"/>
  <c r="K18" i="6" s="1"/>
  <c r="J17" i="6"/>
  <c r="J22" i="6"/>
  <c r="L24" i="15"/>
  <c r="R18" i="6" s="1"/>
  <c r="L17" i="11"/>
  <c r="K12" i="6" s="1"/>
  <c r="J20" i="6"/>
  <c r="E21" i="6"/>
  <c r="F21" i="6"/>
  <c r="F19" i="6"/>
  <c r="E19" i="6"/>
  <c r="E17" i="6"/>
  <c r="F17" i="6"/>
  <c r="F20" i="6"/>
  <c r="E20" i="6"/>
  <c r="F18" i="6"/>
  <c r="E18" i="6"/>
  <c r="L28" i="11"/>
  <c r="J21" i="6"/>
  <c r="L28" i="15"/>
  <c r="R21" i="6" s="1"/>
  <c r="L23" i="15"/>
  <c r="E11" i="6"/>
  <c r="L22" i="11"/>
  <c r="K19" i="6" s="1"/>
  <c r="J15" i="6"/>
  <c r="L17" i="15"/>
  <c r="R12" i="6" s="1"/>
  <c r="L29" i="15"/>
  <c r="L20" i="15"/>
  <c r="R15" i="6" s="1"/>
  <c r="Q14" i="6"/>
  <c r="Q13" i="6"/>
  <c r="L34" i="15"/>
  <c r="R25" i="6" s="1"/>
  <c r="L33" i="15"/>
  <c r="R24" i="6" s="1"/>
  <c r="Q23" i="6"/>
  <c r="L30" i="15"/>
  <c r="R22" i="6" s="1"/>
  <c r="Q31" i="6"/>
  <c r="L24" i="11"/>
  <c r="E12" i="6"/>
  <c r="F12" i="6"/>
  <c r="E16" i="6"/>
  <c r="F16" i="6"/>
  <c r="F15" i="6"/>
  <c r="E15" i="6"/>
  <c r="F14" i="6"/>
  <c r="E14" i="6"/>
  <c r="E13" i="6"/>
  <c r="F13" i="6"/>
  <c r="F25" i="6"/>
  <c r="E25" i="6"/>
  <c r="F24" i="6"/>
  <c r="E24" i="6"/>
  <c r="F23" i="6"/>
  <c r="E23" i="6"/>
  <c r="E22" i="6"/>
  <c r="F22" i="6"/>
  <c r="F31" i="6"/>
  <c r="E31" i="6"/>
  <c r="J25" i="6"/>
  <c r="O23" i="6"/>
  <c r="O12" i="6"/>
  <c r="O24" i="6"/>
  <c r="O25" i="6"/>
  <c r="O22" i="6"/>
  <c r="O13" i="6"/>
  <c r="O31" i="6"/>
  <c r="K28" i="6" l="1"/>
  <c r="K27" i="6"/>
  <c r="Q18" i="6"/>
  <c r="Q15" i="6"/>
  <c r="Q21" i="6"/>
  <c r="L41" i="15"/>
  <c r="R31" i="6" s="1"/>
  <c r="L22" i="15"/>
  <c r="R17" i="6" s="1"/>
  <c r="Q24" i="6"/>
  <c r="Q26" i="6"/>
  <c r="L35" i="15"/>
  <c r="R26" i="6" s="1"/>
  <c r="Q25" i="6"/>
  <c r="Q22" i="6"/>
  <c r="L18" i="15"/>
  <c r="R13" i="6" s="1"/>
  <c r="Q12" i="6"/>
  <c r="L32" i="15"/>
  <c r="R23" i="6" s="1"/>
  <c r="L19" i="15"/>
  <c r="R14" i="6" s="1"/>
  <c r="Q16" i="6"/>
  <c r="L21" i="15"/>
  <c r="R16" i="6" s="1"/>
  <c r="L26" i="15"/>
  <c r="R20" i="6" s="1"/>
  <c r="Q20" i="6"/>
  <c r="Q19" i="6"/>
  <c r="L25" i="15"/>
  <c r="R19" i="6" s="1"/>
  <c r="L27" i="15"/>
  <c r="Q11" i="6"/>
  <c r="L16" i="15"/>
  <c r="R11" i="6" s="1"/>
  <c r="L31" i="15"/>
</calcChain>
</file>

<file path=xl/sharedStrings.xml><?xml version="1.0" encoding="utf-8"?>
<sst xmlns="http://schemas.openxmlformats.org/spreadsheetml/2006/main" count="649" uniqueCount="214">
  <si>
    <t>MATRIZ DE RIESGOS EN CONTRATACIÓN</t>
  </si>
  <si>
    <t>Código: GCO-GCI-F164
Versión: 02
Vigencia: 01 de diciembre de 2022
Caso HOLA: 280117</t>
  </si>
  <si>
    <t>ESTABLECER EL CONTEXTO</t>
  </si>
  <si>
    <r>
      <t>El punto inicial es identificar el contexto en el cual interactúa la Entidad Estatal para conocer el ambiente social, económico y político, e identificar (i) sus propios Riesgos; (ii) los Riesgos comunes a sus Procesos de Contratación; y (iii) los Riesgos del Proceso de Contratación en particular. (</t>
    </r>
    <r>
      <rPr>
        <i/>
        <sz val="12"/>
        <rFont val="Garamond"/>
        <family val="1"/>
      </rPr>
      <t>Aplica igual para contratos interadministrativos</t>
    </r>
    <r>
      <rPr>
        <sz val="12"/>
        <rFont val="Garamond"/>
        <family val="1"/>
      </rPr>
      <t>)
En este paso la Entidad Estatal debe identificar los aspectos que se mencionan a continuación y los posibles efectos adversos que estos pueden generar.</t>
    </r>
  </si>
  <si>
    <r>
      <t xml:space="preserve">Capacidad de la Entidad Estatal entendida como la disponibilidad de recursos y conocimientos para el Proceso de Contratación: </t>
    </r>
    <r>
      <rPr>
        <sz val="12"/>
        <rFont val="Garamond"/>
        <family val="1"/>
      </rPr>
      <t>Área de planeación formulación del proyecto (Etapa de Planeación), Dirección de Contratación, Comité Evaluador (Etapa de selección), Dirección de Contratación (Etapa de contratación) y la supervisión y apoyos a la supervisión delegados por el Alcalde, referentes del sector.</t>
    </r>
  </si>
  <si>
    <r>
      <t xml:space="preserve">Entorno socio ambiental: </t>
    </r>
    <r>
      <rPr>
        <i/>
        <sz val="12"/>
        <rFont val="Garamond"/>
        <family val="1"/>
      </rPr>
      <t>Si aplican</t>
    </r>
  </si>
  <si>
    <r>
      <t>Sector del objeto del Proceso de Contratación y su mercado.</t>
    </r>
    <r>
      <rPr>
        <sz val="12"/>
        <rFont val="Garamond"/>
        <family val="1"/>
      </rPr>
      <t xml:space="preserve"> Vendedores informales y comunidad, niños,niñas y Jovenes .</t>
    </r>
  </si>
  <si>
    <t>Experiencia propia y de otras Entidades Estatales en Procesos de Contratación del mismo tipo.</t>
  </si>
  <si>
    <t>MATRIZ DE RIESGOS DE CONTRATACIÓN</t>
  </si>
  <si>
    <t>DEFINICIONES</t>
  </si>
  <si>
    <r>
      <t xml:space="preserve">RIESGO: </t>
    </r>
    <r>
      <rPr>
        <sz val="12"/>
        <rFont val="Garamond"/>
        <family val="1"/>
      </rPr>
      <t>Evento que puede generar efectos adversos y de distinta magnitud en el logro de los objetivos del Proceso de Contratación o en la ejecución de un contrato</t>
    </r>
    <r>
      <rPr>
        <b/>
        <sz val="12"/>
        <rFont val="Garamond"/>
        <family val="1"/>
      </rPr>
      <t xml:space="preserve">
RIESGOS PREVISIBLES: </t>
    </r>
    <r>
      <rPr>
        <sz val="12"/>
        <rFont val="Garamond"/>
        <family val="1"/>
      </rPr>
      <t>Son los posibles hechos o circunstancias que por la naturaleza del contrato y de la actividad a ejecutar es factible su ocurrencia.</t>
    </r>
    <r>
      <rPr>
        <b/>
        <sz val="12"/>
        <rFont val="Garamond"/>
        <family val="1"/>
      </rPr>
      <t xml:space="preserve">
ETAPA DE PLANEACIÓN: </t>
    </r>
    <r>
      <rPr>
        <sz val="12"/>
        <rFont val="Garamond"/>
        <family val="1"/>
      </rPr>
      <t>Está comprendida desde el momento en que se identifican las necesidades que debe satisfacer la Secretaría Distrital de Gobierno y los Fondos de Desarrollo Local, a través del abastecimiento de bienes, obras o servicios, la elaboración del Plan Anual de Adquisiciones y la estructuración de los documentos y estudios previos.</t>
    </r>
    <r>
      <rPr>
        <b/>
        <sz val="12"/>
        <rFont val="Garamond"/>
        <family val="1"/>
      </rPr>
      <t xml:space="preserve">
ETAPA DE SELECCIÓN: </t>
    </r>
    <r>
      <rPr>
        <sz val="12"/>
        <rFont val="Garamond"/>
        <family val="1"/>
      </rPr>
      <t>Está comprendida entre el acto de Apertura del Proceso de Contratación y la Adjudicación o la declaración de desierto del Proceso de Contratación</t>
    </r>
    <r>
      <rPr>
        <b/>
        <sz val="12"/>
        <rFont val="Garamond"/>
        <family val="1"/>
      </rPr>
      <t xml:space="preserve">
ETAPA DE CONTRATACIÓN: </t>
    </r>
    <r>
      <rPr>
        <sz val="12"/>
        <rFont val="Garamond"/>
        <family val="1"/>
      </rPr>
      <t xml:space="preserve">Una vez adjudicado el contrato objeto del Proceso de Contratación, inicia la etapa para la celebración del contrato y el cumplimiento de los requisitos para de perfeccionamiento y ejecución.
</t>
    </r>
    <r>
      <rPr>
        <b/>
        <sz val="12"/>
        <rFont val="Garamond"/>
        <family val="1"/>
      </rPr>
      <t xml:space="preserve">ETAPA DE EJECUCIÓN: </t>
    </r>
    <r>
      <rPr>
        <sz val="12"/>
        <rFont val="Garamond"/>
        <family val="1"/>
      </rPr>
      <t>Inicia una vez cumplidos los requisitos previstos para iniciar la ejecución del contrato respectivo y termina con el vencimiento del plazo del contrato o la fecha de liquidación si hay lugar a ella.</t>
    </r>
    <r>
      <rPr>
        <b/>
        <sz val="12"/>
        <rFont val="Garamond"/>
        <family val="1"/>
      </rPr>
      <t xml:space="preserve">
RIESGO GENERAL: </t>
    </r>
    <r>
      <rPr>
        <sz val="12"/>
        <rFont val="Garamond"/>
        <family val="1"/>
      </rPr>
      <t xml:space="preserve">Es un riesgo de todos los procesos de contratación adelantados por la Entidad Estatal, por lo cual está presente en toda su actividad contractual.
</t>
    </r>
    <r>
      <rPr>
        <b/>
        <sz val="12"/>
        <rFont val="Garamond"/>
        <family val="1"/>
      </rPr>
      <t xml:space="preserve">RIEGO ESPECIFICO: </t>
    </r>
    <r>
      <rPr>
        <sz val="12"/>
        <rFont val="Garamond"/>
        <family val="1"/>
      </rPr>
      <t xml:space="preserve">Es un riesgo propio del proceso de contratación objeto de análisis.
</t>
    </r>
    <r>
      <rPr>
        <b/>
        <sz val="12"/>
        <rFont val="Garamond"/>
        <family val="1"/>
      </rPr>
      <t xml:space="preserve">RIESGOS ECONÓMICOS: </t>
    </r>
    <r>
      <rPr>
        <sz val="12"/>
        <rFont val="Garamond"/>
        <family val="1"/>
      </rPr>
      <t xml:space="preserve">Son los derivados del comportamiento del mercado, tales como la fluctuación de los precios de los insumos, desabastecimiento y especulación de los mismos, entre otros.
</t>
    </r>
    <r>
      <rPr>
        <b/>
        <sz val="12"/>
        <rFont val="Garamond"/>
        <family val="1"/>
      </rPr>
      <t xml:space="preserve">RIESGOS SOCIALES O POLÍTICOS: </t>
    </r>
    <r>
      <rPr>
        <sz val="12"/>
        <rFont val="Garamond"/>
        <family val="1"/>
      </rPr>
      <t xml:space="preserve">son los derivados de los cambios de las políticas gubernamentales y de cambios en las condiciones sociales que tengan impacto en la ejecución del contrato.
</t>
    </r>
    <r>
      <rPr>
        <b/>
        <sz val="12"/>
        <rFont val="Garamond"/>
        <family val="1"/>
      </rPr>
      <t xml:space="preserve">RIESGOS OPERACIONALES: </t>
    </r>
    <r>
      <rPr>
        <sz val="12"/>
        <rFont val="Garamond"/>
        <family val="1"/>
      </rPr>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r>
    <r>
      <rPr>
        <b/>
        <sz val="12"/>
        <rFont val="Garamond"/>
        <family val="1"/>
      </rPr>
      <t xml:space="preserve">
RIESGOS FINANCIEROS: </t>
    </r>
    <r>
      <rPr>
        <sz val="12"/>
        <rFont val="Garamond"/>
        <family val="1"/>
      </rPr>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r>
    <r>
      <rPr>
        <b/>
        <sz val="12"/>
        <rFont val="Garamond"/>
        <family val="1"/>
      </rPr>
      <t xml:space="preserve">
RIESGOS REGULATORIOS: </t>
    </r>
    <r>
      <rPr>
        <sz val="12"/>
        <rFont val="Garamond"/>
        <family val="1"/>
      </rPr>
      <t xml:space="preserve">Derivados de cambios regulatorios o reglamentarios que afecten la ecuación económica del contrato. 
</t>
    </r>
    <r>
      <rPr>
        <b/>
        <sz val="12"/>
        <rFont val="Garamond"/>
        <family val="1"/>
      </rPr>
      <t xml:space="preserve">RIESGOS DE LA NATURALEZA: </t>
    </r>
    <r>
      <rPr>
        <sz val="12"/>
        <rFont val="Garamond"/>
        <family val="1"/>
      </rPr>
      <t xml:space="preserve">Son los eventos naturales previsibles en los cuales no hay intervención humana que puedan tener impacto en la ejecución del contrato, por ejemplo los temblores, inundaciones, lluvias, sequías, entre otros. </t>
    </r>
    <r>
      <rPr>
        <b/>
        <sz val="12"/>
        <rFont val="Garamond"/>
        <family val="1"/>
      </rPr>
      <t xml:space="preserve">
RIESGOS AMBIENTALES: </t>
    </r>
    <r>
      <rPr>
        <sz val="12"/>
        <rFont val="Garamond"/>
        <family val="1"/>
      </rPr>
      <t>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t>
    </r>
    <r>
      <rPr>
        <b/>
        <sz val="12"/>
        <rFont val="Garamond"/>
        <family val="1"/>
      </rPr>
      <t xml:space="preserve">
RIESGOS TECNOLÓGICOS: </t>
    </r>
    <r>
      <rPr>
        <sz val="12"/>
        <rFont val="Garamond"/>
        <family val="1"/>
      </rPr>
      <t xml:space="preserve">Son los derivados de fallas en los sistemas de comunicación de voz y de datos, suspensión de servicios públicos, nuevos desarrollos tecnológicos o estándares que deben ser tenidos en cuenta para la ejecución del contrato, obsolescencia tecnológica.		
</t>
    </r>
  </si>
  <si>
    <t>INSTRUCCIONES PARA LA IDENTIFICACIÓN,  ANALISIS, EVALUACIÓN , ASIGNACIÓN Y TRATAMIENTO DE RIESGOS EN LA CONTRATACIÓN</t>
  </si>
  <si>
    <t>1) Identifique los riesgos previsibles que le apliquen al objeto contractual que se adelante. Los relacionados a continuación se establecen de manera general y como proforma. No obstante, si del objeto contractual se identifican otros riesgos diferentes a los aquí determinados, por favor reemplace el texto de la casilla teniendo en cuenta la etapa del proceso. Así mismo, seleccione la clase, fuente y el tipo (Operacional, Económico, Sociales o Políticos, Regulatorios, Financieros, Tecnológicos, De la naturaleza, Ambientales)
2) Continúe en la hoja de "EVALUACIÓN"
(SI EXISTEN DUDAS CONCEPTUALES PARA LA ELABORACIÓN DE LA MATRIZ DE RIESGO CONSULTE EL MANUAL PARA LA IDENTIFICACIÓN Y COBERTURA DEL RIESGO EN LOS PROCESOS DE CONTRATACIÓN EXPEDIDO POR COLOMBIA COMPRA EFICIENTE Y LA GUÍA DE RIESGOS PREVISIBLES CONTRACTUALES, EXPEDIDA POR LA VEEDURÍA DISTRITAL)</t>
  </si>
  <si>
    <t>ETAPAS</t>
  </si>
  <si>
    <t>CLASE</t>
  </si>
  <si>
    <t>FUENTE</t>
  </si>
  <si>
    <t>TIPO</t>
  </si>
  <si>
    <t>PLANEACIÓN</t>
  </si>
  <si>
    <t>Inadecuada escogencia de la modalidad de contratación</t>
  </si>
  <si>
    <t>General</t>
  </si>
  <si>
    <t>Interno</t>
  </si>
  <si>
    <t>Operacionales</t>
  </si>
  <si>
    <t>Inadecuado análisis  económico estimativo del valor del contrato</t>
  </si>
  <si>
    <t>Externo</t>
  </si>
  <si>
    <t>Economicos</t>
  </si>
  <si>
    <t xml:space="preserve">Inadecuada  descripción del bien o servicio requerido </t>
  </si>
  <si>
    <t>Requisitos habilitantes que impidan la selección objetiva</t>
  </si>
  <si>
    <t>SELECCIÓN</t>
  </si>
  <si>
    <t>Inadecuada evaluación de las ofertas y/o verificación de requisitos habilitantes</t>
  </si>
  <si>
    <t>Inadecuado manejo administrativo del proceso contractual</t>
  </si>
  <si>
    <t>Contestación inoportuna a todas las observaciones formuladas a los documentos de la contratación</t>
  </si>
  <si>
    <t>Falta de publicación de la documentación contractual completa del proceso de selección en el SECOP</t>
  </si>
  <si>
    <t>Confabulacion de los proponentes (Colusión)</t>
  </si>
  <si>
    <t>Selección de ofertas con precios  artificialmente bajos.</t>
  </si>
  <si>
    <t>CONTRATACIÓN</t>
  </si>
  <si>
    <t xml:space="preserve">Riesgo de que no se firme el contrato. </t>
  </si>
  <si>
    <t>Falta de constitución o constitución tardía de la garantía única. Aceptación de garantías que no se ajustan a lo contemplado en el contrato</t>
  </si>
  <si>
    <t>Falta de solicitud o solicitud tardía del registro  presupuestal</t>
  </si>
  <si>
    <t>No publicación de la documentación del proceso de selección en el SECOP</t>
  </si>
  <si>
    <t>Presentación de reclamos de terceros sobre la selección del oferente que retrasen el perfeccionamiento del contrato.</t>
  </si>
  <si>
    <t>EJECUCIÓN</t>
  </si>
  <si>
    <t>Fluctuaciones del valor de la moneda</t>
  </si>
  <si>
    <t>Cambio de precios en factores de producción.</t>
  </si>
  <si>
    <t>Variación de los precios del mercado</t>
  </si>
  <si>
    <t>Factores políticos o macroeconómicos.</t>
  </si>
  <si>
    <t>Sociales o Políticos</t>
  </si>
  <si>
    <t>Cancelación de pedidos.</t>
  </si>
  <si>
    <t>Variación en la disponibilidad o en el costo de los insumos necesarios para prestar los servicios.</t>
  </si>
  <si>
    <t>Incumplimiento de compromisos adquiridos por el contratista seleccionado con sus subcontratistas, suministradores de bienes y servicios.</t>
  </si>
  <si>
    <t xml:space="preserve">poca disponibilidad de equipos por el prestador de servicio </t>
  </si>
  <si>
    <t>Defectos en los insumos deportivos</t>
  </si>
  <si>
    <t>Demora en el inicio previsto para la ejecución de las actividades</t>
  </si>
  <si>
    <t>Eventos naturales tales como lluvias, inundaciones y sequias entre otros</t>
  </si>
  <si>
    <t>De la naturaleza</t>
  </si>
  <si>
    <t>Estatal</t>
  </si>
  <si>
    <t>Especifico</t>
  </si>
  <si>
    <t>1) Diligencie el objeto contractual y seleccione la(s) etapas  y los riesgos que aplican al objeto contractual, de acuerdo a lo definido en la hoja de "IDENTIFICACIÓN Y ANÁLISIS"</t>
  </si>
  <si>
    <t>2) Describa las consecuencias de la ocurrencia del Riesgo/evento.</t>
  </si>
  <si>
    <t>3) Asigne la probabilidad de ocurrencia del riesgo, de conformidad con la tabla de probabilidad  y la valoración del riesgo (Cualitativa o Monetaria)</t>
  </si>
  <si>
    <t>4) Asigne el impacto que generaría la materialización del riesgo, de conformidad con la tabla de impacto   y la valoración del riesgo (Cualitativa o Monetaria)</t>
  </si>
  <si>
    <t>5) Al realizar las anteriores actividades se obtendrá la calificación total y la valoración del riesgo (prioridad).</t>
  </si>
  <si>
    <t>6) Continúe en la hoja de "EVALUACIÓN DE CONTROLES"</t>
  </si>
  <si>
    <t>CALIFICACIÓN</t>
  </si>
  <si>
    <t>Cualitativa</t>
  </si>
  <si>
    <t>ETAPA</t>
  </si>
  <si>
    <t>Descripción (Que puede pasar y, cómo puede ocurrir)</t>
  </si>
  <si>
    <t>Consecuencias de la ocurrencia del evento</t>
  </si>
  <si>
    <t>Probabilidad de Ocurrencia</t>
  </si>
  <si>
    <t>Impacto</t>
  </si>
  <si>
    <t>Calificación Total</t>
  </si>
  <si>
    <t>Prioridad</t>
  </si>
  <si>
    <t>los recursos asignados no van a cumplir con el estigmativo para el cumplimiento de las metas</t>
  </si>
  <si>
    <t xml:space="preserve">si no se verifica adecuadamente las ofertas puede tener un desface en los recursos asignados </t>
  </si>
  <si>
    <t>se puede generar un retraso a la hora de adjudicar el contrato</t>
  </si>
  <si>
    <t>Los oferentes no encuentran información del proceso de forma transparente durante el proceso</t>
  </si>
  <si>
    <t xml:space="preserve">se puede presentar una competencia desleal con respecto a la gente que se presenta </t>
  </si>
  <si>
    <t>los operadores escogidos pueden presentar productos de baja calidad.</t>
  </si>
  <si>
    <t xml:space="preserve">que no haya un proveedor y el proceso se declare desierto </t>
  </si>
  <si>
    <t xml:space="preserve">el proveedor se puede retractar de celebar el contrato </t>
  </si>
  <si>
    <t xml:space="preserve">no va haber recursos para garantizar los pagos del proveedor </t>
  </si>
  <si>
    <t xml:space="preserve">el proceso se va a declarar desierto ya que no abrió la convocatoria </t>
  </si>
  <si>
    <t>el proceso de la adjudicación del contrato se retracén</t>
  </si>
  <si>
    <t>se afecta el cumplimiento de la meta del contrato</t>
  </si>
  <si>
    <t>los recursos establecidos en el contrato no alcanzarán para el cumplimiento de la meta</t>
  </si>
  <si>
    <t xml:space="preserve">se afecta directamente el proyecto en los recursos asignados </t>
  </si>
  <si>
    <t>se presentará retraso en el plan de trabajo e incumplimiento del contrato</t>
  </si>
  <si>
    <t>se vera afectado el proyecto por falta suministros para el desarrollo de actividades</t>
  </si>
  <si>
    <t xml:space="preserve">afectación en las jornadas de campo por la falta de insumos para el desarrollo de estas. </t>
  </si>
  <si>
    <t>se puede presentar un retraso en el plan de trabajo</t>
  </si>
  <si>
    <t>puede generar ausencia de la comunidad en las jornadas.</t>
  </si>
  <si>
    <t>Probabilidad</t>
  </si>
  <si>
    <t>Catagoria</t>
  </si>
  <si>
    <t>Valoración</t>
  </si>
  <si>
    <t>Categoria</t>
  </si>
  <si>
    <t>Raro (puede ocurrir excepcionalmente)</t>
  </si>
  <si>
    <t>Insignificante</t>
  </si>
  <si>
    <t>Improbable (puede ocurrir ocasionalmente)</t>
  </si>
  <si>
    <t>Menor</t>
  </si>
  <si>
    <t>Posible (puede ocurrir en cualquier momento futuro)</t>
  </si>
  <si>
    <t>Moderado</t>
  </si>
  <si>
    <t>Probable (probablemente va a ocurrir)</t>
  </si>
  <si>
    <t>Mayor</t>
  </si>
  <si>
    <t>Casi cierto (ocurre en la mayoria de circunstancias)</t>
  </si>
  <si>
    <t>Catastrófico</t>
  </si>
  <si>
    <t>Valoración del Riesgo</t>
  </si>
  <si>
    <t>Calificación Cualitativa</t>
  </si>
  <si>
    <t>Obstruye la ejecución del contrato de manera intrascendente.</t>
  </si>
  <si>
    <t>Dificulta la ejecución del contrato de manera baja, aplicando medidas mínimas se pueden lograr el objeto contractual</t>
  </si>
  <si>
    <t>Afecta la ejecución del contrato sin alterar el beneficio para las partes</t>
  </si>
  <si>
    <t>Obstruye la ejecución del contrato sustancialmente pero aun así permite la consecución del objeto contractual</t>
  </si>
  <si>
    <t>Perturba la ejecución del contrato de manera grave imposibilitando la consecución del objeto contractual.</t>
  </si>
  <si>
    <t>Calificación Monetaria</t>
  </si>
  <si>
    <t>Los sobrecostos no representan más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</si>
  <si>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</si>
  <si>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</si>
  <si>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</si>
  <si>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en más del treinta por ciento (30%).</t>
  </si>
  <si>
    <t>Categoría</t>
  </si>
  <si>
    <t>Categoria del Riesgo</t>
  </si>
  <si>
    <t xml:space="preserve">8, 9 y 10 </t>
  </si>
  <si>
    <t>Riesgo extremo</t>
  </si>
  <si>
    <t xml:space="preserve">6 y 7 </t>
  </si>
  <si>
    <t>Riesgo alto</t>
  </si>
  <si>
    <t>Riesgo medio</t>
  </si>
  <si>
    <t xml:space="preserve">2, 3 y 4 </t>
  </si>
  <si>
    <t>Riesgo bajo</t>
  </si>
  <si>
    <t>Monetaria</t>
  </si>
  <si>
    <t>1) Describa el tratamiento/controles a ser implementados</t>
  </si>
  <si>
    <t>2) Diligencie la información de las siguientes columnas, de acuerdo con el análisis realizado a cada riesgo: Afecta el equilibrio económico, persona responsable de implementar el tratamiento, fecha estimada de inicio del tratamiento, fecha estimada en la que se completa el tratamiento, cómo se realiza el monitoreo y la periodicidad.</t>
  </si>
  <si>
    <t>3) Continúe en la hoja de "ASIGNACIÓN Y TRATAMIENTO" y diligencie las siguientes casillas: A quien se le asigna y el porcentaje que asume cada una de las partes en caso de que sea compartido.</t>
  </si>
  <si>
    <t>Tratamiento/Controles a ser implementados</t>
  </si>
  <si>
    <t>¿Afecta el equilibrio económico del contrato?</t>
  </si>
  <si>
    <t>Persona responsable por implementar el tratamiento</t>
  </si>
  <si>
    <t>Fecha estimada en que se inicia el tratamiento</t>
  </si>
  <si>
    <t>Fecha estimada en que se completa el tratamiento</t>
  </si>
  <si>
    <t>¿Cómo se realiza el monitoreo?</t>
  </si>
  <si>
    <t>Periodicidad ¿Cuándo?</t>
  </si>
  <si>
    <t>verificación de los requisitos de los proveedores</t>
  </si>
  <si>
    <t>No</t>
  </si>
  <si>
    <t>profesional planeación y contratación</t>
  </si>
  <si>
    <t>desde el momento de la formulación</t>
  </si>
  <si>
    <t xml:space="preserve">cada que sea necesario </t>
  </si>
  <si>
    <t>realizar un correcto analisis de las cotizaciones suministradas por los proveedores</t>
  </si>
  <si>
    <t>Si</t>
  </si>
  <si>
    <t xml:space="preserve">desde la etapa de formulación </t>
  </si>
  <si>
    <t>describir correctamente los productos necesarios para el desarrollo del proyecto</t>
  </si>
  <si>
    <t>pedir los requsitos que si puedan cumplir los proveedores</t>
  </si>
  <si>
    <t xml:space="preserve">realizar una correcta verificación de las ofertas </t>
  </si>
  <si>
    <t xml:space="preserve">profesional de planeación </t>
  </si>
  <si>
    <t xml:space="preserve">en el transcurso del proceso de selección </t>
  </si>
  <si>
    <t>verificación del seguimiento al proceso contractual</t>
  </si>
  <si>
    <t>profesional de contratación</t>
  </si>
  <si>
    <t xml:space="preserve">realizar seguimiento a las respuestas de las obervaciones de los proveedores </t>
  </si>
  <si>
    <t xml:space="preserve">profesional de planeación y contratación </t>
  </si>
  <si>
    <t xml:space="preserve">verificar en el secop la publicación del proceso </t>
  </si>
  <si>
    <t xml:space="preserve">revisión todos los días antes y durante la publicación </t>
  </si>
  <si>
    <t>verificar exaustivamente la documentación legal de los proveedores</t>
  </si>
  <si>
    <t xml:space="preserve">en el trasncurso del proceso de selección a la adjudicación </t>
  </si>
  <si>
    <t xml:space="preserve">verificación de las ofertas economicas, que no esten por debajo del pormedio </t>
  </si>
  <si>
    <t xml:space="preserve">realizar seguimiento al proceso contractual para garantizar la celebración del contrato </t>
  </si>
  <si>
    <t>definir las garantias antes de la celebración del contrato</t>
  </si>
  <si>
    <t xml:space="preserve">verificación del registro presupuestal antes de adjudicar el proceso </t>
  </si>
  <si>
    <t xml:space="preserve">desde el momento de la formulación a la contratación </t>
  </si>
  <si>
    <t xml:space="preserve">revisión todos los días antes de la adjudicación </t>
  </si>
  <si>
    <t xml:space="preserve">verificar la documentación antes de publicar el procoeso del secop </t>
  </si>
  <si>
    <t xml:space="preserve">desde el proceso de formulación a la selección </t>
  </si>
  <si>
    <t xml:space="preserve">garantizar que el proceso de adjudicación del contrarto se realice bajo los terminos legales correpondientes </t>
  </si>
  <si>
    <t xml:space="preserve">profesional  de contración </t>
  </si>
  <si>
    <t>trabajar con el promedio en el estudio de mercado, para garantizar que la fluctuación no afecte el proyecto</t>
  </si>
  <si>
    <t xml:space="preserve">profesional de planeación y apoyo a la supervisión </t>
  </si>
  <si>
    <t>en el transcurso de la ejecución del proceso</t>
  </si>
  <si>
    <t>durante la jejecución del contrato</t>
  </si>
  <si>
    <t xml:space="preserve">profesinal de planeación </t>
  </si>
  <si>
    <t xml:space="preserve">garantizar que los recursos de para cumplir con el proyecto sin que estos factores afecten la ejecusión del proyecto </t>
  </si>
  <si>
    <t xml:space="preserve">cancelación de pedidos </t>
  </si>
  <si>
    <t>verificar que el proveedor que si cuente con la disponibilidad de los materiales necesarios requierodos para las jornadas</t>
  </si>
  <si>
    <t xml:space="preserve">garantizar que el contratista cuente con la disponibilidad de los materiales que se requieren para el cumplimiento del contrato </t>
  </si>
  <si>
    <t xml:space="preserve">verificar que el contratiste tenga un plan de contingencia, o cuente con otro proveedor, por si estos casos llegan a suceder </t>
  </si>
  <si>
    <t xml:space="preserve">verificar que el proveedor cuente con todas las materiales necesarios para el cumplimento del contrato. </t>
  </si>
  <si>
    <t>Defectos en los insumos logisticos para el evento</t>
  </si>
  <si>
    <t xml:space="preserve">verificar que los materiales que se utilicen sean de buena calidad y cuenten con todos los registros de calidad necesarios </t>
  </si>
  <si>
    <t xml:space="preserve">garantizar que las jornadas se realicén en las horas pactadas inicialmente según el plan de trabajo. </t>
  </si>
  <si>
    <t xml:space="preserve">garantizar que se cuente con toda la logistica para que la comunidad no se afecte con estos eventos naturales </t>
  </si>
  <si>
    <t>Impacto del Riesgo</t>
  </si>
  <si>
    <t>Esta matriz es un documento anexo del Estudio Previo</t>
  </si>
  <si>
    <t>Etapa</t>
  </si>
  <si>
    <t>Clase</t>
  </si>
  <si>
    <t>Fuente</t>
  </si>
  <si>
    <t>Calificación total</t>
  </si>
  <si>
    <t>¿A quien se le asigna?</t>
  </si>
  <si>
    <t>%</t>
  </si>
  <si>
    <t>¿Cómo se realiza el monitoreo</t>
  </si>
  <si>
    <t>Se hace una incorrecta evaluación de los oferentes</t>
  </si>
  <si>
    <t>MEDIO</t>
  </si>
  <si>
    <t>SDG</t>
  </si>
  <si>
    <t>cada que sea necesario</t>
  </si>
  <si>
    <t>ALTO</t>
  </si>
  <si>
    <t>BAJO</t>
  </si>
  <si>
    <t>CONTRATISTA</t>
  </si>
  <si>
    <t>CONTRATISTA Y SDG</t>
  </si>
  <si>
    <t>externo</t>
  </si>
  <si>
    <t>Objeto Contractual: PRESTAR LOS SERVICIOS TÉCNICOS, FINANCIEROS Y ADMINISTRATIVOS PARA EL DESARROLLO DE EVENTOS CULTURALES EN LA LOCALIDAD RAFAEL URIBE URIBE EN EL MARCO DEL PROYECTO DE INVERSIÓN 2673 “RAFAEL URIBE URIBE CULTURAL Y ARTÍSTICA” CONFORME A LAS DESCRIPCIONES DEL FDLRUU.</t>
  </si>
  <si>
    <t>Objeto del Proceso de Contratación: PRESTAR LOS SERVICIOS TÉCNICOS, FINANCIEROS Y ADMINISTRATIVOS PARA EL DESARROLLO DE EVENTOS CULTURALES EN LA LOCALIDAD RAFAEL URIBE URIBE EN EL MARCO DEL PROYECTO DE INVERSIÓN 2673 “RAFAEL URIBE URIBE CULTURAL Y ARTÍSTICA” CONFORME A LAS DESCRIPCIONES DEL FDLRUU.</t>
  </si>
  <si>
    <r>
      <rPr>
        <b/>
        <u/>
        <sz val="12"/>
        <rFont val="Garamond"/>
        <family val="1"/>
      </rPr>
      <t>Partícipes del Proceso de Contratación:</t>
    </r>
    <r>
      <rPr>
        <b/>
        <sz val="12"/>
        <rFont val="Garamond"/>
        <family val="1"/>
      </rPr>
      <t xml:space="preserve">  </t>
    </r>
    <r>
      <rPr>
        <sz val="12"/>
        <rFont val="Garamond"/>
        <family val="1"/>
      </rPr>
      <t>Alcaldía Local de Rafael Uribe Uribe, responsables del área de planeación para la formulación del proyecto, supervisores y delegados del alcalde para el proceso de ejecución, equipo de acompañamiento jurídico del contrato, funcionarios administrativos relacionados con el proyecto, proponentes partícipes del proceso de selección, contratista adjudicatario, organismos de control y demás veedurías ciudadanas.</t>
    </r>
  </si>
  <si>
    <r>
      <t xml:space="preserve">Ciudadanía que se beneficia del Proceso de Contratación: </t>
    </r>
    <r>
      <rPr>
        <sz val="12"/>
        <rFont val="Garamond"/>
        <family val="1"/>
      </rPr>
      <t xml:space="preserve">Comunidad en general de la localidad de Rafael Uribe Uribe, niños, niñas y jovenes de la localidad. </t>
    </r>
  </si>
  <si>
    <r>
      <t>Suficiencia del presupuesto oficial del Proceso de Contratación:</t>
    </r>
    <r>
      <rPr>
        <sz val="12"/>
        <rFont val="Garamond"/>
        <family val="1"/>
      </rPr>
      <t xml:space="preserve"> $1.269.349.059</t>
    </r>
  </si>
  <si>
    <r>
      <t xml:space="preserve">Condiciones geográficas y de acceso del lugar en el cual se debe cumplir el objeto del Proceso de Contratación: </t>
    </r>
    <r>
      <rPr>
        <sz val="12"/>
        <rFont val="Garamond"/>
        <family val="1"/>
      </rPr>
      <t>El proyecto se desarrollará en la localidad de Rafael Uribe Uribe, en los diferentes espacios y escenarios definidos por el Fondo de Desarrollo Local de Rafael Uribe Uribe, de acuerdo con la programación de las actividades culturales previstas para la vigencia 2026.</t>
    </r>
  </si>
  <si>
    <r>
      <t xml:space="preserve">Factores ambientales. </t>
    </r>
    <r>
      <rPr>
        <sz val="12"/>
        <rFont val="Garamond"/>
        <family val="1"/>
      </rPr>
      <t>La Alcaldía Local de Rafael Uribe Uribe, en el desarrollo de sus actividades y procesos contractuales, propende por el cumplimiento de la normatividad ambiental aplicable y por la implementación de buenas prácticas orientadas a la prevención, mitigación y manejo de los impactos ambientales que puedan generarse con ocasión de las actividades desarrolladas.
En consecuencia, para la ejecución del presente contrato, el contratista deberá adoptar las medidas necesarias para realizar un adecuado manejo de los residuos generados durante el desarrollo de los eventos culturales, así como promover el uso racional de los recursos naturales y el cumplimiento de las disposiciones ambientales aplicables.
De igual manera, en el desarrollo de las actividades culturales, artísticas y patrimoniales previstas, se deberán implementar buenas prácticas relacionadas con el manejo de residuos, uso eficiente del agua y la energía, manejo adecuado de materiales, limpieza de los espacios utilizados y demás medidas ambientales que resulten aplicables de acuerdo con las características de cada evento.
Lo anterior, con el propósito de prevenir y mitigar los posibles impactos ambientales derivados de la ejecución de las actividades y contribuir al desarrollo sostenible de las acciones previstas en el proyecto de inversión 2673 “Rafael Uribe Uribe Cultural y Artística”.</t>
    </r>
  </si>
  <si>
    <r>
      <t xml:space="preserve">Condiciones políticas: </t>
    </r>
    <r>
      <rPr>
        <sz val="12"/>
        <rFont val="Garamond"/>
        <family val="1"/>
      </rPr>
      <t>El Sector Gobierno tiene la misión de velar por la gobernabilidad distrital y local, por la generación de espacios y procesos sostenibles de participación de los ciudadanos y ciudadanas y las organizaciones sociales, por la relación de la administración distrital con las corporaciones públicas de elección popular en los niveles local, distrital, regional y nacional; vigilar y promover el cumplimiento de los derechos constitucionales, así como de las normas relativas al espacio público que rigen en el Distrito Capital”                                                                              
El Plan de Desarrollo Local "RAFAEL URIBE CAMINA SEGURA" 2025-2028 cuenta con el proyecto de inversión No. 2673 “Rafael Uribe Uribe cultural y artística</t>
    </r>
  </si>
  <si>
    <r>
      <t xml:space="preserve">Normativa aplicable al objeto del Proceso de Contratación.                                                                                                                                                                                                                       
</t>
    </r>
    <r>
      <rPr>
        <sz val="12"/>
        <color rgb="FF000000"/>
        <rFont val="Garamond"/>
        <family val="1"/>
      </rPr>
      <t>Constitución politica de 1991 
Ley 80 de 1993.
Ley 1150 de 2007.
Decreto 1082 de 2015.
Ley 397 de 1997 – Ley General de Cultura.
Ley 1185 de 2008.
Ley 1493 de 2011.
Decreto 1080 de 2015.</t>
    </r>
  </si>
  <si>
    <t xml:space="preserve">Categoría </t>
  </si>
  <si>
    <t>Casi cierto (ocurre en la mayoría de circunstancias)</t>
  </si>
  <si>
    <t>Categoría del Riesgo</t>
  </si>
  <si>
    <t>2026 - 2027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</si>
</sst>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2" x14ac:knownFonts="1">
    <font>
      <sz val="10"/>
      <name val="Arial"/>
    </font>
    <font>
      <sz val="8"/>
      <name val="Arial"/>
      <family val="2"/>
    </font>
    <font>
      <b/>
      <sz val="10"/>
      <name val="Arial"/>
      <family val="2"/>
    </font>
    <font>
      <sz val="10"/>
      <name val="Arial"/>
      <family val="2"/>
    </font>
    <font>
      <b/>
      <sz val="10"/>
      <color indexed="9"/>
      <name val="Arial"/>
      <family val="2"/>
    </font>
    <font>
      <sz val="12"/>
      <name val="Arial"/>
      <family val="2"/>
    </font>
    <font>
      <b/>
      <sz val="12"/>
      <name val="Arial"/>
      <family val="2"/>
    </font>
    <font>
      <sz val="11"/>
      <name val="Arial"/>
      <family val="2"/>
    </font>
    <font>
      <sz val="11"/>
      <name val="Arial Narrow"/>
      <family val="2"/>
    </font>
    <font>
      <sz val="10"/>
      <name val="Arial Narrow"/>
      <family val="2"/>
    </font>
    <font>
      <sz val="9"/>
      <name val="Arial Narrow"/>
      <family val="2"/>
    </font>
    <font>
      <b/>
      <sz val="11"/>
      <name val="Arial"/>
      <family val="2"/>
    </font>
    <font>
      <b/>
      <sz val="11"/>
      <color indexed="9"/>
      <name val="Arial"/>
      <family val="2"/>
    </font>
    <font>
      <b/>
      <sz val="20"/>
      <name val="Garamond"/>
      <family val="1"/>
    </font>
    <font>
      <b/>
      <sz val="18"/>
      <name val="Garamond"/>
      <family val="1"/>
    </font>
    <font>
      <b/>
      <sz val="12"/>
      <name val="Garamond"/>
      <family val="1"/>
    </font>
    <font>
      <b/>
      <sz val="10"/>
      <name val="Garamond"/>
      <family val="1"/>
    </font>
    <font>
      <sz val="11"/>
      <name val="Garamond"/>
      <family val="1"/>
    </font>
    <font>
      <sz val="12"/>
      <name val="Garamond"/>
      <family val="1"/>
    </font>
    <font>
      <i/>
      <sz val="12"/>
      <name val="Garamond"/>
      <family val="1"/>
    </font>
    <font>
      <b/>
      <u/>
      <sz val="12"/>
      <name val="Garamond"/>
      <family val="1"/>
    </font>
    <font>
      <sz val="10"/>
      <name val="Garamond"/>
      <family val="1"/>
    </font>
    <font>
      <b/>
      <sz val="12"/>
      <color indexed="9"/>
      <name val="Garamond"/>
      <family val="1"/>
    </font>
    <font>
      <b/>
      <sz val="10"/>
      <color indexed="9"/>
      <name val="Garamond"/>
      <family val="1"/>
    </font>
    <font>
      <b/>
      <sz val="10"/>
      <color theme="1"/>
      <name val="Garamond"/>
      <family val="1"/>
    </font>
    <font>
      <sz val="9"/>
      <name val="Garamond"/>
      <family val="1"/>
    </font>
    <font>
      <b/>
      <sz val="12"/>
      <color rgb="FFFF0D0D"/>
      <name val="Garamond"/>
      <family val="1"/>
    </font>
    <font>
      <b/>
      <sz val="12"/>
      <color rgb="FFFF0000"/>
      <name val="Garamond"/>
      <family val="1"/>
    </font>
    <font>
      <b/>
      <u/>
      <sz val="12"/>
      <color rgb="FF000000"/>
      <name val="Garamond"/>
      <family val="1"/>
    </font>
    <font>
      <b/>
      <sz val="12"/>
      <color rgb="FF000000"/>
      <name val="Garamond"/>
      <family val="1"/>
    </font>
    <font>
      <sz val="12"/>
      <color rgb="FF000000"/>
      <name val="Garamond"/>
      <family val="1"/>
    </font>
    <font>
      <sz val="11"/>
      <color rgb="FFFF0000"/>
      <name val="Garamond"/>
      <family val="1"/>
    </font>
  </fonts>
  <fills count="11">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6"/>
        <bgColor indexed="64"/>
      </patternFill>
    </fill>
    <fill>
      <patternFill patternType="solid">
        <fgColor theme="0"/>
        <bgColor indexed="64"/>
      </patternFill>
    </fill>
    <fill>
      <patternFill patternType="solid">
        <fgColor theme="0" tint="-0.14999847407452621"/>
        <bgColor indexed="64"/>
      </patternFill>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rgb="FFFF0000"/>
        <bgColor indexed="64"/>
      </patternFill>
    </fill>
  </fills>
  <borders count="67">
    <border>
      <left/>
      <right/>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style="thin">
        <color indexed="64"/>
      </bottom>
      <diagonal/>
    </border>
    <border>
      <left style="medium">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thin">
        <color indexed="64"/>
      </bottom>
      <diagonal/>
    </border>
    <border>
      <left/>
      <right style="medium">
        <color indexed="64"/>
      </right>
      <top style="hair">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thin">
        <color indexed="64"/>
      </top>
      <bottom/>
      <diagonal/>
    </border>
    <border>
      <left style="medium">
        <color indexed="64"/>
      </left>
      <right style="medium">
        <color indexed="64"/>
      </right>
      <top style="medium">
        <color indexed="64"/>
      </top>
      <bottom style="medium">
        <color indexed="64"/>
      </bottom>
      <diagonal/>
    </border>
    <border>
      <left/>
      <right/>
      <top style="thin">
        <color indexed="64"/>
      </top>
      <bottom style="medium">
        <color indexed="64"/>
      </bottom>
      <diagonal/>
    </border>
    <border>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style="medium">
        <color indexed="64"/>
      </left>
      <right style="thin">
        <color indexed="64"/>
      </right>
      <top/>
      <bottom/>
      <diagonal/>
    </border>
    <border>
      <left style="thin">
        <color indexed="64"/>
      </left>
      <right/>
      <top style="medium">
        <color indexed="64"/>
      </top>
      <bottom/>
      <diagonal/>
    </border>
    <border>
      <left/>
      <right style="thin">
        <color indexed="64"/>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top/>
      <bottom/>
      <diagonal/>
    </border>
    <border>
      <left style="thin">
        <color indexed="64"/>
      </left>
      <right style="thin">
        <color indexed="64"/>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medium">
        <color indexed="64"/>
      </top>
      <bottom/>
      <diagonal/>
    </border>
  </borders>
  <cellStyleXfs count="1">
    <xf numFmtId="0" fontId="0" fillId="0" borderId="0"/>
  </cellStyleXfs>
  <cellXfs count="340">
    <xf numFmtId="0" fontId="0" fillId="0" borderId="0" xfId="0"/>
    <xf numFmtId="0" fontId="2" fillId="2" borderId="0" xfId="0" applyFont="1" applyFill="1" applyAlignment="1">
      <alignment vertical="top" wrapText="1" readingOrder="1"/>
    </xf>
    <xf numFmtId="0" fontId="0" fillId="0" borderId="1" xfId="0" applyBorder="1"/>
    <xf numFmtId="0" fontId="0" fillId="0" borderId="2" xfId="0" applyBorder="1" applyAlignment="1">
      <alignment horizontal="center"/>
    </xf>
    <xf numFmtId="0" fontId="0" fillId="0" borderId="0" xfId="0" applyAlignment="1">
      <alignment horizontal="center"/>
    </xf>
    <xf numFmtId="0" fontId="0" fillId="5" borderId="0" xfId="0" applyFill="1"/>
    <xf numFmtId="0" fontId="3" fillId="0" borderId="0" xfId="0" applyFont="1" applyAlignment="1">
      <alignment wrapText="1"/>
    </xf>
    <xf numFmtId="0" fontId="3" fillId="0" borderId="0" xfId="0" applyFont="1"/>
    <xf numFmtId="0" fontId="3" fillId="0" borderId="1" xfId="0" applyFont="1" applyBorder="1"/>
    <xf numFmtId="0" fontId="0" fillId="0" borderId="11" xfId="0" applyBorder="1" applyAlignment="1">
      <alignment horizontal="center"/>
    </xf>
    <xf numFmtId="0" fontId="9" fillId="0" borderId="0" xfId="0" applyFont="1"/>
    <xf numFmtId="0" fontId="4" fillId="4" borderId="27" xfId="0" applyFont="1" applyFill="1" applyBorder="1" applyAlignment="1">
      <alignment horizontal="center" vertical="center" wrapText="1"/>
    </xf>
    <xf numFmtId="0" fontId="5" fillId="0" borderId="0" xfId="0" applyFont="1"/>
    <xf numFmtId="0" fontId="6" fillId="0" borderId="0" xfId="0" applyFont="1" applyAlignment="1">
      <alignment horizontal="center" vertical="center"/>
    </xf>
    <xf numFmtId="0" fontId="7" fillId="0" borderId="0" xfId="0" applyFont="1"/>
    <xf numFmtId="0" fontId="7" fillId="0" borderId="0" xfId="0" applyFont="1" applyAlignment="1">
      <alignment horizontal="center"/>
    </xf>
    <xf numFmtId="0" fontId="7" fillId="0" borderId="0" xfId="0" applyFont="1" applyAlignment="1">
      <alignment horizontal="center" vertical="center" wrapText="1"/>
    </xf>
    <xf numFmtId="0" fontId="7" fillId="0" borderId="31" xfId="0" applyFont="1" applyBorder="1" applyAlignment="1">
      <alignment horizontal="center" vertical="center" wrapText="1"/>
    </xf>
    <xf numFmtId="0" fontId="7" fillId="0" borderId="3" xfId="0" applyFont="1" applyBorder="1" applyAlignment="1">
      <alignment horizontal="center" vertical="center" textRotation="90" wrapText="1"/>
    </xf>
    <xf numFmtId="0" fontId="7" fillId="0" borderId="3" xfId="0" applyFont="1" applyBorder="1" applyAlignment="1">
      <alignment horizontal="center" vertical="center" wrapText="1"/>
    </xf>
    <xf numFmtId="0" fontId="7" fillId="0" borderId="18" xfId="0" applyFont="1" applyBorder="1" applyAlignment="1">
      <alignment horizontal="center" vertical="center" wrapText="1"/>
    </xf>
    <xf numFmtId="0" fontId="7" fillId="0" borderId="4" xfId="0" applyFont="1" applyBorder="1" applyAlignment="1">
      <alignment horizontal="center" vertical="center" wrapText="1"/>
    </xf>
    <xf numFmtId="0" fontId="7" fillId="0" borderId="8"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10" xfId="0" applyFont="1" applyBorder="1"/>
    <xf numFmtId="0" fontId="7" fillId="0" borderId="11" xfId="0" applyFont="1" applyBorder="1" applyAlignment="1">
      <alignment horizontal="center" vertical="center" wrapText="1"/>
    </xf>
    <xf numFmtId="0" fontId="11" fillId="0" borderId="0" xfId="0" applyFont="1"/>
    <xf numFmtId="0" fontId="0" fillId="0" borderId="0" xfId="0" applyAlignment="1">
      <alignment wrapText="1"/>
    </xf>
    <xf numFmtId="0" fontId="7" fillId="0" borderId="38" xfId="0" applyFont="1" applyBorder="1" applyAlignment="1">
      <alignment horizontal="center" vertical="center" wrapText="1"/>
    </xf>
    <xf numFmtId="0" fontId="12" fillId="4" borderId="25" xfId="0" applyFont="1" applyFill="1" applyBorder="1" applyAlignment="1">
      <alignment horizontal="center" vertical="center" wrapText="1"/>
    </xf>
    <xf numFmtId="0" fontId="12" fillId="4" borderId="26" xfId="0" applyFont="1" applyFill="1" applyBorder="1" applyAlignment="1">
      <alignment horizontal="center" vertical="center" wrapText="1"/>
    </xf>
    <xf numFmtId="0" fontId="12" fillId="4" borderId="26" xfId="0" applyFont="1" applyFill="1" applyBorder="1" applyAlignment="1">
      <alignment horizontal="center" vertical="center" textRotation="90" wrapText="1"/>
    </xf>
    <xf numFmtId="0" fontId="12" fillId="4" borderId="27" xfId="0" applyFont="1" applyFill="1" applyBorder="1" applyAlignment="1">
      <alignment horizontal="center" vertical="center" wrapText="1"/>
    </xf>
    <xf numFmtId="0" fontId="7" fillId="0" borderId="29" xfId="0" applyFont="1" applyBorder="1" applyAlignment="1">
      <alignment horizontal="center" vertical="center" wrapText="1"/>
    </xf>
    <xf numFmtId="0" fontId="7" fillId="0" borderId="30" xfId="0" applyFont="1" applyBorder="1" applyAlignment="1">
      <alignment horizontal="center" vertical="center" wrapText="1"/>
    </xf>
    <xf numFmtId="0" fontId="7" fillId="0" borderId="30" xfId="0" applyFont="1" applyBorder="1" applyAlignment="1">
      <alignment horizontal="center" vertical="center" textRotation="90" wrapText="1"/>
    </xf>
    <xf numFmtId="0" fontId="7" fillId="0" borderId="33" xfId="0" applyFont="1" applyBorder="1" applyAlignment="1">
      <alignment horizontal="center" vertical="center" wrapText="1"/>
    </xf>
    <xf numFmtId="0" fontId="7" fillId="0" borderId="32" xfId="0" applyFont="1" applyBorder="1" applyAlignment="1">
      <alignment horizontal="center" vertical="center" wrapText="1"/>
    </xf>
    <xf numFmtId="0" fontId="7" fillId="0" borderId="9" xfId="0" applyFont="1" applyBorder="1" applyAlignment="1">
      <alignment horizontal="center" vertical="center" wrapText="1"/>
    </xf>
    <xf numFmtId="0" fontId="7" fillId="0" borderId="9" xfId="0" applyFont="1" applyBorder="1" applyAlignment="1">
      <alignment horizontal="center" vertical="center" textRotation="90" wrapText="1"/>
    </xf>
    <xf numFmtId="0" fontId="7" fillId="0" borderId="39" xfId="0" applyFont="1" applyBorder="1" applyAlignment="1">
      <alignment horizontal="center" vertical="center" wrapText="1"/>
    </xf>
    <xf numFmtId="0" fontId="10" fillId="0" borderId="33" xfId="0" applyFont="1" applyBorder="1" applyAlignment="1">
      <alignment horizontal="center" vertical="center" wrapText="1"/>
    </xf>
    <xf numFmtId="0" fontId="10" fillId="0" borderId="18" xfId="0" applyFont="1" applyBorder="1" applyAlignment="1">
      <alignment horizontal="center" vertical="center" wrapText="1"/>
    </xf>
    <xf numFmtId="0" fontId="7" fillId="0" borderId="40" xfId="0" applyFont="1" applyBorder="1"/>
    <xf numFmtId="0" fontId="7" fillId="0" borderId="40" xfId="0" applyFont="1" applyBorder="1" applyAlignment="1">
      <alignment horizontal="center"/>
    </xf>
    <xf numFmtId="0" fontId="7" fillId="9" borderId="3" xfId="0" applyFont="1" applyFill="1" applyBorder="1" applyAlignment="1">
      <alignment horizontal="center" vertical="center"/>
    </xf>
    <xf numFmtId="0" fontId="7" fillId="7" borderId="3" xfId="0" applyFont="1" applyFill="1" applyBorder="1" applyAlignment="1">
      <alignment horizontal="center" vertical="center"/>
    </xf>
    <xf numFmtId="0" fontId="7" fillId="10" borderId="3" xfId="0" applyFont="1" applyFill="1" applyBorder="1" applyAlignment="1">
      <alignment horizontal="center" vertical="center"/>
    </xf>
    <xf numFmtId="0" fontId="11" fillId="6" borderId="3" xfId="0" applyFont="1" applyFill="1" applyBorder="1" applyAlignment="1">
      <alignment horizontal="center" vertical="center" wrapText="1"/>
    </xf>
    <xf numFmtId="0" fontId="11" fillId="6" borderId="3" xfId="0" applyFont="1" applyFill="1" applyBorder="1" applyAlignment="1">
      <alignment horizontal="center" vertical="center"/>
    </xf>
    <xf numFmtId="0" fontId="7" fillId="6" borderId="3" xfId="0" applyFont="1" applyFill="1" applyBorder="1" applyAlignment="1">
      <alignment horizontal="center"/>
    </xf>
    <xf numFmtId="0" fontId="7" fillId="8" borderId="3" xfId="0" applyFont="1" applyFill="1" applyBorder="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15" fillId="2" borderId="28" xfId="0" applyFont="1" applyFill="1" applyBorder="1" applyAlignment="1">
      <alignment vertical="center" wrapText="1"/>
    </xf>
    <xf numFmtId="0" fontId="15" fillId="2" borderId="23" xfId="0" applyFont="1" applyFill="1" applyBorder="1" applyAlignment="1">
      <alignment horizontal="center" vertical="center" wrapText="1"/>
    </xf>
    <xf numFmtId="0" fontId="17" fillId="0" borderId="12" xfId="0" applyFont="1" applyBorder="1" applyAlignment="1">
      <alignment vertical="center"/>
    </xf>
    <xf numFmtId="0" fontId="17" fillId="0" borderId="5" xfId="0" applyFont="1" applyBorder="1" applyAlignment="1">
      <alignment vertical="center"/>
    </xf>
    <xf numFmtId="0" fontId="21" fillId="2" borderId="20" xfId="0" applyFont="1" applyFill="1" applyBorder="1" applyAlignment="1">
      <alignment vertical="center" wrapText="1"/>
    </xf>
    <xf numFmtId="0" fontId="21" fillId="0" borderId="20" xfId="0" applyFont="1" applyBorder="1"/>
    <xf numFmtId="0" fontId="18" fillId="2" borderId="13" xfId="0" applyFont="1" applyFill="1" applyBorder="1" applyAlignment="1">
      <alignment vertical="center" wrapText="1"/>
    </xf>
    <xf numFmtId="0" fontId="17" fillId="0" borderId="14" xfId="0" applyFont="1" applyBorder="1" applyAlignment="1">
      <alignment vertical="center"/>
    </xf>
    <xf numFmtId="0" fontId="17" fillId="0" borderId="6" xfId="0" applyFont="1" applyBorder="1" applyAlignment="1">
      <alignment vertical="center"/>
    </xf>
    <xf numFmtId="0" fontId="21" fillId="2" borderId="21" xfId="0" applyFont="1" applyFill="1" applyBorder="1" applyAlignment="1">
      <alignment vertical="center" wrapText="1"/>
    </xf>
    <xf numFmtId="0" fontId="21" fillId="0" borderId="21" xfId="0" applyFont="1" applyBorder="1"/>
    <xf numFmtId="0" fontId="18" fillId="2" borderId="15" xfId="0" applyFont="1" applyFill="1" applyBorder="1" applyAlignment="1">
      <alignment vertical="center" wrapText="1"/>
    </xf>
    <xf numFmtId="0" fontId="17" fillId="0" borderId="16" xfId="0" applyFont="1" applyBorder="1" applyAlignment="1">
      <alignment vertical="center"/>
    </xf>
    <xf numFmtId="0" fontId="21" fillId="0" borderId="22" xfId="0" applyFont="1" applyBorder="1"/>
    <xf numFmtId="0" fontId="18" fillId="2" borderId="17" xfId="0" applyFont="1" applyFill="1" applyBorder="1" applyAlignment="1">
      <alignment vertical="center" wrapText="1"/>
    </xf>
    <xf numFmtId="0" fontId="21" fillId="2" borderId="3" xfId="0" applyFont="1" applyFill="1" applyBorder="1" applyAlignment="1">
      <alignment vertical="center" wrapText="1"/>
    </xf>
    <xf numFmtId="0" fontId="18" fillId="2" borderId="18" xfId="0" applyFont="1" applyFill="1" applyBorder="1" applyAlignment="1">
      <alignment vertical="center" wrapText="1"/>
    </xf>
    <xf numFmtId="0" fontId="17" fillId="0" borderId="20" xfId="0" applyFont="1" applyBorder="1" applyAlignment="1">
      <alignment vertical="center"/>
    </xf>
    <xf numFmtId="0" fontId="17" fillId="0" borderId="21" xfId="0" applyFont="1" applyBorder="1" applyAlignment="1">
      <alignment vertical="center"/>
    </xf>
    <xf numFmtId="0" fontId="17" fillId="0" borderId="22" xfId="0" applyFont="1" applyBorder="1" applyAlignment="1">
      <alignment vertical="center"/>
    </xf>
    <xf numFmtId="0" fontId="21" fillId="2" borderId="22" xfId="0" applyFont="1" applyFill="1" applyBorder="1" applyAlignment="1">
      <alignment vertical="center" wrapText="1"/>
    </xf>
    <xf numFmtId="0" fontId="21" fillId="2" borderId="23" xfId="0" applyFont="1" applyFill="1" applyBorder="1" applyAlignment="1">
      <alignment vertical="center" wrapText="1"/>
    </xf>
    <xf numFmtId="0" fontId="18" fillId="2" borderId="19" xfId="0" applyFont="1" applyFill="1" applyBorder="1" applyAlignment="1">
      <alignment vertical="center" wrapText="1"/>
    </xf>
    <xf numFmtId="0" fontId="21" fillId="0" borderId="14" xfId="0" applyFont="1" applyBorder="1" applyAlignment="1">
      <alignment vertical="center"/>
    </xf>
    <xf numFmtId="0" fontId="21" fillId="0" borderId="23" xfId="0" applyFont="1" applyBorder="1" applyAlignment="1">
      <alignment vertical="center" wrapText="1"/>
    </xf>
    <xf numFmtId="0" fontId="18" fillId="0" borderId="19" xfId="0" applyFont="1" applyBorder="1" applyAlignment="1">
      <alignment vertical="center" wrapText="1"/>
    </xf>
    <xf numFmtId="0" fontId="18" fillId="0" borderId="13" xfId="0" applyFont="1" applyBorder="1" applyAlignment="1">
      <alignment vertical="center" wrapText="1"/>
    </xf>
    <xf numFmtId="0" fontId="18" fillId="0" borderId="15" xfId="0" applyFont="1" applyBorder="1" applyAlignment="1">
      <alignment vertical="center" wrapText="1"/>
    </xf>
    <xf numFmtId="0" fontId="21" fillId="0" borderId="1" xfId="0" applyFont="1" applyBorder="1"/>
    <xf numFmtId="0" fontId="21" fillId="0" borderId="0" xfId="0" applyFont="1"/>
    <xf numFmtId="0" fontId="21" fillId="0" borderId="2" xfId="0" applyFont="1" applyBorder="1" applyAlignment="1">
      <alignment horizontal="center"/>
    </xf>
    <xf numFmtId="0" fontId="21" fillId="0" borderId="8" xfId="0" applyFont="1" applyBorder="1"/>
    <xf numFmtId="0" fontId="21" fillId="0" borderId="10" xfId="0" applyFont="1" applyBorder="1"/>
    <xf numFmtId="0" fontId="21" fillId="0" borderId="11" xfId="0" applyFont="1" applyBorder="1" applyAlignment="1">
      <alignment horizontal="center"/>
    </xf>
    <xf numFmtId="0" fontId="22" fillId="4" borderId="25" xfId="0" applyFont="1" applyFill="1" applyBorder="1" applyAlignment="1">
      <alignment horizontal="center" vertical="center" wrapText="1"/>
    </xf>
    <xf numFmtId="0" fontId="23" fillId="4" borderId="26" xfId="0" applyFont="1" applyFill="1" applyBorder="1" applyAlignment="1">
      <alignment horizontal="center" vertical="center" wrapText="1"/>
    </xf>
    <xf numFmtId="0" fontId="23" fillId="4" borderId="27" xfId="0" applyFont="1" applyFill="1" applyBorder="1" applyAlignment="1">
      <alignment horizontal="center" vertical="center" wrapText="1"/>
    </xf>
    <xf numFmtId="0" fontId="18" fillId="0" borderId="3" xfId="0" applyFont="1" applyBorder="1" applyAlignment="1">
      <alignment horizontal="center" vertical="center" wrapText="1"/>
    </xf>
    <xf numFmtId="0" fontId="18" fillId="0" borderId="3" xfId="0" applyFont="1" applyBorder="1" applyAlignment="1">
      <alignment horizontal="center" vertical="center"/>
    </xf>
    <xf numFmtId="0" fontId="18" fillId="0" borderId="31" xfId="0" applyFont="1" applyBorder="1" applyAlignment="1">
      <alignment horizontal="left" vertical="center" wrapText="1"/>
    </xf>
    <xf numFmtId="0" fontId="21" fillId="0" borderId="3" xfId="0" applyFont="1" applyBorder="1" applyAlignment="1">
      <alignment horizontal="left" vertical="center" wrapText="1"/>
    </xf>
    <xf numFmtId="0" fontId="18" fillId="0" borderId="18" xfId="0" applyFont="1" applyBorder="1" applyAlignment="1">
      <alignment horizontal="center" vertical="center" wrapText="1"/>
    </xf>
    <xf numFmtId="0" fontId="18" fillId="0" borderId="32" xfId="0" applyFont="1" applyBorder="1" applyAlignment="1">
      <alignment horizontal="left" vertical="center" wrapText="1"/>
    </xf>
    <xf numFmtId="0" fontId="21" fillId="0" borderId="9" xfId="0" applyFont="1" applyBorder="1" applyAlignment="1">
      <alignment horizontal="left" vertical="center" wrapText="1"/>
    </xf>
    <xf numFmtId="0" fontId="18" fillId="0" borderId="9" xfId="0" applyFont="1" applyBorder="1" applyAlignment="1">
      <alignment horizontal="center" vertical="center" wrapText="1"/>
    </xf>
    <xf numFmtId="0" fontId="18" fillId="0" borderId="9" xfId="0" applyFont="1" applyBorder="1" applyAlignment="1">
      <alignment horizontal="center" vertical="center"/>
    </xf>
    <xf numFmtId="0" fontId="18" fillId="0" borderId="34" xfId="0" applyFont="1" applyBorder="1" applyAlignment="1">
      <alignment horizontal="center" vertical="center" wrapText="1"/>
    </xf>
    <xf numFmtId="0" fontId="21" fillId="0" borderId="35" xfId="0" applyFont="1" applyBorder="1"/>
    <xf numFmtId="0" fontId="21" fillId="0" borderId="36" xfId="0" applyFont="1" applyBorder="1"/>
    <xf numFmtId="0" fontId="21" fillId="0" borderId="37" xfId="0" applyFont="1" applyBorder="1" applyAlignment="1">
      <alignment horizontal="center"/>
    </xf>
    <xf numFmtId="0" fontId="16" fillId="3" borderId="3" xfId="0" applyFont="1" applyFill="1" applyBorder="1" applyAlignment="1">
      <alignment horizontal="center" vertical="center" wrapText="1"/>
    </xf>
    <xf numFmtId="0" fontId="16" fillId="6" borderId="3" xfId="0" applyFont="1" applyFill="1" applyBorder="1" applyAlignment="1">
      <alignment horizontal="center" vertical="center" wrapText="1"/>
    </xf>
    <xf numFmtId="0" fontId="21" fillId="0" borderId="3" xfId="0" applyFont="1" applyBorder="1" applyAlignment="1">
      <alignment horizontal="center" vertical="center" wrapText="1"/>
    </xf>
    <xf numFmtId="0" fontId="21" fillId="0" borderId="3" xfId="0" applyFont="1" applyBorder="1" applyAlignment="1">
      <alignment horizontal="center"/>
    </xf>
    <xf numFmtId="0" fontId="15" fillId="0" borderId="1" xfId="0" applyFont="1" applyBorder="1" applyAlignment="1">
      <alignment horizontal="right" vertical="center" textRotation="90"/>
    </xf>
    <xf numFmtId="0" fontId="21" fillId="0" borderId="0" xfId="0" applyFont="1" applyAlignment="1">
      <alignment horizontal="center" vertical="center" wrapText="1"/>
    </xf>
    <xf numFmtId="0" fontId="16" fillId="6" borderId="3" xfId="0" applyFont="1" applyFill="1" applyBorder="1" applyAlignment="1">
      <alignment horizontal="center" vertical="center"/>
    </xf>
    <xf numFmtId="0" fontId="16" fillId="6" borderId="24" xfId="0" applyFont="1" applyFill="1" applyBorder="1" applyAlignment="1">
      <alignment horizontal="center" vertical="center"/>
    </xf>
    <xf numFmtId="0" fontId="21" fillId="6" borderId="3" xfId="0" applyFont="1" applyFill="1" applyBorder="1" applyAlignment="1">
      <alignment horizontal="center"/>
    </xf>
    <xf numFmtId="0" fontId="21" fillId="0" borderId="4" xfId="0" applyFont="1" applyBorder="1" applyAlignment="1">
      <alignment horizontal="center" vertical="center" wrapText="1"/>
    </xf>
    <xf numFmtId="0" fontId="21" fillId="7" borderId="3" xfId="0" applyFont="1" applyFill="1" applyBorder="1" applyAlignment="1">
      <alignment horizontal="center" vertical="center"/>
    </xf>
    <xf numFmtId="0" fontId="21" fillId="8" borderId="3" xfId="0" applyFont="1" applyFill="1" applyBorder="1" applyAlignment="1">
      <alignment horizontal="center" vertical="center"/>
    </xf>
    <xf numFmtId="0" fontId="21" fillId="9" borderId="3" xfId="0" applyFont="1" applyFill="1" applyBorder="1" applyAlignment="1">
      <alignment horizontal="center" vertical="center"/>
    </xf>
    <xf numFmtId="0" fontId="21" fillId="10" borderId="3" xfId="0" applyFont="1" applyFill="1" applyBorder="1" applyAlignment="1">
      <alignment horizontal="center" vertical="center"/>
    </xf>
    <xf numFmtId="0" fontId="16" fillId="6" borderId="3" xfId="0" applyFont="1" applyFill="1" applyBorder="1" applyAlignment="1">
      <alignment vertical="center"/>
    </xf>
    <xf numFmtId="0" fontId="21" fillId="0" borderId="3" xfId="0" applyFont="1" applyBorder="1" applyAlignment="1">
      <alignment vertical="center"/>
    </xf>
    <xf numFmtId="0" fontId="23" fillId="4" borderId="25" xfId="0" applyFont="1" applyFill="1" applyBorder="1" applyAlignment="1">
      <alignment horizontal="center" vertical="center" wrapText="1"/>
    </xf>
    <xf numFmtId="0" fontId="18" fillId="0" borderId="30" xfId="0" applyFont="1" applyBorder="1" applyAlignment="1">
      <alignment horizontal="center" vertical="center" wrapText="1"/>
    </xf>
    <xf numFmtId="0" fontId="25" fillId="0" borderId="30" xfId="0" applyFont="1" applyBorder="1" applyAlignment="1">
      <alignment horizontal="center" vertical="center" wrapText="1"/>
    </xf>
    <xf numFmtId="0" fontId="18" fillId="0" borderId="31" xfId="0" applyFont="1" applyBorder="1" applyAlignment="1">
      <alignment horizontal="center" vertical="center" wrapText="1"/>
    </xf>
    <xf numFmtId="0" fontId="25" fillId="0" borderId="3" xfId="0" applyFont="1" applyBorder="1" applyAlignment="1">
      <alignment horizontal="center" vertical="center" wrapText="1"/>
    </xf>
    <xf numFmtId="0" fontId="18" fillId="0" borderId="32" xfId="0" applyFont="1" applyBorder="1" applyAlignment="1">
      <alignment horizontal="center" vertical="center" wrapText="1"/>
    </xf>
    <xf numFmtId="0" fontId="16" fillId="0" borderId="0" xfId="0" applyFont="1" applyAlignment="1">
      <alignment horizontal="center"/>
    </xf>
    <xf numFmtId="0" fontId="21" fillId="0" borderId="9" xfId="0" applyFont="1" applyBorder="1" applyAlignment="1">
      <alignment vertical="center"/>
    </xf>
    <xf numFmtId="0" fontId="26" fillId="0" borderId="1" xfId="0" applyFont="1" applyBorder="1"/>
    <xf numFmtId="0" fontId="26" fillId="0" borderId="0" xfId="0" applyFont="1" applyAlignment="1">
      <alignment horizontal="center" vertical="center"/>
    </xf>
    <xf numFmtId="0" fontId="26" fillId="0" borderId="2" xfId="0" applyFont="1" applyBorder="1" applyAlignment="1">
      <alignment horizontal="center" vertical="center"/>
    </xf>
    <xf numFmtId="0" fontId="26" fillId="0" borderId="0" xfId="0" applyFont="1"/>
    <xf numFmtId="0" fontId="26" fillId="0" borderId="0" xfId="0" applyFont="1" applyAlignment="1">
      <alignment horizontal="left"/>
    </xf>
    <xf numFmtId="0" fontId="26" fillId="0" borderId="2" xfId="0" applyFont="1" applyBorder="1" applyAlignment="1">
      <alignment horizontal="center"/>
    </xf>
    <xf numFmtId="0" fontId="18" fillId="0" borderId="65" xfId="0" applyFont="1" applyBorder="1" applyAlignment="1">
      <alignment horizontal="left" vertical="center" wrapText="1"/>
    </xf>
    <xf numFmtId="0" fontId="21" fillId="0" borderId="44" xfId="0" applyFont="1" applyBorder="1" applyAlignment="1">
      <alignment horizontal="left" vertical="center" wrapText="1"/>
    </xf>
    <xf numFmtId="0" fontId="18" fillId="0" borderId="44" xfId="0" applyFont="1" applyBorder="1" applyAlignment="1">
      <alignment horizontal="center" vertical="center" wrapText="1"/>
    </xf>
    <xf numFmtId="0" fontId="18" fillId="0" borderId="44" xfId="0" applyFont="1" applyBorder="1" applyAlignment="1">
      <alignment horizontal="center" vertical="center"/>
    </xf>
    <xf numFmtId="0" fontId="17" fillId="0" borderId="4" xfId="0" applyFont="1" applyBorder="1" applyAlignment="1">
      <alignment horizontal="center" vertical="center" wrapText="1"/>
    </xf>
    <xf numFmtId="0" fontId="7" fillId="0" borderId="65" xfId="0" applyFont="1" applyBorder="1" applyAlignment="1">
      <alignment horizontal="center" vertical="center" wrapText="1"/>
    </xf>
    <xf numFmtId="0" fontId="7" fillId="0" borderId="44" xfId="0" applyFont="1" applyBorder="1" applyAlignment="1">
      <alignment horizontal="center" vertical="center" wrapText="1"/>
    </xf>
    <xf numFmtId="0" fontId="7" fillId="0" borderId="44" xfId="0" applyFont="1" applyBorder="1" applyAlignment="1">
      <alignment horizontal="center" vertical="center" textRotation="90" wrapText="1"/>
    </xf>
    <xf numFmtId="0" fontId="23" fillId="4" borderId="66" xfId="0" applyFont="1" applyFill="1" applyBorder="1" applyAlignment="1">
      <alignment horizontal="center" vertical="center" wrapText="1"/>
    </xf>
    <xf numFmtId="0" fontId="7" fillId="8" borderId="3" xfId="0" applyFont="1" applyFill="1" applyBorder="1" applyAlignment="1">
      <alignment horizontal="center" vertical="center" wrapText="1"/>
    </xf>
    <xf numFmtId="0" fontId="7" fillId="8" borderId="30" xfId="0" applyFont="1" applyFill="1" applyBorder="1" applyAlignment="1">
      <alignment horizontal="center" vertical="center" wrapText="1"/>
    </xf>
    <xf numFmtId="0" fontId="7" fillId="8" borderId="9" xfId="0" applyFont="1" applyFill="1" applyBorder="1" applyAlignment="1">
      <alignment horizontal="center" vertical="center" wrapText="1"/>
    </xf>
    <xf numFmtId="0" fontId="18" fillId="0" borderId="52" xfId="0" applyFont="1" applyBorder="1" applyAlignment="1">
      <alignment horizontal="left" vertical="center" wrapText="1"/>
    </xf>
    <xf numFmtId="0" fontId="18" fillId="0" borderId="54" xfId="0" applyFont="1" applyBorder="1" applyAlignment="1">
      <alignment horizontal="left" vertical="center"/>
    </xf>
    <xf numFmtId="0" fontId="18" fillId="0" borderId="60" xfId="0" applyFont="1" applyBorder="1" applyAlignment="1">
      <alignment horizontal="left" vertical="center"/>
    </xf>
    <xf numFmtId="0" fontId="18" fillId="0" borderId="59" xfId="0" applyFont="1" applyBorder="1" applyAlignment="1">
      <alignment horizontal="left" vertical="center"/>
    </xf>
    <xf numFmtId="0" fontId="18" fillId="0" borderId="55" xfId="0" applyFont="1" applyBorder="1" applyAlignment="1">
      <alignment horizontal="left" vertical="center"/>
    </xf>
    <xf numFmtId="0" fontId="18" fillId="0" borderId="56" xfId="0" applyFont="1" applyBorder="1" applyAlignment="1">
      <alignment horizontal="left" vertical="center"/>
    </xf>
    <xf numFmtId="0" fontId="7" fillId="0" borderId="3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8" xfId="0" applyFont="1" applyBorder="1" applyAlignment="1">
      <alignment horizontal="center" vertical="center" wrapText="1"/>
    </xf>
    <xf numFmtId="0" fontId="7" fillId="9" borderId="3" xfId="0" applyFont="1" applyFill="1" applyBorder="1" applyAlignment="1">
      <alignment horizontal="center" vertical="center"/>
    </xf>
    <xf numFmtId="0" fontId="7" fillId="9" borderId="4" xfId="0" applyFont="1" applyFill="1" applyBorder="1" applyAlignment="1">
      <alignment horizontal="center" vertical="center"/>
    </xf>
    <xf numFmtId="0" fontId="7" fillId="9" borderId="23" xfId="0" applyFont="1" applyFill="1" applyBorder="1" applyAlignment="1">
      <alignment horizontal="center" vertical="center"/>
    </xf>
    <xf numFmtId="0" fontId="11" fillId="6" borderId="3" xfId="0" applyFont="1" applyFill="1" applyBorder="1" applyAlignment="1">
      <alignment horizontal="center" vertical="center"/>
    </xf>
    <xf numFmtId="0" fontId="7" fillId="7" borderId="4" xfId="0" applyFont="1" applyFill="1" applyBorder="1" applyAlignment="1">
      <alignment horizontal="center" vertical="center"/>
    </xf>
    <xf numFmtId="0" fontId="7" fillId="7" borderId="23" xfId="0" applyFont="1" applyFill="1" applyBorder="1" applyAlignment="1">
      <alignment horizontal="center" vertical="center"/>
    </xf>
    <xf numFmtId="0" fontId="7" fillId="7" borderId="3" xfId="0" applyFont="1" applyFill="1" applyBorder="1" applyAlignment="1">
      <alignment horizontal="center" vertical="center"/>
    </xf>
    <xf numFmtId="0" fontId="7" fillId="8" borderId="3" xfId="0" applyFont="1" applyFill="1" applyBorder="1" applyAlignment="1">
      <alignment horizontal="center" vertical="center"/>
    </xf>
    <xf numFmtId="0" fontId="11" fillId="6" borderId="4" xfId="0" applyFont="1" applyFill="1" applyBorder="1" applyAlignment="1">
      <alignment horizontal="center" vertical="center" wrapText="1"/>
    </xf>
    <xf numFmtId="0" fontId="11" fillId="6" borderId="23" xfId="0" applyFont="1" applyFill="1" applyBorder="1" applyAlignment="1">
      <alignment horizontal="center" vertical="center" wrapText="1"/>
    </xf>
    <xf numFmtId="0" fontId="7" fillId="0" borderId="4" xfId="0" applyFont="1" applyBorder="1" applyAlignment="1">
      <alignment horizontal="center" vertical="center" wrapText="1"/>
    </xf>
    <xf numFmtId="0" fontId="7" fillId="0" borderId="23" xfId="0" applyFont="1" applyBorder="1" applyAlignment="1">
      <alignment horizontal="center" vertical="center" wrapText="1"/>
    </xf>
    <xf numFmtId="0" fontId="11" fillId="0" borderId="48" xfId="0" applyFont="1" applyBorder="1" applyAlignment="1">
      <alignment horizontal="center"/>
    </xf>
    <xf numFmtId="0" fontId="13" fillId="0" borderId="3" xfId="0" applyFont="1" applyBorder="1" applyAlignment="1">
      <alignment vertical="center"/>
    </xf>
    <xf numFmtId="0" fontId="13" fillId="0" borderId="3" xfId="0" applyFont="1" applyBorder="1" applyAlignment="1">
      <alignment horizontal="center" vertical="center"/>
    </xf>
    <xf numFmtId="0" fontId="11" fillId="6" borderId="3" xfId="0" applyFont="1" applyFill="1" applyBorder="1" applyAlignment="1">
      <alignment horizontal="center" vertical="center" wrapText="1"/>
    </xf>
    <xf numFmtId="0" fontId="7" fillId="6" borderId="4" xfId="0" applyFont="1" applyFill="1" applyBorder="1" applyAlignment="1">
      <alignment horizontal="center"/>
    </xf>
    <xf numFmtId="0" fontId="7" fillId="6" borderId="23" xfId="0" applyFont="1" applyFill="1" applyBorder="1" applyAlignment="1">
      <alignment horizontal="center"/>
    </xf>
    <xf numFmtId="0" fontId="7" fillId="6" borderId="3" xfId="0" applyFont="1" applyFill="1" applyBorder="1" applyAlignment="1">
      <alignment horizontal="center"/>
    </xf>
    <xf numFmtId="0" fontId="11" fillId="0" borderId="59" xfId="0" applyFont="1" applyBorder="1" applyAlignment="1">
      <alignment horizontal="right" vertical="center" textRotation="90"/>
    </xf>
    <xf numFmtId="0" fontId="7" fillId="0" borderId="3" xfId="0" applyFont="1" applyBorder="1" applyAlignment="1">
      <alignment horizontal="center" vertical="center"/>
    </xf>
    <xf numFmtId="0" fontId="7" fillId="8" borderId="4" xfId="0" applyFont="1" applyFill="1" applyBorder="1" applyAlignment="1">
      <alignment horizontal="center" vertical="center"/>
    </xf>
    <xf numFmtId="0" fontId="7" fillId="8" borderId="23" xfId="0" applyFont="1" applyFill="1" applyBorder="1" applyAlignment="1">
      <alignment horizontal="center" vertical="center"/>
    </xf>
    <xf numFmtId="0" fontId="7" fillId="10" borderId="3" xfId="0" applyFont="1" applyFill="1" applyBorder="1" applyAlignment="1">
      <alignment horizontal="center" vertical="center"/>
    </xf>
    <xf numFmtId="0" fontId="11" fillId="0" borderId="1" xfId="0" applyFont="1" applyBorder="1" applyAlignment="1">
      <alignment horizontal="center" vertical="top" wrapText="1"/>
    </xf>
    <xf numFmtId="0" fontId="11" fillId="0" borderId="0" xfId="0" applyFont="1" applyAlignment="1">
      <alignment horizontal="center" vertical="top" wrapText="1"/>
    </xf>
    <xf numFmtId="0" fontId="13" fillId="0" borderId="35" xfId="0" applyFont="1" applyBorder="1" applyAlignment="1">
      <alignment horizontal="left" vertical="top" wrapText="1"/>
    </xf>
    <xf numFmtId="0" fontId="13" fillId="0" borderId="36" xfId="0" applyFont="1" applyBorder="1" applyAlignment="1">
      <alignment horizontal="left" vertical="top" wrapText="1"/>
    </xf>
    <xf numFmtId="0" fontId="13" fillId="0" borderId="37" xfId="0" applyFont="1" applyBorder="1" applyAlignment="1">
      <alignment horizontal="left" vertical="top" wrapText="1"/>
    </xf>
    <xf numFmtId="0" fontId="11" fillId="2" borderId="0" xfId="0" applyFont="1" applyFill="1" applyAlignment="1">
      <alignment horizontal="center"/>
    </xf>
    <xf numFmtId="0" fontId="11" fillId="6" borderId="4" xfId="0" applyFont="1" applyFill="1" applyBorder="1" applyAlignment="1">
      <alignment horizontal="center" vertical="center"/>
    </xf>
    <xf numFmtId="0" fontId="11" fillId="6" borderId="23" xfId="0" applyFont="1" applyFill="1" applyBorder="1" applyAlignment="1">
      <alignment horizontal="center" vertical="center"/>
    </xf>
    <xf numFmtId="0" fontId="8" fillId="0" borderId="0" xfId="0" applyFont="1" applyAlignment="1">
      <alignment horizontal="left" vertical="center" wrapText="1"/>
    </xf>
    <xf numFmtId="0" fontId="15" fillId="0" borderId="31" xfId="0" applyFont="1" applyBorder="1" applyAlignment="1">
      <alignment horizontal="left" vertical="top" wrapText="1"/>
    </xf>
    <xf numFmtId="0" fontId="15" fillId="0" borderId="3" xfId="0" applyFont="1" applyBorder="1" applyAlignment="1">
      <alignment horizontal="left" vertical="top" wrapText="1"/>
    </xf>
    <xf numFmtId="0" fontId="15" fillId="0" borderId="18" xfId="0" applyFont="1" applyBorder="1" applyAlignment="1">
      <alignment horizontal="left" vertical="top" wrapText="1"/>
    </xf>
    <xf numFmtId="0" fontId="29" fillId="0" borderId="31" xfId="0" applyFont="1" applyBorder="1" applyAlignment="1">
      <alignment horizontal="left" vertical="top" wrapText="1"/>
    </xf>
    <xf numFmtId="0" fontId="15" fillId="0" borderId="32" xfId="0" applyFont="1" applyBorder="1" applyAlignment="1">
      <alignment horizontal="left" vertical="top" wrapText="1"/>
    </xf>
    <xf numFmtId="0" fontId="15" fillId="0" borderId="9" xfId="0" applyFont="1" applyBorder="1" applyAlignment="1">
      <alignment horizontal="left" vertical="top" wrapText="1"/>
    </xf>
    <xf numFmtId="0" fontId="15" fillId="0" borderId="34" xfId="0" applyFont="1" applyBorder="1" applyAlignment="1">
      <alignment horizontal="left" vertical="top" wrapText="1"/>
    </xf>
    <xf numFmtId="0" fontId="5" fillId="0" borderId="3" xfId="0" applyFont="1" applyBorder="1" applyAlignment="1">
      <alignment horizontal="center"/>
    </xf>
    <xf numFmtId="0" fontId="15" fillId="0" borderId="25" xfId="0" applyFont="1" applyBorder="1" applyAlignment="1">
      <alignment horizontal="center"/>
    </xf>
    <xf numFmtId="0" fontId="15" fillId="0" borderId="26" xfId="0" applyFont="1" applyBorder="1" applyAlignment="1">
      <alignment horizontal="center"/>
    </xf>
    <xf numFmtId="0" fontId="15" fillId="0" borderId="27" xfId="0" applyFont="1" applyBorder="1" applyAlignment="1">
      <alignment horizontal="center"/>
    </xf>
    <xf numFmtId="0" fontId="28" fillId="0" borderId="31" xfId="0" applyFont="1" applyBorder="1" applyAlignment="1">
      <alignment horizontal="left" vertical="top" wrapText="1"/>
    </xf>
    <xf numFmtId="0" fontId="18" fillId="0" borderId="3" xfId="0" applyFont="1" applyBorder="1" applyAlignment="1">
      <alignment horizontal="left" vertical="top" wrapText="1"/>
    </xf>
    <xf numFmtId="0" fontId="18" fillId="0" borderId="18" xfId="0" applyFont="1" applyBorder="1" applyAlignment="1">
      <alignment horizontal="left" vertical="top" wrapText="1"/>
    </xf>
    <xf numFmtId="0" fontId="18" fillId="0" borderId="42" xfId="0" applyFont="1" applyBorder="1" applyAlignment="1">
      <alignment horizontal="left" vertical="center" wrapText="1"/>
    </xf>
    <xf numFmtId="0" fontId="18" fillId="0" borderId="24" xfId="0" applyFont="1" applyBorder="1" applyAlignment="1">
      <alignment horizontal="left" vertical="center" wrapText="1"/>
    </xf>
    <xf numFmtId="0" fontId="18" fillId="0" borderId="43" xfId="0" applyFont="1" applyBorder="1" applyAlignment="1">
      <alignment horizontal="left" vertical="center" wrapText="1"/>
    </xf>
    <xf numFmtId="0" fontId="13" fillId="0" borderId="52" xfId="0" applyFont="1" applyBorder="1" applyAlignment="1">
      <alignment horizontal="center" vertical="center"/>
    </xf>
    <xf numFmtId="0" fontId="13" fillId="0" borderId="53" xfId="0" applyFont="1" applyBorder="1" applyAlignment="1">
      <alignment horizontal="center" vertical="center"/>
    </xf>
    <xf numFmtId="0" fontId="13" fillId="0" borderId="54" xfId="0" applyFont="1" applyBorder="1" applyAlignment="1">
      <alignment horizontal="center" vertical="center"/>
    </xf>
    <xf numFmtId="0" fontId="13" fillId="0" borderId="60" xfId="0" applyFont="1" applyBorder="1" applyAlignment="1">
      <alignment horizontal="center" vertical="center"/>
    </xf>
    <xf numFmtId="0" fontId="13" fillId="0" borderId="0" xfId="0" applyFont="1" applyAlignment="1">
      <alignment horizontal="center" vertical="center"/>
    </xf>
    <xf numFmtId="0" fontId="13" fillId="0" borderId="59" xfId="0" applyFont="1" applyBorder="1" applyAlignment="1">
      <alignment horizontal="center" vertical="center"/>
    </xf>
    <xf numFmtId="0" fontId="13" fillId="0" borderId="55" xfId="0" applyFont="1" applyBorder="1" applyAlignment="1">
      <alignment horizontal="center" vertical="center"/>
    </xf>
    <xf numFmtId="0" fontId="13" fillId="0" borderId="48" xfId="0" applyFont="1" applyBorder="1" applyAlignment="1">
      <alignment horizontal="center" vertical="center"/>
    </xf>
    <xf numFmtId="0" fontId="13" fillId="0" borderId="56" xfId="0" applyFont="1" applyBorder="1" applyAlignment="1">
      <alignment horizontal="center" vertical="center"/>
    </xf>
    <xf numFmtId="0" fontId="18" fillId="0" borderId="44" xfId="0" applyFont="1" applyBorder="1" applyAlignment="1">
      <alignment horizontal="left" vertical="center" wrapText="1"/>
    </xf>
    <xf numFmtId="0" fontId="18" fillId="0" borderId="61" xfId="0" applyFont="1" applyBorder="1" applyAlignment="1">
      <alignment horizontal="left" vertical="center" wrapText="1"/>
    </xf>
    <xf numFmtId="0" fontId="17" fillId="0" borderId="14" xfId="0" applyFont="1" applyBorder="1" applyAlignment="1">
      <alignment vertical="center"/>
    </xf>
    <xf numFmtId="0" fontId="17" fillId="0" borderId="6" xfId="0" applyFont="1" applyBorder="1" applyAlignment="1">
      <alignment vertical="center"/>
    </xf>
    <xf numFmtId="0" fontId="17" fillId="0" borderId="16" xfId="0" applyFont="1" applyBorder="1" applyAlignment="1">
      <alignment vertical="center"/>
    </xf>
    <xf numFmtId="0" fontId="17" fillId="0" borderId="7" xfId="0" applyFont="1" applyBorder="1" applyAlignment="1">
      <alignment vertical="center"/>
    </xf>
    <xf numFmtId="0" fontId="16" fillId="0" borderId="45" xfId="0" applyFont="1" applyBorder="1" applyAlignment="1">
      <alignment horizontal="center" vertical="center"/>
    </xf>
    <xf numFmtId="0" fontId="16" fillId="0" borderId="46" xfId="0" applyFont="1" applyBorder="1" applyAlignment="1">
      <alignment horizontal="center" vertical="center"/>
    </xf>
    <xf numFmtId="0" fontId="16" fillId="0" borderId="47" xfId="0" applyFont="1" applyBorder="1" applyAlignment="1">
      <alignment horizontal="center" vertical="center"/>
    </xf>
    <xf numFmtId="0" fontId="15" fillId="0" borderId="35" xfId="0" applyFont="1" applyBorder="1" applyAlignment="1">
      <alignment horizontal="left" wrapText="1"/>
    </xf>
    <xf numFmtId="0" fontId="15" fillId="0" borderId="36" xfId="0" applyFont="1" applyBorder="1" applyAlignment="1">
      <alignment horizontal="left" wrapText="1"/>
    </xf>
    <xf numFmtId="0" fontId="15" fillId="0" borderId="1" xfId="0" applyFont="1" applyBorder="1" applyAlignment="1">
      <alignment horizontal="left" wrapText="1"/>
    </xf>
    <xf numFmtId="0" fontId="15" fillId="0" borderId="0" xfId="0" applyFont="1" applyAlignment="1">
      <alignment horizontal="left" wrapText="1"/>
    </xf>
    <xf numFmtId="0" fontId="15" fillId="0" borderId="8" xfId="0" applyFont="1" applyBorder="1" applyAlignment="1">
      <alignment horizontal="left" wrapText="1"/>
    </xf>
    <xf numFmtId="0" fontId="15" fillId="0" borderId="10" xfId="0" applyFont="1" applyBorder="1" applyAlignment="1">
      <alignment horizontal="left" wrapText="1"/>
    </xf>
    <xf numFmtId="0" fontId="27" fillId="0" borderId="62" xfId="0" applyFont="1" applyBorder="1" applyAlignment="1">
      <alignment horizontal="left" vertical="center" wrapText="1"/>
    </xf>
    <xf numFmtId="0" fontId="27" fillId="0" borderId="63" xfId="0" applyFont="1" applyBorder="1" applyAlignment="1">
      <alignment horizontal="left" vertical="center" wrapText="1"/>
    </xf>
    <xf numFmtId="0" fontId="27" fillId="0" borderId="64" xfId="0" applyFont="1" applyBorder="1" applyAlignment="1">
      <alignment horizontal="left" vertical="center" wrapText="1"/>
    </xf>
    <xf numFmtId="0" fontId="15" fillId="2" borderId="38" xfId="0" applyFont="1" applyFill="1" applyBorder="1" applyAlignment="1">
      <alignment horizontal="center" vertical="center" wrapText="1"/>
    </xf>
    <xf numFmtId="0" fontId="15" fillId="2" borderId="43" xfId="0" applyFont="1" applyFill="1" applyBorder="1" applyAlignment="1">
      <alignment horizontal="center" vertical="center" wrapText="1"/>
    </xf>
    <xf numFmtId="0" fontId="15" fillId="2" borderId="44" xfId="0" applyFont="1" applyFill="1" applyBorder="1" applyAlignment="1">
      <alignment horizontal="center" vertical="center" wrapText="1"/>
    </xf>
    <xf numFmtId="0" fontId="15" fillId="2" borderId="24" xfId="0" applyFont="1" applyFill="1" applyBorder="1" applyAlignment="1">
      <alignment horizontal="center" vertical="center" wrapText="1"/>
    </xf>
    <xf numFmtId="0" fontId="16" fillId="0" borderId="45" xfId="0" applyFont="1" applyBorder="1" applyAlignment="1">
      <alignment horizontal="center" vertical="center" wrapText="1"/>
    </xf>
    <xf numFmtId="0" fontId="16" fillId="0" borderId="46" xfId="0" applyFont="1" applyBorder="1" applyAlignment="1">
      <alignment horizontal="center" vertical="center" wrapText="1"/>
    </xf>
    <xf numFmtId="0" fontId="16" fillId="0" borderId="47" xfId="0" applyFont="1" applyBorder="1" applyAlignment="1">
      <alignment horizontal="center" vertical="center" wrapText="1"/>
    </xf>
    <xf numFmtId="0" fontId="17" fillId="0" borderId="12" xfId="0" applyFont="1" applyBorder="1" applyAlignment="1">
      <alignment vertical="center"/>
    </xf>
    <xf numFmtId="0" fontId="17" fillId="0" borderId="5" xfId="0" applyFont="1" applyBorder="1" applyAlignment="1">
      <alignment vertical="center"/>
    </xf>
    <xf numFmtId="0" fontId="21" fillId="0" borderId="3" xfId="0" applyFont="1" applyBorder="1" applyAlignment="1">
      <alignment horizontal="center" vertical="center" wrapText="1"/>
    </xf>
    <xf numFmtId="0" fontId="16" fillId="6" borderId="3" xfId="0" applyFont="1" applyFill="1" applyBorder="1" applyAlignment="1">
      <alignment horizontal="center" vertical="center" wrapText="1"/>
    </xf>
    <xf numFmtId="0" fontId="21" fillId="6" borderId="3" xfId="0" applyFont="1" applyFill="1" applyBorder="1" applyAlignment="1">
      <alignment horizontal="center"/>
    </xf>
    <xf numFmtId="0" fontId="16" fillId="0" borderId="48" xfId="0" applyFont="1" applyBorder="1" applyAlignment="1">
      <alignment horizontal="center"/>
    </xf>
    <xf numFmtId="0" fontId="21" fillId="8" borderId="3" xfId="0" applyFont="1" applyFill="1" applyBorder="1" applyAlignment="1">
      <alignment horizontal="center" vertical="center"/>
    </xf>
    <xf numFmtId="0" fontId="21" fillId="9" borderId="3" xfId="0" applyFont="1" applyFill="1" applyBorder="1" applyAlignment="1">
      <alignment horizontal="center" vertical="center"/>
    </xf>
    <xf numFmtId="0" fontId="16" fillId="0" borderId="0" xfId="0" applyFont="1" applyAlignment="1">
      <alignment horizontal="center"/>
    </xf>
    <xf numFmtId="0" fontId="16" fillId="6" borderId="18" xfId="0" applyFont="1" applyFill="1" applyBorder="1" applyAlignment="1">
      <alignment horizontal="center" vertical="center" wrapText="1"/>
    </xf>
    <xf numFmtId="0" fontId="21" fillId="6" borderId="18" xfId="0" applyFont="1" applyFill="1" applyBorder="1" applyAlignment="1">
      <alignment horizontal="center"/>
    </xf>
    <xf numFmtId="0" fontId="21" fillId="0" borderId="18" xfId="0" applyFont="1" applyBorder="1" applyAlignment="1">
      <alignment horizontal="center" vertical="center" wrapText="1"/>
    </xf>
    <xf numFmtId="0" fontId="16" fillId="2" borderId="0" xfId="0" applyFont="1" applyFill="1" applyAlignment="1">
      <alignment horizontal="center"/>
    </xf>
    <xf numFmtId="0" fontId="21" fillId="10" borderId="3" xfId="0" applyFont="1" applyFill="1" applyBorder="1" applyAlignment="1">
      <alignment horizontal="center" vertical="center"/>
    </xf>
    <xf numFmtId="0" fontId="16" fillId="6" borderId="3" xfId="0" applyFont="1" applyFill="1" applyBorder="1" applyAlignment="1">
      <alignment horizontal="center" vertical="center"/>
    </xf>
    <xf numFmtId="0" fontId="21" fillId="9" borderId="18" xfId="0" applyFont="1" applyFill="1" applyBorder="1" applyAlignment="1">
      <alignment horizontal="center" vertical="center"/>
    </xf>
    <xf numFmtId="0" fontId="21" fillId="9" borderId="4" xfId="0" applyFont="1" applyFill="1" applyBorder="1" applyAlignment="1">
      <alignment horizontal="center" vertical="center"/>
    </xf>
    <xf numFmtId="0" fontId="21" fillId="9" borderId="19" xfId="0" applyFont="1" applyFill="1" applyBorder="1" applyAlignment="1">
      <alignment horizontal="center" vertical="center"/>
    </xf>
    <xf numFmtId="0" fontId="21" fillId="10" borderId="18" xfId="0" applyFont="1" applyFill="1" applyBorder="1" applyAlignment="1">
      <alignment horizontal="center" vertical="center"/>
    </xf>
    <xf numFmtId="0" fontId="15" fillId="0" borderId="49" xfId="0" applyFont="1" applyBorder="1" applyAlignment="1">
      <alignment horizontal="right" vertical="center" textRotation="90"/>
    </xf>
    <xf numFmtId="0" fontId="15" fillId="0" borderId="0" xfId="0" applyFont="1" applyAlignment="1">
      <alignment horizontal="right" vertical="center" textRotation="90"/>
    </xf>
    <xf numFmtId="0" fontId="17" fillId="0" borderId="3" xfId="0" applyFont="1" applyBorder="1" applyAlignment="1">
      <alignment horizontal="left" vertical="center" wrapText="1"/>
    </xf>
    <xf numFmtId="0" fontId="17" fillId="0" borderId="9" xfId="0" applyFont="1" applyBorder="1" applyAlignment="1">
      <alignment horizontal="left" vertical="center" wrapText="1"/>
    </xf>
    <xf numFmtId="0" fontId="17" fillId="0" borderId="4" xfId="0" applyFont="1" applyBorder="1" applyAlignment="1">
      <alignment horizontal="left" vertical="center" wrapText="1"/>
    </xf>
    <xf numFmtId="0" fontId="17" fillId="0" borderId="41" xfId="0" applyFont="1" applyBorder="1" applyAlignment="1">
      <alignment horizontal="left" vertical="center" wrapText="1"/>
    </xf>
    <xf numFmtId="0" fontId="17" fillId="0" borderId="23" xfId="0" applyFont="1" applyBorder="1" applyAlignment="1">
      <alignment horizontal="left" vertical="center" wrapText="1"/>
    </xf>
    <xf numFmtId="0" fontId="31" fillId="0" borderId="41" xfId="0" applyFont="1" applyBorder="1" applyAlignment="1">
      <alignment horizontal="left" vertical="center" wrapText="1"/>
    </xf>
    <xf numFmtId="0" fontId="31" fillId="0" borderId="23" xfId="0" applyFont="1" applyBorder="1" applyAlignment="1">
      <alignment horizontal="left" vertical="center" wrapText="1"/>
    </xf>
    <xf numFmtId="0" fontId="16" fillId="0" borderId="50" xfId="0" applyFont="1" applyBorder="1" applyAlignment="1">
      <alignment horizontal="center" vertical="center"/>
    </xf>
    <xf numFmtId="0" fontId="16" fillId="0" borderId="36" xfId="0" applyFont="1" applyBorder="1" applyAlignment="1">
      <alignment horizontal="center" vertical="center"/>
    </xf>
    <xf numFmtId="0" fontId="16" fillId="0" borderId="37" xfId="0" applyFont="1" applyBorder="1" applyAlignment="1">
      <alignment horizontal="center" vertical="center"/>
    </xf>
    <xf numFmtId="0" fontId="22" fillId="4" borderId="45" xfId="0" applyFont="1" applyFill="1" applyBorder="1" applyAlignment="1">
      <alignment horizontal="center" vertical="center" wrapText="1"/>
    </xf>
    <xf numFmtId="0" fontId="22" fillId="4" borderId="46" xfId="0" applyFont="1" applyFill="1" applyBorder="1" applyAlignment="1">
      <alignment horizontal="center" vertical="center" wrapText="1"/>
    </xf>
    <xf numFmtId="0" fontId="22" fillId="4" borderId="51" xfId="0" applyFont="1" applyFill="1" applyBorder="1" applyAlignment="1">
      <alignment horizontal="center" vertical="center" wrapText="1"/>
    </xf>
    <xf numFmtId="0" fontId="14" fillId="2" borderId="45" xfId="0" applyFont="1" applyFill="1" applyBorder="1" applyAlignment="1">
      <alignment horizontal="left" vertical="top" wrapText="1" readingOrder="1"/>
    </xf>
    <xf numFmtId="0" fontId="14" fillId="2" borderId="46" xfId="0" applyFont="1" applyFill="1" applyBorder="1" applyAlignment="1">
      <alignment horizontal="left" vertical="top" wrapText="1" readingOrder="1"/>
    </xf>
    <xf numFmtId="0" fontId="14" fillId="2" borderId="47" xfId="0" applyFont="1" applyFill="1" applyBorder="1" applyAlignment="1">
      <alignment horizontal="left" vertical="top" wrapText="1" readingOrder="1"/>
    </xf>
    <xf numFmtId="0" fontId="22" fillId="4" borderId="26" xfId="0" applyFont="1" applyFill="1" applyBorder="1" applyAlignment="1">
      <alignment horizontal="center" vertical="center" wrapText="1"/>
    </xf>
    <xf numFmtId="0" fontId="26" fillId="0" borderId="1" xfId="0" applyFont="1" applyBorder="1" applyAlignment="1">
      <alignment horizontal="left" vertical="center" wrapText="1"/>
    </xf>
    <xf numFmtId="0" fontId="26" fillId="0" borderId="0" xfId="0" applyFont="1" applyAlignment="1">
      <alignment horizontal="left" vertical="center" wrapText="1"/>
    </xf>
    <xf numFmtId="0" fontId="26" fillId="0" borderId="2" xfId="0" applyFont="1" applyBorder="1" applyAlignment="1">
      <alignment horizontal="left" vertical="center" wrapText="1"/>
    </xf>
    <xf numFmtId="0" fontId="24" fillId="0" borderId="35" xfId="0" applyFont="1" applyBorder="1" applyAlignment="1">
      <alignment horizontal="center" vertical="center"/>
    </xf>
    <xf numFmtId="0" fontId="24" fillId="0" borderId="36" xfId="0" applyFont="1" applyBorder="1" applyAlignment="1">
      <alignment horizontal="center" vertical="center"/>
    </xf>
    <xf numFmtId="0" fontId="24" fillId="0" borderId="37" xfId="0" applyFont="1" applyBorder="1" applyAlignment="1">
      <alignment horizontal="center" vertical="center"/>
    </xf>
    <xf numFmtId="0" fontId="18" fillId="0" borderId="54" xfId="0" applyFont="1" applyBorder="1" applyAlignment="1">
      <alignment horizontal="left" vertical="center" wrapText="1"/>
    </xf>
    <xf numFmtId="0" fontId="18" fillId="0" borderId="60" xfId="0" applyFont="1" applyBorder="1" applyAlignment="1">
      <alignment horizontal="left" vertical="center" wrapText="1"/>
    </xf>
    <xf numFmtId="0" fontId="18" fillId="0" borderId="59" xfId="0" applyFont="1" applyBorder="1" applyAlignment="1">
      <alignment horizontal="left" vertical="center" wrapText="1"/>
    </xf>
    <xf numFmtId="0" fontId="18" fillId="0" borderId="55" xfId="0" applyFont="1" applyBorder="1" applyAlignment="1">
      <alignment horizontal="left" vertical="center" wrapText="1"/>
    </xf>
    <xf numFmtId="0" fontId="18" fillId="0" borderId="56" xfId="0" applyFont="1" applyBorder="1" applyAlignment="1">
      <alignment horizontal="left" vertical="center" wrapText="1"/>
    </xf>
    <xf numFmtId="0" fontId="21" fillId="0" borderId="4" xfId="0" applyFont="1" applyBorder="1" applyAlignment="1">
      <alignment horizontal="center" vertical="center" wrapText="1"/>
    </xf>
    <xf numFmtId="0" fontId="21" fillId="0" borderId="23" xfId="0" applyFont="1" applyBorder="1" applyAlignment="1">
      <alignment horizontal="center" vertical="center" wrapText="1"/>
    </xf>
    <xf numFmtId="0" fontId="17" fillId="0" borderId="3" xfId="0" applyFont="1" applyBorder="1" applyAlignment="1">
      <alignment horizontal="center" vertical="center" wrapText="1"/>
    </xf>
    <xf numFmtId="0" fontId="17" fillId="0" borderId="4" xfId="0" applyFont="1" applyBorder="1" applyAlignment="1">
      <alignment horizontal="center" vertical="center" wrapText="1"/>
    </xf>
    <xf numFmtId="0" fontId="17" fillId="0" borderId="41" xfId="0" applyFont="1" applyBorder="1" applyAlignment="1">
      <alignment horizontal="center" vertical="center" wrapText="1"/>
    </xf>
    <xf numFmtId="0" fontId="17" fillId="0" borderId="23" xfId="0" applyFont="1" applyBorder="1" applyAlignment="1">
      <alignment horizontal="center" vertical="center" wrapText="1"/>
    </xf>
    <xf numFmtId="0" fontId="17" fillId="0" borderId="9" xfId="0" applyFont="1" applyBorder="1" applyAlignment="1">
      <alignment horizontal="center" vertical="center" wrapText="1"/>
    </xf>
    <xf numFmtId="0" fontId="21" fillId="9" borderId="41" xfId="0" applyFont="1" applyFill="1" applyBorder="1" applyAlignment="1">
      <alignment horizontal="center" vertical="center"/>
    </xf>
    <xf numFmtId="0" fontId="21" fillId="9" borderId="23" xfId="0" applyFont="1" applyFill="1" applyBorder="1" applyAlignment="1">
      <alignment horizontal="center" vertical="center"/>
    </xf>
    <xf numFmtId="0" fontId="16" fillId="6" borderId="4" xfId="0" applyFont="1" applyFill="1" applyBorder="1" applyAlignment="1">
      <alignment horizontal="center" vertical="center"/>
    </xf>
    <xf numFmtId="0" fontId="16" fillId="6" borderId="23" xfId="0" applyFont="1" applyFill="1" applyBorder="1" applyAlignment="1">
      <alignment horizontal="center" vertical="center"/>
    </xf>
    <xf numFmtId="0" fontId="21" fillId="6" borderId="4" xfId="0" applyFont="1" applyFill="1" applyBorder="1" applyAlignment="1">
      <alignment horizontal="center"/>
    </xf>
    <xf numFmtId="0" fontId="21" fillId="6" borderId="23" xfId="0" applyFont="1" applyFill="1" applyBorder="1" applyAlignment="1">
      <alignment horizontal="center"/>
    </xf>
    <xf numFmtId="0" fontId="21" fillId="7" borderId="4" xfId="0" applyFont="1" applyFill="1" applyBorder="1" applyAlignment="1">
      <alignment horizontal="center" vertical="center"/>
    </xf>
    <xf numFmtId="0" fontId="21" fillId="7" borderId="23" xfId="0" applyFont="1" applyFill="1" applyBorder="1" applyAlignment="1">
      <alignment horizontal="center" vertical="center"/>
    </xf>
    <xf numFmtId="0" fontId="21" fillId="0" borderId="9" xfId="0" applyFont="1" applyBorder="1" applyAlignment="1">
      <alignment horizontal="center" vertical="center" wrapText="1"/>
    </xf>
    <xf numFmtId="0" fontId="16" fillId="6" borderId="41" xfId="0" applyFont="1" applyFill="1" applyBorder="1" applyAlignment="1">
      <alignment horizontal="center" vertical="center"/>
    </xf>
    <xf numFmtId="0" fontId="16" fillId="6" borderId="4" xfId="0" applyFont="1" applyFill="1" applyBorder="1" applyAlignment="1">
      <alignment horizontal="center" vertical="center" wrapText="1"/>
    </xf>
    <xf numFmtId="0" fontId="16" fillId="6" borderId="23" xfId="0" applyFont="1" applyFill="1" applyBorder="1" applyAlignment="1">
      <alignment horizontal="center" vertical="center" wrapText="1"/>
    </xf>
    <xf numFmtId="0" fontId="21" fillId="10" borderId="4" xfId="0" applyFont="1" applyFill="1" applyBorder="1" applyAlignment="1">
      <alignment horizontal="center" vertical="center"/>
    </xf>
    <xf numFmtId="0" fontId="21" fillId="10" borderId="23" xfId="0" applyFont="1" applyFill="1" applyBorder="1" applyAlignment="1">
      <alignment horizontal="center" vertical="center"/>
    </xf>
    <xf numFmtId="0" fontId="21" fillId="7" borderId="41" xfId="0" applyFont="1" applyFill="1" applyBorder="1" applyAlignment="1">
      <alignment horizontal="center" vertical="center"/>
    </xf>
    <xf numFmtId="0" fontId="21" fillId="8" borderId="4" xfId="0" applyFont="1" applyFill="1" applyBorder="1" applyAlignment="1">
      <alignment horizontal="center" vertical="center"/>
    </xf>
    <xf numFmtId="0" fontId="21" fillId="8" borderId="23" xfId="0" applyFont="1" applyFill="1" applyBorder="1" applyAlignment="1">
      <alignment horizontal="center" vertical="center"/>
    </xf>
    <xf numFmtId="0" fontId="21" fillId="6" borderId="41" xfId="0" applyFont="1" applyFill="1" applyBorder="1" applyAlignment="1">
      <alignment horizontal="center"/>
    </xf>
    <xf numFmtId="0" fontId="16" fillId="6" borderId="41" xfId="0" applyFont="1" applyFill="1" applyBorder="1" applyAlignment="1">
      <alignment horizontal="center" vertical="center" wrapText="1"/>
    </xf>
    <xf numFmtId="0" fontId="21" fillId="0" borderId="41" xfId="0" applyFont="1" applyBorder="1" applyAlignment="1">
      <alignment horizontal="center" vertical="center" wrapText="1"/>
    </xf>
    <xf numFmtId="0" fontId="21" fillId="8" borderId="41" xfId="0" applyFont="1" applyFill="1" applyBorder="1" applyAlignment="1">
      <alignment horizontal="center" vertical="center"/>
    </xf>
    <xf numFmtId="0" fontId="16" fillId="6" borderId="52" xfId="0" applyFont="1" applyFill="1" applyBorder="1" applyAlignment="1">
      <alignment horizontal="center" vertical="center" wrapText="1"/>
    </xf>
    <xf numFmtId="0" fontId="16" fillId="6" borderId="53" xfId="0" applyFont="1" applyFill="1" applyBorder="1" applyAlignment="1">
      <alignment horizontal="center" vertical="center" wrapText="1"/>
    </xf>
    <xf numFmtId="0" fontId="16" fillId="6" borderId="54" xfId="0" applyFont="1" applyFill="1" applyBorder="1" applyAlignment="1">
      <alignment horizontal="center" vertical="center" wrapText="1"/>
    </xf>
    <xf numFmtId="0" fontId="16" fillId="6" borderId="55" xfId="0" applyFont="1" applyFill="1" applyBorder="1" applyAlignment="1">
      <alignment horizontal="center" vertical="center" wrapText="1"/>
    </xf>
    <xf numFmtId="0" fontId="16" fillId="6" borderId="48" xfId="0" applyFont="1" applyFill="1" applyBorder="1" applyAlignment="1">
      <alignment horizontal="center" vertical="center" wrapText="1"/>
    </xf>
    <xf numFmtId="0" fontId="16" fillId="6" borderId="56" xfId="0" applyFont="1" applyFill="1" applyBorder="1" applyAlignment="1">
      <alignment horizontal="center" vertical="center" wrapText="1"/>
    </xf>
    <xf numFmtId="0" fontId="16" fillId="6" borderId="44" xfId="0" applyFont="1" applyFill="1" applyBorder="1" applyAlignment="1">
      <alignment horizontal="center" vertical="center" wrapText="1"/>
    </xf>
    <xf numFmtId="0" fontId="16" fillId="6" borderId="24" xfId="0" applyFont="1" applyFill="1" applyBorder="1" applyAlignment="1">
      <alignment horizontal="center" vertical="center" wrapText="1"/>
    </xf>
    <xf numFmtId="0" fontId="21" fillId="7" borderId="57" xfId="0" applyFont="1" applyFill="1" applyBorder="1" applyAlignment="1">
      <alignment horizontal="center" vertical="center"/>
    </xf>
    <xf numFmtId="0" fontId="21" fillId="7" borderId="58" xfId="0" applyFont="1" applyFill="1" applyBorder="1" applyAlignment="1">
      <alignment horizontal="center" vertical="center"/>
    </xf>
    <xf numFmtId="0" fontId="16" fillId="2" borderId="48" xfId="0" applyFont="1" applyFill="1" applyBorder="1" applyAlignment="1">
      <alignment horizontal="center"/>
    </xf>
    <xf numFmtId="0" fontId="13" fillId="2" borderId="45" xfId="0" applyFont="1" applyFill="1" applyBorder="1" applyAlignment="1">
      <alignment horizontal="left" vertical="top" wrapText="1" readingOrder="1"/>
    </xf>
    <xf numFmtId="0" fontId="13" fillId="2" borderId="46" xfId="0" applyFont="1" applyFill="1" applyBorder="1" applyAlignment="1">
      <alignment horizontal="left" vertical="top" wrapText="1" readingOrder="1"/>
    </xf>
    <xf numFmtId="0" fontId="13" fillId="2" borderId="47" xfId="0" applyFont="1" applyFill="1" applyBorder="1" applyAlignment="1">
      <alignment horizontal="left" vertical="top" wrapText="1" readingOrder="1"/>
    </xf>
    <xf numFmtId="0" fontId="16" fillId="0" borderId="1" xfId="0" applyFont="1" applyBorder="1" applyAlignment="1">
      <alignment horizontal="center" vertical="center"/>
    </xf>
    <xf numFmtId="0" fontId="16" fillId="0" borderId="0" xfId="0" applyFont="1" applyAlignment="1">
      <alignment horizontal="center" vertical="center"/>
    </xf>
    <xf numFmtId="0" fontId="16" fillId="0" borderId="2" xfId="0" applyFont="1" applyBorder="1" applyAlignment="1">
      <alignment horizontal="center" vertical="center"/>
    </xf>
    <xf numFmtId="0" fontId="21" fillId="0" borderId="30" xfId="0" applyFont="1" applyBorder="1" applyAlignment="1">
      <alignment horizontal="center" vertical="center" wrapText="1"/>
    </xf>
    <xf numFmtId="0" fontId="17" fillId="0" borderId="30" xfId="0" applyFont="1" applyBorder="1" applyAlignment="1">
      <alignment horizontal="center" vertical="center" wrapText="1"/>
    </xf>
    <xf numFmtId="0" fontId="23" fillId="4" borderId="26" xfId="0" applyFont="1" applyFill="1" applyBorder="1" applyAlignment="1">
      <alignment horizontal="center" vertical="center" wrapText="1"/>
    </xf>
    <xf numFmtId="0" fontId="27" fillId="0" borderId="1" xfId="0" applyFont="1" applyBorder="1" applyAlignment="1">
      <alignment vertical="center" wrapText="1"/>
    </xf>
    <xf numFmtId="0" fontId="27" fillId="0" borderId="0" xfId="0" applyFont="1" applyAlignment="1">
      <alignment vertical="center" wrapText="1"/>
    </xf>
    <xf numFmtId="0" fontId="27" fillId="0" borderId="1" xfId="0" applyFont="1" applyBorder="1"/>
    <xf numFmtId="0" fontId="27" fillId="0" borderId="0" xfId="0" applyFont="1"/>
  </cellXfs>
  <cellStyles count="1">
    <cellStyle name="Normal" xfId="0" builtinId="0"/>
  </cellStyles>
  <dxfs count="18">
    <dxf>
      <fill>
        <patternFill>
          <bgColor rgb="FF92D050"/>
        </patternFill>
      </fill>
    </dxf>
    <dxf>
      <fill>
        <patternFill>
          <bgColor rgb="FFFFFF00"/>
        </patternFill>
      </fill>
    </dxf>
    <dxf>
      <fill>
        <patternFill>
          <bgColor rgb="FFF9C645"/>
        </patternFill>
      </fill>
    </dxf>
    <dxf>
      <font>
        <color rgb="FF9C0006"/>
      </font>
      <fill>
        <patternFill>
          <bgColor rgb="FFFF0000"/>
        </patternFill>
      </fill>
    </dxf>
    <dxf>
      <fill>
        <patternFill>
          <bgColor rgb="FF92D050"/>
        </patternFill>
      </fill>
    </dxf>
    <dxf>
      <fill>
        <patternFill>
          <bgColor rgb="FFFFFF00"/>
        </patternFill>
      </fill>
    </dxf>
    <dxf>
      <fill>
        <patternFill>
          <bgColor rgb="FFEEBF3A"/>
        </patternFill>
      </fill>
    </dxf>
    <dxf>
      <font>
        <color rgb="FF9C0006"/>
      </font>
      <fill>
        <patternFill>
          <bgColor rgb="FFFF0000"/>
        </patternFill>
      </fill>
    </dxf>
    <dxf>
      <fill>
        <patternFill>
          <bgColor rgb="FF92D050"/>
        </patternFill>
      </fill>
    </dxf>
    <dxf>
      <fill>
        <patternFill>
          <bgColor rgb="FFFFFF00"/>
        </patternFill>
      </fill>
    </dxf>
    <dxf>
      <fill>
        <patternFill>
          <bgColor rgb="FFEFAE2D"/>
        </patternFill>
      </fill>
    </dxf>
    <dxf>
      <font>
        <color rgb="FF9C0006"/>
      </font>
      <fill>
        <patternFill>
          <bgColor rgb="FFFF0000"/>
        </patternFill>
      </fill>
    </dxf>
    <dxf>
      <font>
        <condense val="0"/>
        <extend val="0"/>
        <color indexed="11"/>
      </font>
      <fill>
        <patternFill>
          <fgColor indexed="11"/>
        </patternFill>
      </fill>
    </dxf>
    <dxf>
      <fill>
        <patternFill>
          <bgColor rgb="FF92D050"/>
        </patternFill>
      </fill>
    </dxf>
    <dxf>
      <fill>
        <patternFill>
          <bgColor rgb="FFFFFF00"/>
        </patternFill>
      </fill>
    </dxf>
    <dxf>
      <fill>
        <patternFill>
          <bgColor rgb="FFF3BA2D"/>
        </patternFill>
      </fill>
    </dxf>
    <dxf>
      <font>
        <color theme="0"/>
        <name val="Cambria"/>
        <scheme val="none"/>
      </font>
      <fill>
        <patternFill>
          <bgColor rgb="FFFF0000"/>
        </patternFill>
      </fill>
    </dxf>
    <dxf>
      <font>
        <condense val="0"/>
        <extend val="0"/>
        <color indexed="11"/>
      </font>
      <fill>
        <patternFill>
          <fgColor indexed="11"/>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0D0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calcChain" Target="calcChain.xml"/><Relationship Id="rId5" Type="http://schemas.openxmlformats.org/officeDocument/2006/relationships/worksheet" Target="worksheets/sheet5.xml"/><Relationship Id="rId10" Type="http://schemas.microsoft.com/office/2017/10/relationships/person" Target="persons/perso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56030</xdr:colOff>
      <xdr:row>1</xdr:row>
      <xdr:rowOff>549089</xdr:rowOff>
    </xdr:from>
    <xdr:to>
      <xdr:col>1</xdr:col>
      <xdr:colOff>2745442</xdr:colOff>
      <xdr:row>2</xdr:row>
      <xdr:rowOff>380999</xdr:rowOff>
    </xdr:to>
    <xdr:pic>
      <xdr:nvPicPr>
        <xdr:cNvPr id="2" name="Imagen 1">
          <a:extLst>
            <a:ext uri="{FF2B5EF4-FFF2-40B4-BE49-F238E27FC236}">
              <a16:creationId xmlns:a16="http://schemas.microsoft.com/office/drawing/2014/main" id="{548B922F-836C-47EA-B8D5-C3ADFDF44DAF}"/>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35324" y="728383"/>
          <a:ext cx="2689412" cy="89646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312964</xdr:colOff>
      <xdr:row>1</xdr:row>
      <xdr:rowOff>326572</xdr:rowOff>
    </xdr:from>
    <xdr:to>
      <xdr:col>1</xdr:col>
      <xdr:colOff>3436604</xdr:colOff>
      <xdr:row>2</xdr:row>
      <xdr:rowOff>593646</xdr:rowOff>
    </xdr:to>
    <xdr:pic>
      <xdr:nvPicPr>
        <xdr:cNvPr id="4" name="Imagen 3">
          <a:extLst>
            <a:ext uri="{FF2B5EF4-FFF2-40B4-BE49-F238E27FC236}">
              <a16:creationId xmlns:a16="http://schemas.microsoft.com/office/drawing/2014/main" id="{473FDAE2-19E2-4EB2-A873-D5895E2EC805}"/>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66750" y="489858"/>
          <a:ext cx="3123640" cy="126039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219075</xdr:colOff>
      <xdr:row>1</xdr:row>
      <xdr:rowOff>180975</xdr:rowOff>
    </xdr:from>
    <xdr:to>
      <xdr:col>1</xdr:col>
      <xdr:colOff>2657475</xdr:colOff>
      <xdr:row>2</xdr:row>
      <xdr:rowOff>431800</xdr:rowOff>
    </xdr:to>
    <xdr:pic>
      <xdr:nvPicPr>
        <xdr:cNvPr id="2" name="Imagen 1">
          <a:extLst>
            <a:ext uri="{FF2B5EF4-FFF2-40B4-BE49-F238E27FC236}">
              <a16:creationId xmlns:a16="http://schemas.microsoft.com/office/drawing/2014/main" id="{F479DB95-9782-4717-A20B-ED6F2A65022A}"/>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95300" y="342900"/>
          <a:ext cx="2438400" cy="86677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104775</xdr:colOff>
      <xdr:row>1</xdr:row>
      <xdr:rowOff>133350</xdr:rowOff>
    </xdr:from>
    <xdr:to>
      <xdr:col>1</xdr:col>
      <xdr:colOff>2686050</xdr:colOff>
      <xdr:row>3</xdr:row>
      <xdr:rowOff>13607</xdr:rowOff>
    </xdr:to>
    <xdr:pic>
      <xdr:nvPicPr>
        <xdr:cNvPr id="2" name="Imagen 1">
          <a:extLst>
            <a:ext uri="{FF2B5EF4-FFF2-40B4-BE49-F238E27FC236}">
              <a16:creationId xmlns:a16="http://schemas.microsoft.com/office/drawing/2014/main" id="{F9642F37-146B-4154-AE7C-77EB4C3795EC}"/>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95275" y="295275"/>
          <a:ext cx="2581275" cy="881742"/>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95251</xdr:colOff>
      <xdr:row>1</xdr:row>
      <xdr:rowOff>204107</xdr:rowOff>
    </xdr:from>
    <xdr:to>
      <xdr:col>1</xdr:col>
      <xdr:colOff>3156858</xdr:colOff>
      <xdr:row>3</xdr:row>
      <xdr:rowOff>204107</xdr:rowOff>
    </xdr:to>
    <xdr:pic>
      <xdr:nvPicPr>
        <xdr:cNvPr id="2" name="Imagen 1">
          <a:extLst>
            <a:ext uri="{FF2B5EF4-FFF2-40B4-BE49-F238E27FC236}">
              <a16:creationId xmlns:a16="http://schemas.microsoft.com/office/drawing/2014/main" id="{C9C916BE-BC61-41F2-AFDD-06DDA213F302}"/>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81001" y="381000"/>
          <a:ext cx="3061607" cy="1074964"/>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CristhianDuarte/Desktop/PYBA%20SUBA/MATRIZ%20DE%20RIESGO%20PYBA%201971%20SUBA.xlsx" TargetMode="External"/><Relationship Id="rId1" Type="http://schemas.openxmlformats.org/officeDocument/2006/relationships/externalLinkPath" Target="/Users/CristhianDuarte/Desktop/PYBA%20SUBA/MATRIZ%20DE%20RIESGO%20PYBA%201971%20SUB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CONTEXTO"/>
      <sheetName val="IDENTIFICACION Y ANALISIS"/>
      <sheetName val="EVALUACION"/>
      <sheetName val="EVALUACION CON CONTROLES"/>
      <sheetName val="ASIGNACION Y TRATAMIENTO"/>
    </sheetNames>
    <sheetDataSet>
      <sheetData sheetId="0"/>
      <sheetData sheetId="1"/>
      <sheetData sheetId="2">
        <row r="17">
          <cell r="C17" t="str">
            <v>Inadecuada escogencia de la modalidad de contratación</v>
          </cell>
        </row>
        <row r="19">
          <cell r="C19" t="str">
            <v xml:space="preserve">Inadecuada  descripción del bien o servicio requerido </v>
          </cell>
        </row>
        <row r="20">
          <cell r="C20" t="str">
            <v>Requisitos habilitantes que impidan la selección objetiva</v>
          </cell>
        </row>
        <row r="22">
          <cell r="C22" t="str">
            <v>Inadecuado manejo administrativo del proceso contractual</v>
          </cell>
        </row>
        <row r="33">
          <cell r="C33" t="str">
            <v>Cambio de precios en factores de producción.</v>
          </cell>
        </row>
      </sheetData>
      <sheetData sheetId="3"/>
      <sheetData sheetId="4"/>
    </sheetDataSet>
  </externalBook>
</externalLink>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F22"/>
  <sheetViews>
    <sheetView showGridLines="0" topLeftCell="A18" zoomScale="85" zoomScaleNormal="85" zoomScalePageLayoutView="40" workbookViewId="0">
      <selection activeCell="B6" sqref="B6:F6"/>
    </sheetView>
  </sheetViews>
  <sheetFormatPr baseColWidth="10" defaultColWidth="11.44140625" defaultRowHeight="13.2" x14ac:dyDescent="0.25"/>
  <cols>
    <col min="1" max="1" width="2.6640625" customWidth="1"/>
    <col min="2" max="2" width="42" customWidth="1"/>
    <col min="3" max="3" width="71.44140625" customWidth="1"/>
    <col min="4" max="4" width="36.6640625" customWidth="1"/>
    <col min="5" max="5" width="28.5546875" customWidth="1"/>
    <col min="6" max="6" width="35.88671875" customWidth="1"/>
    <col min="7" max="7" width="2.6640625" customWidth="1"/>
  </cols>
  <sheetData>
    <row r="1" spans="2:6" ht="14.25" customHeight="1" x14ac:dyDescent="0.25"/>
    <row r="2" spans="2:6" ht="84" customHeight="1" x14ac:dyDescent="0.25">
      <c r="B2" s="195"/>
      <c r="C2" s="205" t="s">
        <v>0</v>
      </c>
      <c r="D2" s="206"/>
      <c r="E2" s="207"/>
      <c r="F2" s="214" t="s">
        <v>1</v>
      </c>
    </row>
    <row r="3" spans="2:6" ht="42.75" customHeight="1" x14ac:dyDescent="0.25">
      <c r="B3" s="195"/>
      <c r="C3" s="208"/>
      <c r="D3" s="209"/>
      <c r="E3" s="210"/>
      <c r="F3" s="215"/>
    </row>
    <row r="4" spans="2:6" ht="41.25" customHeight="1" x14ac:dyDescent="0.25">
      <c r="B4" s="195"/>
      <c r="C4" s="211"/>
      <c r="D4" s="212"/>
      <c r="E4" s="213"/>
      <c r="F4" s="203"/>
    </row>
    <row r="5" spans="2:6" ht="37.5" customHeight="1" thickBot="1" x14ac:dyDescent="0.3">
      <c r="B5" s="12"/>
      <c r="C5" s="13"/>
      <c r="D5" s="13"/>
      <c r="E5" s="13"/>
      <c r="F5" s="13"/>
    </row>
    <row r="6" spans="2:6" ht="21" customHeight="1" thickBot="1" x14ac:dyDescent="0.35">
      <c r="B6" s="196" t="s">
        <v>2</v>
      </c>
      <c r="C6" s="197"/>
      <c r="D6" s="197"/>
      <c r="E6" s="197"/>
      <c r="F6" s="198"/>
    </row>
    <row r="7" spans="2:6" ht="78.75" customHeight="1" x14ac:dyDescent="0.25">
      <c r="B7" s="202" t="s">
        <v>3</v>
      </c>
      <c r="C7" s="203"/>
      <c r="D7" s="203"/>
      <c r="E7" s="203"/>
      <c r="F7" s="204"/>
    </row>
    <row r="8" spans="2:6" ht="57.75" customHeight="1" x14ac:dyDescent="0.25">
      <c r="B8" s="199" t="s">
        <v>202</v>
      </c>
      <c r="C8" s="200"/>
      <c r="D8" s="200"/>
      <c r="E8" s="200"/>
      <c r="F8" s="201"/>
    </row>
    <row r="9" spans="2:6" ht="64.5" customHeight="1" x14ac:dyDescent="0.25">
      <c r="B9" s="188" t="s">
        <v>203</v>
      </c>
      <c r="C9" s="189"/>
      <c r="D9" s="189"/>
      <c r="E9" s="189"/>
      <c r="F9" s="190"/>
    </row>
    <row r="10" spans="2:6" ht="36" customHeight="1" x14ac:dyDescent="0.25">
      <c r="B10" s="188" t="s">
        <v>204</v>
      </c>
      <c r="C10" s="189"/>
      <c r="D10" s="189"/>
      <c r="E10" s="189"/>
      <c r="F10" s="190"/>
    </row>
    <row r="11" spans="2:6" ht="72" customHeight="1" x14ac:dyDescent="0.25">
      <c r="B11" s="188" t="s">
        <v>4</v>
      </c>
      <c r="C11" s="189"/>
      <c r="D11" s="189"/>
      <c r="E11" s="189"/>
      <c r="F11" s="190"/>
    </row>
    <row r="12" spans="2:6" ht="34.5" customHeight="1" x14ac:dyDescent="0.25">
      <c r="B12" s="188" t="s">
        <v>205</v>
      </c>
      <c r="C12" s="189"/>
      <c r="D12" s="189"/>
      <c r="E12" s="189"/>
      <c r="F12" s="190"/>
    </row>
    <row r="13" spans="2:6" ht="34.200000000000003" customHeight="1" x14ac:dyDescent="0.25">
      <c r="B13" s="188" t="s">
        <v>206</v>
      </c>
      <c r="C13" s="189"/>
      <c r="D13" s="189"/>
      <c r="E13" s="189"/>
      <c r="F13" s="190"/>
    </row>
    <row r="14" spans="2:6" ht="26.25" customHeight="1" x14ac:dyDescent="0.25">
      <c r="B14" s="188" t="s">
        <v>5</v>
      </c>
      <c r="C14" s="189"/>
      <c r="D14" s="189"/>
      <c r="E14" s="189"/>
      <c r="F14" s="190"/>
    </row>
    <row r="15" spans="2:6" ht="76.8" customHeight="1" x14ac:dyDescent="0.25">
      <c r="B15" s="188" t="s">
        <v>208</v>
      </c>
      <c r="C15" s="189"/>
      <c r="D15" s="189"/>
      <c r="E15" s="189"/>
      <c r="F15" s="190"/>
    </row>
    <row r="16" spans="2:6" ht="179.4" customHeight="1" x14ac:dyDescent="0.25">
      <c r="B16" s="188" t="s">
        <v>207</v>
      </c>
      <c r="C16" s="189"/>
      <c r="D16" s="189"/>
      <c r="E16" s="189"/>
      <c r="F16" s="190"/>
    </row>
    <row r="17" spans="2:6" ht="20.25" customHeight="1" x14ac:dyDescent="0.25">
      <c r="B17" s="188" t="s">
        <v>6</v>
      </c>
      <c r="C17" s="189"/>
      <c r="D17" s="189"/>
      <c r="E17" s="189"/>
      <c r="F17" s="190"/>
    </row>
    <row r="18" spans="2:6" ht="146.4" customHeight="1" x14ac:dyDescent="0.25">
      <c r="B18" s="191" t="s">
        <v>209</v>
      </c>
      <c r="C18" s="189"/>
      <c r="D18" s="189"/>
      <c r="E18" s="189"/>
      <c r="F18" s="190"/>
    </row>
    <row r="19" spans="2:6" ht="27" customHeight="1" thickBot="1" x14ac:dyDescent="0.3">
      <c r="B19" s="192" t="s">
        <v>7</v>
      </c>
      <c r="C19" s="193"/>
      <c r="D19" s="193"/>
      <c r="E19" s="193"/>
      <c r="F19" s="194"/>
    </row>
    <row r="20" spans="2:6" ht="14.25" customHeight="1" x14ac:dyDescent="0.25">
      <c r="B20" s="6"/>
    </row>
    <row r="21" spans="2:6" x14ac:dyDescent="0.25">
      <c r="B21" s="7"/>
    </row>
    <row r="22" spans="2:6" ht="17.25" customHeight="1" x14ac:dyDescent="0.25">
      <c r="B22" s="187"/>
      <c r="C22" s="187"/>
      <c r="D22" s="187"/>
      <c r="E22" s="187"/>
      <c r="F22" s="187"/>
    </row>
  </sheetData>
  <mergeCells count="18">
    <mergeCell ref="B2:B4"/>
    <mergeCell ref="B15:F15"/>
    <mergeCell ref="B6:F6"/>
    <mergeCell ref="B8:F8"/>
    <mergeCell ref="B9:F9"/>
    <mergeCell ref="B7:F7"/>
    <mergeCell ref="B10:F10"/>
    <mergeCell ref="B11:F11"/>
    <mergeCell ref="B12:F12"/>
    <mergeCell ref="B13:F13"/>
    <mergeCell ref="B14:F14"/>
    <mergeCell ref="C2:E4"/>
    <mergeCell ref="F2:F4"/>
    <mergeCell ref="B22:F22"/>
    <mergeCell ref="B16:F16"/>
    <mergeCell ref="B17:F17"/>
    <mergeCell ref="B18:F18"/>
    <mergeCell ref="B19:F19"/>
  </mergeCells>
  <printOptions horizontalCentered="1"/>
  <pageMargins left="0.7" right="0.7" top="0.75" bottom="0.75" header="0.3" footer="0.3"/>
  <pageSetup scale="52" orientation="portrait" horizontalDpi="4294967295" verticalDpi="4294967295" r:id="rId1"/>
  <headerFooter alignWithMargins="0">
    <oddFooter>&amp;L&amp;12Calle 26 No. 57-41 Torre 8, Pisos 7 y 8 CEMSA – C.P. 111321
PBX. 3779555  - Información: Línea 195
www.umv.gov.co&amp;C
CON-FM-089
&amp;P de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B2:F57"/>
  <sheetViews>
    <sheetView showGridLines="0" topLeftCell="A27" zoomScale="80" zoomScaleNormal="80" zoomScalePageLayoutView="85" workbookViewId="0">
      <selection activeCell="A19" sqref="A19"/>
    </sheetView>
  </sheetViews>
  <sheetFormatPr baseColWidth="10" defaultColWidth="11.44140625" defaultRowHeight="13.2" x14ac:dyDescent="0.25"/>
  <cols>
    <col min="1" max="1" width="5.33203125" customWidth="1"/>
    <col min="2" max="2" width="57.88671875" customWidth="1"/>
    <col min="3" max="3" width="105.33203125" customWidth="1"/>
    <col min="4" max="4" width="20" customWidth="1"/>
    <col min="5" max="5" width="23.44140625" customWidth="1"/>
    <col min="6" max="6" width="31" customWidth="1"/>
  </cols>
  <sheetData>
    <row r="2" spans="2:6" ht="78" customHeight="1" x14ac:dyDescent="0.25">
      <c r="B2" s="195"/>
      <c r="C2" s="205" t="s">
        <v>8</v>
      </c>
      <c r="D2" s="206"/>
      <c r="E2" s="207"/>
      <c r="F2" s="214" t="s">
        <v>1</v>
      </c>
    </row>
    <row r="3" spans="2:6" ht="51" customHeight="1" x14ac:dyDescent="0.25">
      <c r="B3" s="195"/>
      <c r="C3" s="208"/>
      <c r="D3" s="209"/>
      <c r="E3" s="210"/>
      <c r="F3" s="215"/>
    </row>
    <row r="4" spans="2:6" ht="54" customHeight="1" x14ac:dyDescent="0.25">
      <c r="B4" s="195"/>
      <c r="C4" s="211"/>
      <c r="D4" s="212"/>
      <c r="E4" s="213"/>
      <c r="F4" s="203"/>
    </row>
    <row r="5" spans="2:6" ht="24.75" customHeight="1" thickBot="1" x14ac:dyDescent="0.3">
      <c r="B5" s="12"/>
      <c r="C5" s="13"/>
      <c r="D5" s="13"/>
      <c r="E5" s="13"/>
      <c r="F5" s="13"/>
    </row>
    <row r="6" spans="2:6" ht="18" customHeight="1" thickBot="1" x14ac:dyDescent="0.3">
      <c r="B6" s="220" t="s">
        <v>9</v>
      </c>
      <c r="C6" s="221"/>
      <c r="D6" s="221"/>
      <c r="E6" s="221"/>
      <c r="F6" s="222"/>
    </row>
    <row r="7" spans="2:6" ht="42.75" customHeight="1" x14ac:dyDescent="0.25">
      <c r="B7" s="223" t="s">
        <v>10</v>
      </c>
      <c r="C7" s="224"/>
      <c r="D7" s="224"/>
      <c r="E7" s="224"/>
      <c r="F7" s="224"/>
    </row>
    <row r="8" spans="2:6" ht="63" customHeight="1" x14ac:dyDescent="0.25">
      <c r="B8" s="225"/>
      <c r="C8" s="226"/>
      <c r="D8" s="226"/>
      <c r="E8" s="226"/>
      <c r="F8" s="226"/>
    </row>
    <row r="9" spans="2:6" ht="37.5" customHeight="1" x14ac:dyDescent="0.25">
      <c r="B9" s="225"/>
      <c r="C9" s="226"/>
      <c r="D9" s="226"/>
      <c r="E9" s="226"/>
      <c r="F9" s="226"/>
    </row>
    <row r="10" spans="2:6" ht="43.5" customHeight="1" x14ac:dyDescent="0.25">
      <c r="B10" s="225"/>
      <c r="C10" s="226"/>
      <c r="D10" s="226"/>
      <c r="E10" s="226"/>
      <c r="F10" s="226"/>
    </row>
    <row r="11" spans="2:6" ht="58.5" customHeight="1" x14ac:dyDescent="0.25">
      <c r="B11" s="225"/>
      <c r="C11" s="226"/>
      <c r="D11" s="226"/>
      <c r="E11" s="226"/>
      <c r="F11" s="226"/>
    </row>
    <row r="12" spans="2:6" ht="46.5" customHeight="1" x14ac:dyDescent="0.25">
      <c r="B12" s="225"/>
      <c r="C12" s="226"/>
      <c r="D12" s="226"/>
      <c r="E12" s="226"/>
      <c r="F12" s="226"/>
    </row>
    <row r="13" spans="2:6" ht="47.25" customHeight="1" x14ac:dyDescent="0.25">
      <c r="B13" s="225"/>
      <c r="C13" s="226"/>
      <c r="D13" s="226"/>
      <c r="E13" s="226"/>
      <c r="F13" s="226"/>
    </row>
    <row r="14" spans="2:6" ht="22.5" customHeight="1" thickBot="1" x14ac:dyDescent="0.3">
      <c r="B14" s="227"/>
      <c r="C14" s="228"/>
      <c r="D14" s="228"/>
      <c r="E14" s="228"/>
      <c r="F14" s="228"/>
    </row>
    <row r="15" spans="2:6" ht="16.5" customHeight="1" thickBot="1" x14ac:dyDescent="0.3">
      <c r="B15" s="236" t="s">
        <v>11</v>
      </c>
      <c r="C15" s="237"/>
      <c r="D15" s="237"/>
      <c r="E15" s="237"/>
      <c r="F15" s="238"/>
    </row>
    <row r="16" spans="2:6" ht="127.5" customHeight="1" x14ac:dyDescent="0.25">
      <c r="B16" s="229" t="s">
        <v>12</v>
      </c>
      <c r="C16" s="230"/>
      <c r="D16" s="230"/>
      <c r="E16" s="230"/>
      <c r="F16" s="231"/>
    </row>
    <row r="17" spans="2:6" ht="19.5" customHeight="1" x14ac:dyDescent="0.25">
      <c r="B17" s="54"/>
      <c r="C17" s="55" t="s">
        <v>13</v>
      </c>
      <c r="D17" s="234" t="s">
        <v>14</v>
      </c>
      <c r="E17" s="234" t="s">
        <v>15</v>
      </c>
      <c r="F17" s="232" t="s">
        <v>16</v>
      </c>
    </row>
    <row r="18" spans="2:6" ht="21" customHeight="1" x14ac:dyDescent="0.25">
      <c r="B18" s="54"/>
      <c r="C18" s="55" t="s">
        <v>17</v>
      </c>
      <c r="D18" s="235"/>
      <c r="E18" s="235"/>
      <c r="F18" s="233"/>
    </row>
    <row r="19" spans="2:6" ht="18.75" customHeight="1" x14ac:dyDescent="0.25">
      <c r="B19" s="56" t="s">
        <v>18</v>
      </c>
      <c r="C19" s="57"/>
      <c r="D19" s="58" t="s">
        <v>19</v>
      </c>
      <c r="E19" s="59" t="s">
        <v>20</v>
      </c>
      <c r="F19" s="60" t="s">
        <v>21</v>
      </c>
    </row>
    <row r="20" spans="2:6" ht="18.75" customHeight="1" x14ac:dyDescent="0.25">
      <c r="B20" s="61" t="s">
        <v>22</v>
      </c>
      <c r="C20" s="62"/>
      <c r="D20" s="63" t="s">
        <v>19</v>
      </c>
      <c r="E20" s="64" t="s">
        <v>23</v>
      </c>
      <c r="F20" s="65" t="s">
        <v>24</v>
      </c>
    </row>
    <row r="21" spans="2:6" ht="18.75" customHeight="1" x14ac:dyDescent="0.25">
      <c r="B21" s="61" t="s">
        <v>25</v>
      </c>
      <c r="C21" s="62"/>
      <c r="D21" s="63" t="s">
        <v>19</v>
      </c>
      <c r="E21" s="64" t="s">
        <v>20</v>
      </c>
      <c r="F21" s="65" t="s">
        <v>21</v>
      </c>
    </row>
    <row r="22" spans="2:6" ht="18.75" customHeight="1" x14ac:dyDescent="0.25">
      <c r="B22" s="61" t="s">
        <v>26</v>
      </c>
      <c r="C22" s="62"/>
      <c r="D22" s="63" t="s">
        <v>19</v>
      </c>
      <c r="E22" s="64" t="s">
        <v>20</v>
      </c>
      <c r="F22" s="65" t="s">
        <v>21</v>
      </c>
    </row>
    <row r="23" spans="2:6" ht="24" customHeight="1" x14ac:dyDescent="0.25">
      <c r="B23" s="54"/>
      <c r="C23" s="55" t="s">
        <v>27</v>
      </c>
      <c r="D23" s="69"/>
      <c r="E23" s="69"/>
      <c r="F23" s="70"/>
    </row>
    <row r="24" spans="2:6" ht="19.5" customHeight="1" x14ac:dyDescent="0.25">
      <c r="B24" s="56" t="s">
        <v>28</v>
      </c>
      <c r="C24" s="71"/>
      <c r="D24" s="58" t="s">
        <v>19</v>
      </c>
      <c r="E24" s="59" t="s">
        <v>20</v>
      </c>
      <c r="F24" s="60" t="s">
        <v>21</v>
      </c>
    </row>
    <row r="25" spans="2:6" ht="19.5" customHeight="1" x14ac:dyDescent="0.25">
      <c r="B25" s="216" t="s">
        <v>29</v>
      </c>
      <c r="C25" s="217"/>
      <c r="D25" s="63" t="s">
        <v>19</v>
      </c>
      <c r="E25" s="64" t="s">
        <v>23</v>
      </c>
      <c r="F25" s="65" t="s">
        <v>21</v>
      </c>
    </row>
    <row r="26" spans="2:6" ht="19.5" customHeight="1" x14ac:dyDescent="0.25">
      <c r="B26" s="61" t="s">
        <v>30</v>
      </c>
      <c r="C26" s="72"/>
      <c r="D26" s="63" t="s">
        <v>19</v>
      </c>
      <c r="E26" s="64" t="s">
        <v>23</v>
      </c>
      <c r="F26" s="65" t="s">
        <v>21</v>
      </c>
    </row>
    <row r="27" spans="2:6" ht="19.5" customHeight="1" x14ac:dyDescent="0.25">
      <c r="B27" s="61" t="s">
        <v>31</v>
      </c>
      <c r="C27" s="72"/>
      <c r="D27" s="63" t="s">
        <v>19</v>
      </c>
      <c r="E27" s="64" t="s">
        <v>23</v>
      </c>
      <c r="F27" s="65" t="s">
        <v>21</v>
      </c>
    </row>
    <row r="28" spans="2:6" ht="19.5" customHeight="1" x14ac:dyDescent="0.25">
      <c r="B28" s="216" t="s">
        <v>32</v>
      </c>
      <c r="C28" s="217"/>
      <c r="D28" s="63" t="s">
        <v>19</v>
      </c>
      <c r="E28" s="64" t="s">
        <v>23</v>
      </c>
      <c r="F28" s="65" t="s">
        <v>21</v>
      </c>
    </row>
    <row r="29" spans="2:6" ht="19.5" customHeight="1" x14ac:dyDescent="0.25">
      <c r="B29" s="218" t="s">
        <v>33</v>
      </c>
      <c r="C29" s="219"/>
      <c r="D29" s="74" t="s">
        <v>19</v>
      </c>
      <c r="E29" s="67" t="s">
        <v>23</v>
      </c>
      <c r="F29" s="68" t="s">
        <v>21</v>
      </c>
    </row>
    <row r="30" spans="2:6" ht="23.25" customHeight="1" x14ac:dyDescent="0.25">
      <c r="B30" s="54"/>
      <c r="C30" s="55" t="s">
        <v>34</v>
      </c>
      <c r="D30" s="75"/>
      <c r="E30" s="75"/>
      <c r="F30" s="76"/>
    </row>
    <row r="31" spans="2:6" ht="19.5" customHeight="1" x14ac:dyDescent="0.25">
      <c r="B31" s="239" t="s">
        <v>35</v>
      </c>
      <c r="C31" s="240"/>
      <c r="D31" s="58" t="s">
        <v>19</v>
      </c>
      <c r="E31" s="59" t="s">
        <v>20</v>
      </c>
      <c r="F31" s="60" t="s">
        <v>21</v>
      </c>
    </row>
    <row r="32" spans="2:6" ht="19.5" customHeight="1" x14ac:dyDescent="0.25">
      <c r="B32" s="77" t="s">
        <v>36</v>
      </c>
      <c r="C32" s="72"/>
      <c r="D32" s="63" t="s">
        <v>19</v>
      </c>
      <c r="E32" s="64" t="s">
        <v>23</v>
      </c>
      <c r="F32" s="65" t="s">
        <v>21</v>
      </c>
    </row>
    <row r="33" spans="2:6" ht="19.5" customHeight="1" x14ac:dyDescent="0.25">
      <c r="B33" s="216" t="s">
        <v>37</v>
      </c>
      <c r="C33" s="217"/>
      <c r="D33" s="63" t="s">
        <v>19</v>
      </c>
      <c r="E33" s="64" t="s">
        <v>20</v>
      </c>
      <c r="F33" s="65" t="s">
        <v>21</v>
      </c>
    </row>
    <row r="34" spans="2:6" ht="19.5" customHeight="1" x14ac:dyDescent="0.25">
      <c r="B34" s="61" t="s">
        <v>38</v>
      </c>
      <c r="C34" s="72"/>
      <c r="D34" s="63" t="s">
        <v>19</v>
      </c>
      <c r="E34" s="64" t="s">
        <v>20</v>
      </c>
      <c r="F34" s="65" t="s">
        <v>21</v>
      </c>
    </row>
    <row r="35" spans="2:6" ht="19.5" customHeight="1" x14ac:dyDescent="0.25">
      <c r="B35" s="66" t="s">
        <v>39</v>
      </c>
      <c r="C35" s="73"/>
      <c r="D35" s="74" t="s">
        <v>19</v>
      </c>
      <c r="E35" s="67" t="s">
        <v>23</v>
      </c>
      <c r="F35" s="68" t="s">
        <v>21</v>
      </c>
    </row>
    <row r="36" spans="2:6" ht="23.25" customHeight="1" x14ac:dyDescent="0.25">
      <c r="B36" s="54"/>
      <c r="C36" s="55" t="s">
        <v>40</v>
      </c>
      <c r="D36" s="78"/>
      <c r="E36" s="78"/>
      <c r="F36" s="79"/>
    </row>
    <row r="37" spans="2:6" ht="19.5" customHeight="1" x14ac:dyDescent="0.25">
      <c r="B37" s="239" t="s">
        <v>41</v>
      </c>
      <c r="C37" s="240"/>
      <c r="D37" s="63" t="s">
        <v>19</v>
      </c>
      <c r="E37" s="59" t="s">
        <v>23</v>
      </c>
      <c r="F37" s="80" t="s">
        <v>24</v>
      </c>
    </row>
    <row r="38" spans="2:6" ht="19.5" customHeight="1" x14ac:dyDescent="0.25">
      <c r="B38" s="216" t="s">
        <v>42</v>
      </c>
      <c r="C38" s="217"/>
      <c r="D38" s="63" t="s">
        <v>19</v>
      </c>
      <c r="E38" s="64" t="s">
        <v>23</v>
      </c>
      <c r="F38" s="81" t="s">
        <v>24</v>
      </c>
    </row>
    <row r="39" spans="2:6" ht="19.5" customHeight="1" x14ac:dyDescent="0.25">
      <c r="B39" s="216" t="s">
        <v>43</v>
      </c>
      <c r="C39" s="217"/>
      <c r="D39" s="63" t="s">
        <v>19</v>
      </c>
      <c r="E39" s="64" t="s">
        <v>23</v>
      </c>
      <c r="F39" s="81" t="s">
        <v>24</v>
      </c>
    </row>
    <row r="40" spans="2:6" ht="19.5" customHeight="1" x14ac:dyDescent="0.25">
      <c r="B40" s="216" t="s">
        <v>44</v>
      </c>
      <c r="C40" s="217"/>
      <c r="D40" s="63" t="s">
        <v>19</v>
      </c>
      <c r="E40" s="64" t="s">
        <v>23</v>
      </c>
      <c r="F40" s="81" t="s">
        <v>45</v>
      </c>
    </row>
    <row r="41" spans="2:6" ht="19.5" customHeight="1" x14ac:dyDescent="0.25">
      <c r="B41" s="216" t="s">
        <v>46</v>
      </c>
      <c r="C41" s="217"/>
      <c r="D41" s="63" t="s">
        <v>19</v>
      </c>
      <c r="E41" s="64" t="s">
        <v>23</v>
      </c>
      <c r="F41" s="81" t="s">
        <v>24</v>
      </c>
    </row>
    <row r="42" spans="2:6" ht="19.5" customHeight="1" x14ac:dyDescent="0.25">
      <c r="B42" s="216" t="s">
        <v>47</v>
      </c>
      <c r="C42" s="217"/>
      <c r="D42" s="63" t="s">
        <v>19</v>
      </c>
      <c r="E42" s="64" t="s">
        <v>23</v>
      </c>
      <c r="F42" s="81" t="s">
        <v>24</v>
      </c>
    </row>
    <row r="43" spans="2:6" ht="21" customHeight="1" x14ac:dyDescent="0.25">
      <c r="B43" s="216" t="s">
        <v>48</v>
      </c>
      <c r="C43" s="217"/>
      <c r="D43" s="63" t="s">
        <v>19</v>
      </c>
      <c r="E43" s="64" t="s">
        <v>23</v>
      </c>
      <c r="F43" s="81" t="s">
        <v>24</v>
      </c>
    </row>
    <row r="44" spans="2:6" ht="19.5" customHeight="1" x14ac:dyDescent="0.25">
      <c r="B44" s="216" t="s">
        <v>49</v>
      </c>
      <c r="C44" s="217"/>
      <c r="D44" s="63" t="s">
        <v>19</v>
      </c>
      <c r="E44" s="64" t="s">
        <v>23</v>
      </c>
      <c r="F44" s="81" t="s">
        <v>21</v>
      </c>
    </row>
    <row r="45" spans="2:6" ht="19.5" customHeight="1" x14ac:dyDescent="0.25">
      <c r="B45" s="216" t="s">
        <v>50</v>
      </c>
      <c r="C45" s="217"/>
      <c r="D45" s="63" t="s">
        <v>19</v>
      </c>
      <c r="E45" s="64" t="s">
        <v>23</v>
      </c>
      <c r="F45" s="81" t="s">
        <v>21</v>
      </c>
    </row>
    <row r="46" spans="2:6" ht="19.5" customHeight="1" x14ac:dyDescent="0.25">
      <c r="B46" s="216" t="s">
        <v>51</v>
      </c>
      <c r="C46" s="217"/>
      <c r="D46" s="63" t="s">
        <v>19</v>
      </c>
      <c r="E46" s="64" t="s">
        <v>23</v>
      </c>
      <c r="F46" s="65" t="s">
        <v>21</v>
      </c>
    </row>
    <row r="47" spans="2:6" ht="19.5" customHeight="1" x14ac:dyDescent="0.25">
      <c r="B47" s="216" t="s">
        <v>52</v>
      </c>
      <c r="C47" s="217"/>
      <c r="D47" s="63" t="s">
        <v>19</v>
      </c>
      <c r="E47" s="64" t="s">
        <v>23</v>
      </c>
      <c r="F47" s="81" t="s">
        <v>53</v>
      </c>
    </row>
    <row r="52" spans="2:2" hidden="1" x14ac:dyDescent="0.25">
      <c r="B52" s="6" t="s">
        <v>19</v>
      </c>
    </row>
    <row r="53" spans="2:2" hidden="1" x14ac:dyDescent="0.25">
      <c r="B53" s="7" t="s">
        <v>54</v>
      </c>
    </row>
    <row r="54" spans="2:2" hidden="1" x14ac:dyDescent="0.25">
      <c r="B54" s="7" t="s">
        <v>55</v>
      </c>
    </row>
    <row r="55" spans="2:2" hidden="1" x14ac:dyDescent="0.25"/>
    <row r="56" spans="2:2" hidden="1" x14ac:dyDescent="0.25">
      <c r="B56" t="s">
        <v>20</v>
      </c>
    </row>
    <row r="57" spans="2:2" hidden="1" x14ac:dyDescent="0.25">
      <c r="B57" t="s">
        <v>23</v>
      </c>
    </row>
  </sheetData>
  <mergeCells count="26">
    <mergeCell ref="B47:C47"/>
    <mergeCell ref="B6:F6"/>
    <mergeCell ref="B7:F14"/>
    <mergeCell ref="B16:F16"/>
    <mergeCell ref="C2:E4"/>
    <mergeCell ref="F2:F4"/>
    <mergeCell ref="B2:B4"/>
    <mergeCell ref="F17:F18"/>
    <mergeCell ref="E17:E18"/>
    <mergeCell ref="D17:D18"/>
    <mergeCell ref="B15:F15"/>
    <mergeCell ref="B38:C38"/>
    <mergeCell ref="B37:C37"/>
    <mergeCell ref="B33:C33"/>
    <mergeCell ref="B31:C31"/>
    <mergeCell ref="B25:C25"/>
    <mergeCell ref="B28:C28"/>
    <mergeCell ref="B29:C29"/>
    <mergeCell ref="B45:C45"/>
    <mergeCell ref="B46:C46"/>
    <mergeCell ref="B39:C39"/>
    <mergeCell ref="B40:C40"/>
    <mergeCell ref="B41:C41"/>
    <mergeCell ref="B44:C44"/>
    <mergeCell ref="B42:C42"/>
    <mergeCell ref="B43:C43"/>
  </mergeCells>
  <phoneticPr fontId="1" type="noConversion"/>
  <dataValidations count="2">
    <dataValidation type="list" allowBlank="1" showInputMessage="1" showErrorMessage="1" sqref="D24:D29 D19:D22 D31:D35 D37:D47" xr:uid="{00000000-0002-0000-0100-000000000000}">
      <formula1>$B$52:$B$54</formula1>
    </dataValidation>
    <dataValidation type="list" allowBlank="1" showInputMessage="1" showErrorMessage="1" sqref="E24:E29 E19:E22 E31:E35 E37:E47" xr:uid="{00000000-0002-0000-0100-000001000000}">
      <formula1>$B$56:$B$57</formula1>
    </dataValidation>
  </dataValidations>
  <printOptions horizontalCentered="1"/>
  <pageMargins left="0.7" right="0.7" top="0.75" bottom="0.75" header="0.3" footer="0.3"/>
  <pageSetup scale="38" orientation="portrait" verticalDpi="4294967295"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pageSetUpPr fitToPage="1"/>
  </sheetPr>
  <dimension ref="B1:Q67"/>
  <sheetViews>
    <sheetView showGridLines="0" topLeftCell="A46" zoomScale="80" zoomScaleNormal="80" zoomScalePageLayoutView="70" workbookViewId="0">
      <selection activeCell="B6" sqref="B6:L6"/>
    </sheetView>
  </sheetViews>
  <sheetFormatPr baseColWidth="10" defaultColWidth="11.44140625" defaultRowHeight="13.8" x14ac:dyDescent="0.3"/>
  <cols>
    <col min="1" max="1" width="4.109375" customWidth="1"/>
    <col min="2" max="2" width="41.44140625" customWidth="1"/>
    <col min="3" max="3" width="25.109375" customWidth="1"/>
    <col min="4" max="4" width="14.6640625" customWidth="1"/>
    <col min="5" max="5" width="12.44140625" customWidth="1"/>
    <col min="6" max="6" width="18.33203125" customWidth="1"/>
    <col min="7" max="7" width="24.88671875" customWidth="1"/>
    <col min="8" max="8" width="31.44140625" style="10" customWidth="1"/>
    <col min="9" max="9" width="14.6640625" customWidth="1"/>
    <col min="10" max="10" width="11.88671875" customWidth="1"/>
    <col min="11" max="11" width="14" customWidth="1"/>
    <col min="12" max="12" width="15.33203125" style="4" customWidth="1"/>
    <col min="13" max="13" width="4.88671875" customWidth="1"/>
  </cols>
  <sheetData>
    <row r="1" spans="2:17" ht="13.2" x14ac:dyDescent="0.25">
      <c r="H1"/>
      <c r="L1"/>
    </row>
    <row r="2" spans="2:17" ht="48.75" customHeight="1" x14ac:dyDescent="0.25">
      <c r="B2" s="195"/>
      <c r="C2" s="205" t="s">
        <v>8</v>
      </c>
      <c r="D2" s="206"/>
      <c r="E2" s="206"/>
      <c r="F2" s="206"/>
      <c r="G2" s="206"/>
      <c r="H2" s="206"/>
      <c r="I2" s="206"/>
      <c r="J2" s="207"/>
      <c r="K2" s="146" t="s">
        <v>1</v>
      </c>
      <c r="L2" s="283"/>
    </row>
    <row r="3" spans="2:17" ht="42" customHeight="1" x14ac:dyDescent="0.25">
      <c r="B3" s="195"/>
      <c r="C3" s="208"/>
      <c r="D3" s="209"/>
      <c r="E3" s="209"/>
      <c r="F3" s="209"/>
      <c r="G3" s="209"/>
      <c r="H3" s="209"/>
      <c r="I3" s="209"/>
      <c r="J3" s="210"/>
      <c r="K3" s="284"/>
      <c r="L3" s="285"/>
    </row>
    <row r="4" spans="2:17" ht="36.75" customHeight="1" x14ac:dyDescent="0.25">
      <c r="B4" s="195"/>
      <c r="C4" s="211"/>
      <c r="D4" s="212"/>
      <c r="E4" s="212"/>
      <c r="F4" s="212"/>
      <c r="G4" s="212"/>
      <c r="H4" s="212"/>
      <c r="I4" s="212"/>
      <c r="J4" s="213"/>
      <c r="K4" s="286"/>
      <c r="L4" s="287"/>
    </row>
    <row r="5" spans="2:17" ht="24.75" customHeight="1" thickBot="1" x14ac:dyDescent="0.3">
      <c r="C5" s="12"/>
      <c r="D5" s="13"/>
      <c r="E5" s="13"/>
      <c r="F5" s="13"/>
      <c r="G5" s="13"/>
      <c r="H5"/>
      <c r="L5"/>
    </row>
    <row r="6" spans="2:17" ht="103.5" customHeight="1" x14ac:dyDescent="0.25">
      <c r="B6" s="273" t="s">
        <v>201</v>
      </c>
      <c r="C6" s="274"/>
      <c r="D6" s="274"/>
      <c r="E6" s="274"/>
      <c r="F6" s="274"/>
      <c r="G6" s="274"/>
      <c r="H6" s="274"/>
      <c r="I6" s="274"/>
      <c r="J6" s="274"/>
      <c r="K6" s="274"/>
      <c r="L6" s="275"/>
      <c r="M6" s="1"/>
      <c r="N6" s="1"/>
      <c r="O6" s="1"/>
      <c r="P6" s="1"/>
      <c r="Q6" s="1"/>
    </row>
    <row r="7" spans="2:17" ht="24.75" customHeight="1" x14ac:dyDescent="0.25">
      <c r="B7" s="280" t="s">
        <v>11</v>
      </c>
      <c r="C7" s="281"/>
      <c r="D7" s="281"/>
      <c r="E7" s="281"/>
      <c r="F7" s="281"/>
      <c r="G7" s="281"/>
      <c r="H7" s="281"/>
      <c r="I7" s="281"/>
      <c r="J7" s="281"/>
      <c r="K7" s="281"/>
      <c r="L7" s="282"/>
    </row>
    <row r="8" spans="2:17" ht="18" customHeight="1" x14ac:dyDescent="0.3">
      <c r="B8" s="128" t="s">
        <v>56</v>
      </c>
      <c r="C8" s="129"/>
      <c r="D8" s="129"/>
      <c r="E8" s="129"/>
      <c r="F8" s="129"/>
      <c r="G8" s="129"/>
      <c r="H8" s="129"/>
      <c r="I8" s="129"/>
      <c r="J8" s="129"/>
      <c r="K8" s="129"/>
      <c r="L8" s="130"/>
    </row>
    <row r="9" spans="2:17" ht="15.6" x14ac:dyDescent="0.3">
      <c r="B9" s="128" t="s">
        <v>57</v>
      </c>
      <c r="C9" s="131"/>
      <c r="D9" s="131"/>
      <c r="E9" s="131"/>
      <c r="F9" s="131"/>
      <c r="G9" s="131"/>
      <c r="H9" s="131"/>
      <c r="I9" s="132"/>
      <c r="J9" s="131"/>
      <c r="K9" s="131"/>
      <c r="L9" s="133"/>
    </row>
    <row r="10" spans="2:17" ht="15.6" x14ac:dyDescent="0.3">
      <c r="B10" s="128" t="s">
        <v>58</v>
      </c>
      <c r="C10" s="131"/>
      <c r="D10" s="131"/>
      <c r="E10" s="131"/>
      <c r="F10" s="131"/>
      <c r="G10" s="131"/>
      <c r="H10" s="131"/>
      <c r="I10" s="131"/>
      <c r="J10" s="131"/>
      <c r="K10" s="131"/>
      <c r="L10" s="133"/>
    </row>
    <row r="11" spans="2:17" ht="15.6" x14ac:dyDescent="0.3">
      <c r="B11" s="128" t="s">
        <v>59</v>
      </c>
      <c r="C11" s="131"/>
      <c r="D11" s="131"/>
      <c r="E11" s="131"/>
      <c r="F11" s="131"/>
      <c r="G11" s="131"/>
      <c r="H11" s="131"/>
      <c r="I11" s="131"/>
      <c r="J11" s="131"/>
      <c r="K11" s="131"/>
      <c r="L11" s="133"/>
    </row>
    <row r="12" spans="2:17" ht="18" customHeight="1" x14ac:dyDescent="0.25">
      <c r="B12" s="277" t="s">
        <v>60</v>
      </c>
      <c r="C12" s="278"/>
      <c r="D12" s="278"/>
      <c r="E12" s="278"/>
      <c r="F12" s="278"/>
      <c r="G12" s="278"/>
      <c r="H12" s="278"/>
      <c r="I12" s="278"/>
      <c r="J12" s="278"/>
      <c r="K12" s="278"/>
      <c r="L12" s="279"/>
    </row>
    <row r="13" spans="2:17" ht="15.6" x14ac:dyDescent="0.3">
      <c r="B13" s="128" t="s">
        <v>61</v>
      </c>
      <c r="C13" s="131"/>
      <c r="D13" s="131"/>
      <c r="E13" s="131"/>
      <c r="F13" s="131"/>
      <c r="G13" s="131"/>
      <c r="H13" s="131"/>
      <c r="I13" s="131"/>
      <c r="J13" s="131"/>
      <c r="K13" s="131"/>
      <c r="L13" s="133"/>
    </row>
    <row r="14" spans="2:17" ht="7.5" customHeight="1" thickBot="1" x14ac:dyDescent="0.3">
      <c r="B14" s="85"/>
      <c r="C14" s="86"/>
      <c r="D14" s="86"/>
      <c r="E14" s="86"/>
      <c r="F14" s="86"/>
      <c r="G14" s="86"/>
      <c r="H14" s="86"/>
      <c r="I14" s="86"/>
      <c r="J14" s="86"/>
      <c r="K14" s="86"/>
      <c r="L14" s="87"/>
    </row>
    <row r="15" spans="2:17" ht="33.75" customHeight="1" thickBot="1" x14ac:dyDescent="0.3">
      <c r="B15" s="270" t="s">
        <v>62</v>
      </c>
      <c r="C15" s="271"/>
      <c r="D15" s="271"/>
      <c r="E15" s="271"/>
      <c r="F15" s="271"/>
      <c r="G15" s="272"/>
      <c r="H15" s="267" t="s">
        <v>63</v>
      </c>
      <c r="I15" s="268"/>
      <c r="J15" s="268"/>
      <c r="K15" s="268"/>
      <c r="L15" s="269"/>
    </row>
    <row r="16" spans="2:17" ht="40.5" customHeight="1" thickBot="1" x14ac:dyDescent="0.3">
      <c r="B16" s="88" t="s">
        <v>64</v>
      </c>
      <c r="C16" s="276" t="s">
        <v>65</v>
      </c>
      <c r="D16" s="276"/>
      <c r="E16" s="276"/>
      <c r="F16" s="276"/>
      <c r="G16" s="276"/>
      <c r="H16" s="89" t="s">
        <v>66</v>
      </c>
      <c r="I16" s="89" t="s">
        <v>67</v>
      </c>
      <c r="J16" s="89" t="s">
        <v>68</v>
      </c>
      <c r="K16" s="89" t="s">
        <v>69</v>
      </c>
      <c r="L16" s="90" t="s">
        <v>70</v>
      </c>
    </row>
    <row r="17" spans="2:12" ht="53.25" customHeight="1" x14ac:dyDescent="0.25">
      <c r="B17" s="93" t="s">
        <v>17</v>
      </c>
      <c r="C17" s="260" t="s">
        <v>22</v>
      </c>
      <c r="D17" s="260"/>
      <c r="E17" s="260"/>
      <c r="F17" s="260"/>
      <c r="G17" s="260"/>
      <c r="H17" s="94" t="s">
        <v>71</v>
      </c>
      <c r="I17" s="91">
        <v>1</v>
      </c>
      <c r="J17" s="92">
        <v>2</v>
      </c>
      <c r="K17" s="92">
        <f t="shared" ref="K17:K35" si="0">+I17+J17</f>
        <v>3</v>
      </c>
      <c r="L17" s="95" t="str">
        <f t="shared" ref="L17:L35" si="1">IF(K17&lt;=4,"BAJO",IF(K17=5,"MEDIO",IF(K17=6,"ALTO",IF(K17=7,"ALTO","EXTREMO"))))</f>
        <v>BAJO</v>
      </c>
    </row>
    <row r="18" spans="2:12" ht="53.25" customHeight="1" x14ac:dyDescent="0.25">
      <c r="B18" s="93" t="s">
        <v>27</v>
      </c>
      <c r="C18" s="260" t="s">
        <v>28</v>
      </c>
      <c r="D18" s="260"/>
      <c r="E18" s="260"/>
      <c r="F18" s="260"/>
      <c r="G18" s="260"/>
      <c r="H18" s="94" t="s">
        <v>72</v>
      </c>
      <c r="I18" s="91">
        <v>2</v>
      </c>
      <c r="J18" s="92">
        <v>2</v>
      </c>
      <c r="K18" s="92">
        <f t="shared" si="0"/>
        <v>4</v>
      </c>
      <c r="L18" s="95" t="str">
        <f t="shared" si="1"/>
        <v>BAJO</v>
      </c>
    </row>
    <row r="19" spans="2:12" ht="53.25" customHeight="1" x14ac:dyDescent="0.25">
      <c r="B19" s="93" t="s">
        <v>27</v>
      </c>
      <c r="C19" s="260" t="s">
        <v>30</v>
      </c>
      <c r="D19" s="260"/>
      <c r="E19" s="260"/>
      <c r="F19" s="260"/>
      <c r="G19" s="260"/>
      <c r="H19" s="94" t="s">
        <v>73</v>
      </c>
      <c r="I19" s="91">
        <v>1</v>
      </c>
      <c r="J19" s="92">
        <v>2</v>
      </c>
      <c r="K19" s="92">
        <f t="shared" si="0"/>
        <v>3</v>
      </c>
      <c r="L19" s="95" t="str">
        <f t="shared" si="1"/>
        <v>BAJO</v>
      </c>
    </row>
    <row r="20" spans="2:12" ht="53.25" customHeight="1" x14ac:dyDescent="0.25">
      <c r="B20" s="93" t="s">
        <v>27</v>
      </c>
      <c r="C20" s="260" t="s">
        <v>31</v>
      </c>
      <c r="D20" s="260"/>
      <c r="E20" s="260"/>
      <c r="F20" s="260"/>
      <c r="G20" s="260"/>
      <c r="H20" s="94" t="s">
        <v>74</v>
      </c>
      <c r="I20" s="91">
        <v>1</v>
      </c>
      <c r="J20" s="92">
        <v>3</v>
      </c>
      <c r="K20" s="92">
        <f t="shared" si="0"/>
        <v>4</v>
      </c>
      <c r="L20" s="95" t="str">
        <f t="shared" si="1"/>
        <v>BAJO</v>
      </c>
    </row>
    <row r="21" spans="2:12" ht="53.25" customHeight="1" x14ac:dyDescent="0.25">
      <c r="B21" s="93" t="s">
        <v>27</v>
      </c>
      <c r="C21" s="260" t="s">
        <v>32</v>
      </c>
      <c r="D21" s="260"/>
      <c r="E21" s="260"/>
      <c r="F21" s="260"/>
      <c r="G21" s="260"/>
      <c r="H21" s="94" t="s">
        <v>75</v>
      </c>
      <c r="I21" s="91">
        <v>2</v>
      </c>
      <c r="J21" s="92">
        <v>3</v>
      </c>
      <c r="K21" s="92">
        <f t="shared" si="0"/>
        <v>5</v>
      </c>
      <c r="L21" s="95" t="str">
        <f t="shared" si="1"/>
        <v>MEDIO</v>
      </c>
    </row>
    <row r="22" spans="2:12" ht="53.25" customHeight="1" x14ac:dyDescent="0.25">
      <c r="B22" s="93" t="s">
        <v>27</v>
      </c>
      <c r="C22" s="260" t="s">
        <v>33</v>
      </c>
      <c r="D22" s="260"/>
      <c r="E22" s="260"/>
      <c r="F22" s="260"/>
      <c r="G22" s="260"/>
      <c r="H22" s="94" t="s">
        <v>76</v>
      </c>
      <c r="I22" s="91">
        <v>1</v>
      </c>
      <c r="J22" s="92">
        <v>2</v>
      </c>
      <c r="K22" s="92">
        <f t="shared" si="0"/>
        <v>3</v>
      </c>
      <c r="L22" s="95" t="str">
        <f t="shared" si="1"/>
        <v>BAJO</v>
      </c>
    </row>
    <row r="23" spans="2:12" ht="53.25" customHeight="1" x14ac:dyDescent="0.25">
      <c r="B23" s="93" t="s">
        <v>34</v>
      </c>
      <c r="C23" s="260" t="s">
        <v>35</v>
      </c>
      <c r="D23" s="260"/>
      <c r="E23" s="260"/>
      <c r="F23" s="260"/>
      <c r="G23" s="260"/>
      <c r="H23" s="94" t="s">
        <v>77</v>
      </c>
      <c r="I23" s="91">
        <v>1</v>
      </c>
      <c r="J23" s="92">
        <v>2</v>
      </c>
      <c r="K23" s="92">
        <f t="shared" si="0"/>
        <v>3</v>
      </c>
      <c r="L23" s="95" t="str">
        <f t="shared" si="1"/>
        <v>BAJO</v>
      </c>
    </row>
    <row r="24" spans="2:12" ht="53.25" customHeight="1" x14ac:dyDescent="0.25">
      <c r="B24" s="93" t="s">
        <v>34</v>
      </c>
      <c r="C24" s="260" t="s">
        <v>36</v>
      </c>
      <c r="D24" s="260"/>
      <c r="E24" s="260"/>
      <c r="F24" s="260"/>
      <c r="G24" s="260"/>
      <c r="H24" s="94" t="s">
        <v>78</v>
      </c>
      <c r="I24" s="91">
        <v>2</v>
      </c>
      <c r="J24" s="92">
        <v>2</v>
      </c>
      <c r="K24" s="92">
        <f t="shared" si="0"/>
        <v>4</v>
      </c>
      <c r="L24" s="95" t="str">
        <f t="shared" si="1"/>
        <v>BAJO</v>
      </c>
    </row>
    <row r="25" spans="2:12" ht="53.25" customHeight="1" x14ac:dyDescent="0.25">
      <c r="B25" s="93" t="s">
        <v>34</v>
      </c>
      <c r="C25" s="260" t="s">
        <v>37</v>
      </c>
      <c r="D25" s="260"/>
      <c r="E25" s="260"/>
      <c r="F25" s="260"/>
      <c r="G25" s="260"/>
      <c r="H25" s="94" t="s">
        <v>79</v>
      </c>
      <c r="I25" s="91">
        <v>1</v>
      </c>
      <c r="J25" s="92">
        <v>2</v>
      </c>
      <c r="K25" s="92">
        <f t="shared" si="0"/>
        <v>3</v>
      </c>
      <c r="L25" s="95" t="str">
        <f t="shared" si="1"/>
        <v>BAJO</v>
      </c>
    </row>
    <row r="26" spans="2:12" ht="53.25" customHeight="1" x14ac:dyDescent="0.25">
      <c r="B26" s="93" t="s">
        <v>34</v>
      </c>
      <c r="C26" s="260" t="s">
        <v>38</v>
      </c>
      <c r="D26" s="260"/>
      <c r="E26" s="260"/>
      <c r="F26" s="260"/>
      <c r="G26" s="260"/>
      <c r="H26" s="94" t="s">
        <v>80</v>
      </c>
      <c r="I26" s="91">
        <v>2</v>
      </c>
      <c r="J26" s="92">
        <v>3</v>
      </c>
      <c r="K26" s="92">
        <f t="shared" si="0"/>
        <v>5</v>
      </c>
      <c r="L26" s="95" t="str">
        <f t="shared" si="1"/>
        <v>MEDIO</v>
      </c>
    </row>
    <row r="27" spans="2:12" ht="53.25" customHeight="1" x14ac:dyDescent="0.25">
      <c r="B27" s="93" t="s">
        <v>34</v>
      </c>
      <c r="C27" s="260" t="s">
        <v>39</v>
      </c>
      <c r="D27" s="260"/>
      <c r="E27" s="260"/>
      <c r="F27" s="260"/>
      <c r="G27" s="260"/>
      <c r="H27" s="94" t="s">
        <v>81</v>
      </c>
      <c r="I27" s="91">
        <v>2</v>
      </c>
      <c r="J27" s="92">
        <v>2</v>
      </c>
      <c r="K27" s="92">
        <f t="shared" si="0"/>
        <v>4</v>
      </c>
      <c r="L27" s="95" t="str">
        <f t="shared" si="1"/>
        <v>BAJO</v>
      </c>
    </row>
    <row r="28" spans="2:12" ht="53.25" customHeight="1" x14ac:dyDescent="0.25">
      <c r="B28" s="93" t="s">
        <v>40</v>
      </c>
      <c r="C28" s="260" t="s">
        <v>41</v>
      </c>
      <c r="D28" s="260"/>
      <c r="E28" s="260"/>
      <c r="F28" s="260"/>
      <c r="G28" s="260"/>
      <c r="H28" s="94" t="s">
        <v>82</v>
      </c>
      <c r="I28" s="91">
        <v>2</v>
      </c>
      <c r="J28" s="92">
        <v>3</v>
      </c>
      <c r="K28" s="92">
        <f t="shared" si="0"/>
        <v>5</v>
      </c>
      <c r="L28" s="95" t="str">
        <f t="shared" si="1"/>
        <v>MEDIO</v>
      </c>
    </row>
    <row r="29" spans="2:12" ht="53.25" customHeight="1" x14ac:dyDescent="0.25">
      <c r="B29" s="93" t="s">
        <v>40</v>
      </c>
      <c r="C29" s="260" t="s">
        <v>43</v>
      </c>
      <c r="D29" s="260"/>
      <c r="E29" s="260"/>
      <c r="F29" s="260"/>
      <c r="G29" s="260"/>
      <c r="H29" s="94" t="s">
        <v>83</v>
      </c>
      <c r="I29" s="91">
        <v>3</v>
      </c>
      <c r="J29" s="92">
        <v>3</v>
      </c>
      <c r="K29" s="92">
        <f t="shared" si="0"/>
        <v>6</v>
      </c>
      <c r="L29" s="95" t="str">
        <f t="shared" si="1"/>
        <v>ALTO</v>
      </c>
    </row>
    <row r="30" spans="2:12" ht="53.25" customHeight="1" x14ac:dyDescent="0.25">
      <c r="B30" s="93" t="s">
        <v>40</v>
      </c>
      <c r="C30" s="260" t="s">
        <v>44</v>
      </c>
      <c r="D30" s="260"/>
      <c r="E30" s="260"/>
      <c r="F30" s="260"/>
      <c r="G30" s="260"/>
      <c r="H30" s="94" t="s">
        <v>84</v>
      </c>
      <c r="I30" s="91">
        <v>2</v>
      </c>
      <c r="J30" s="92">
        <v>3</v>
      </c>
      <c r="K30" s="92">
        <f t="shared" si="0"/>
        <v>5</v>
      </c>
      <c r="L30" s="95" t="str">
        <f t="shared" si="1"/>
        <v>MEDIO</v>
      </c>
    </row>
    <row r="31" spans="2:12" ht="53.25" customHeight="1" x14ac:dyDescent="0.25">
      <c r="B31" s="134" t="s">
        <v>40</v>
      </c>
      <c r="C31" s="262" t="s">
        <v>46</v>
      </c>
      <c r="D31" s="263"/>
      <c r="E31" s="263"/>
      <c r="F31" s="263"/>
      <c r="G31" s="264"/>
      <c r="H31" s="135" t="s">
        <v>85</v>
      </c>
      <c r="I31" s="136">
        <v>2</v>
      </c>
      <c r="J31" s="137">
        <v>3</v>
      </c>
      <c r="K31" s="92">
        <f t="shared" si="0"/>
        <v>5</v>
      </c>
      <c r="L31" s="95" t="str">
        <f t="shared" si="1"/>
        <v>MEDIO</v>
      </c>
    </row>
    <row r="32" spans="2:12" ht="53.25" customHeight="1" x14ac:dyDescent="0.25">
      <c r="B32" s="134" t="s">
        <v>40</v>
      </c>
      <c r="C32" s="262" t="s">
        <v>48</v>
      </c>
      <c r="D32" s="263"/>
      <c r="E32" s="263"/>
      <c r="F32" s="263"/>
      <c r="G32" s="264"/>
      <c r="H32" s="135" t="s">
        <v>86</v>
      </c>
      <c r="I32" s="136">
        <v>2</v>
      </c>
      <c r="J32" s="137">
        <v>3</v>
      </c>
      <c r="K32" s="92">
        <f t="shared" si="0"/>
        <v>5</v>
      </c>
      <c r="L32" s="95" t="str">
        <f t="shared" si="1"/>
        <v>MEDIO</v>
      </c>
    </row>
    <row r="33" spans="2:14" ht="53.25" customHeight="1" x14ac:dyDescent="0.25">
      <c r="B33" s="134" t="s">
        <v>40</v>
      </c>
      <c r="C33" s="262" t="s">
        <v>49</v>
      </c>
      <c r="D33" s="263"/>
      <c r="E33" s="263"/>
      <c r="F33" s="263"/>
      <c r="G33" s="264"/>
      <c r="H33" s="135" t="s">
        <v>87</v>
      </c>
      <c r="I33" s="136">
        <v>2</v>
      </c>
      <c r="J33" s="136">
        <v>3</v>
      </c>
      <c r="K33" s="92">
        <f t="shared" si="0"/>
        <v>5</v>
      </c>
      <c r="L33" s="95" t="str">
        <f t="shared" si="1"/>
        <v>MEDIO</v>
      </c>
    </row>
    <row r="34" spans="2:14" ht="53.25" customHeight="1" x14ac:dyDescent="0.25">
      <c r="B34" s="134" t="s">
        <v>40</v>
      </c>
      <c r="C34" s="262" t="s">
        <v>51</v>
      </c>
      <c r="D34" s="265"/>
      <c r="E34" s="265"/>
      <c r="F34" s="265"/>
      <c r="G34" s="266"/>
      <c r="H34" s="135" t="s">
        <v>88</v>
      </c>
      <c r="I34" s="136">
        <v>2</v>
      </c>
      <c r="J34" s="137">
        <v>3</v>
      </c>
      <c r="K34" s="92">
        <f t="shared" si="0"/>
        <v>5</v>
      </c>
      <c r="L34" s="95" t="str">
        <f t="shared" si="1"/>
        <v>MEDIO</v>
      </c>
    </row>
    <row r="35" spans="2:14" ht="53.25" customHeight="1" thickBot="1" x14ac:dyDescent="0.3">
      <c r="B35" s="96" t="s">
        <v>40</v>
      </c>
      <c r="C35" s="261" t="s">
        <v>52</v>
      </c>
      <c r="D35" s="261"/>
      <c r="E35" s="261"/>
      <c r="F35" s="261"/>
      <c r="G35" s="261"/>
      <c r="H35" s="97" t="s">
        <v>89</v>
      </c>
      <c r="I35" s="98">
        <v>2</v>
      </c>
      <c r="J35" s="99">
        <v>2</v>
      </c>
      <c r="K35" s="99">
        <f t="shared" si="0"/>
        <v>4</v>
      </c>
      <c r="L35" s="100" t="str">
        <f t="shared" si="1"/>
        <v>BAJO</v>
      </c>
    </row>
    <row r="36" spans="2:14" ht="12.75" customHeight="1" x14ac:dyDescent="0.25">
      <c r="B36" s="101"/>
      <c r="C36" s="102"/>
      <c r="D36" s="102"/>
      <c r="E36" s="102"/>
      <c r="F36" s="102"/>
      <c r="G36" s="102"/>
      <c r="H36" s="102"/>
      <c r="I36" s="102"/>
      <c r="J36" s="102"/>
      <c r="K36" s="102"/>
      <c r="L36" s="103"/>
    </row>
    <row r="37" spans="2:14" ht="13.2" x14ac:dyDescent="0.25">
      <c r="B37" s="82"/>
      <c r="C37" s="251"/>
      <c r="D37" s="251"/>
      <c r="E37" s="251"/>
      <c r="F37" s="83"/>
      <c r="G37" s="83"/>
      <c r="H37" s="244"/>
      <c r="I37" s="244"/>
      <c r="J37" s="83"/>
      <c r="K37" s="83"/>
      <c r="L37" s="84"/>
    </row>
    <row r="38" spans="2:14" ht="19.5" customHeight="1" x14ac:dyDescent="0.25">
      <c r="B38" s="258" t="s">
        <v>90</v>
      </c>
      <c r="C38" s="242" t="s">
        <v>91</v>
      </c>
      <c r="D38" s="242"/>
      <c r="E38" s="104" t="s">
        <v>92</v>
      </c>
      <c r="F38" s="83"/>
      <c r="G38" s="259" t="s">
        <v>68</v>
      </c>
      <c r="H38" s="105" t="s">
        <v>93</v>
      </c>
      <c r="I38" s="105" t="s">
        <v>92</v>
      </c>
      <c r="J38" s="83"/>
      <c r="K38" s="83"/>
      <c r="L38" s="84"/>
    </row>
    <row r="39" spans="2:14" ht="21" customHeight="1" x14ac:dyDescent="0.25">
      <c r="B39" s="258"/>
      <c r="C39" s="241" t="s">
        <v>94</v>
      </c>
      <c r="D39" s="241"/>
      <c r="E39" s="106">
        <v>1</v>
      </c>
      <c r="F39" s="83"/>
      <c r="G39" s="259"/>
      <c r="H39" s="106" t="s">
        <v>95</v>
      </c>
      <c r="I39" s="107">
        <v>1</v>
      </c>
      <c r="J39" s="83"/>
      <c r="K39" s="83"/>
      <c r="L39" s="84"/>
    </row>
    <row r="40" spans="2:14" ht="15.75" customHeight="1" x14ac:dyDescent="0.25">
      <c r="B40" s="258"/>
      <c r="C40" s="241" t="s">
        <v>96</v>
      </c>
      <c r="D40" s="241"/>
      <c r="E40" s="106">
        <v>2</v>
      </c>
      <c r="F40" s="83"/>
      <c r="G40" s="259"/>
      <c r="H40" s="106" t="s">
        <v>97</v>
      </c>
      <c r="I40" s="107">
        <v>2</v>
      </c>
      <c r="J40" s="83"/>
      <c r="K40" s="83"/>
      <c r="L40" s="84"/>
      <c r="N40" s="5"/>
    </row>
    <row r="41" spans="2:14" ht="24.75" customHeight="1" x14ac:dyDescent="0.25">
      <c r="B41" s="258"/>
      <c r="C41" s="241" t="s">
        <v>98</v>
      </c>
      <c r="D41" s="241"/>
      <c r="E41" s="106">
        <v>3</v>
      </c>
      <c r="F41" s="83"/>
      <c r="G41" s="259"/>
      <c r="H41" s="106" t="s">
        <v>99</v>
      </c>
      <c r="I41" s="107">
        <v>3</v>
      </c>
      <c r="J41" s="83"/>
      <c r="K41" s="83"/>
      <c r="L41" s="84"/>
    </row>
    <row r="42" spans="2:14" ht="18" customHeight="1" x14ac:dyDescent="0.25">
      <c r="B42" s="258"/>
      <c r="C42" s="241" t="s">
        <v>100</v>
      </c>
      <c r="D42" s="241"/>
      <c r="E42" s="106">
        <v>4</v>
      </c>
      <c r="F42" s="83"/>
      <c r="G42" s="259"/>
      <c r="H42" s="106" t="s">
        <v>101</v>
      </c>
      <c r="I42" s="107">
        <v>4</v>
      </c>
      <c r="J42" s="83"/>
      <c r="K42" s="83"/>
      <c r="L42" s="84"/>
    </row>
    <row r="43" spans="2:14" ht="29.25" customHeight="1" x14ac:dyDescent="0.25">
      <c r="B43" s="258"/>
      <c r="C43" s="241" t="s">
        <v>102</v>
      </c>
      <c r="D43" s="241"/>
      <c r="E43" s="106">
        <v>5</v>
      </c>
      <c r="F43" s="83"/>
      <c r="G43" s="259"/>
      <c r="H43" s="106" t="s">
        <v>103</v>
      </c>
      <c r="I43" s="107">
        <v>5</v>
      </c>
      <c r="J43" s="83"/>
      <c r="K43" s="83"/>
      <c r="L43" s="84"/>
    </row>
    <row r="44" spans="2:14" ht="16.5" customHeight="1" x14ac:dyDescent="0.25">
      <c r="B44" s="108"/>
      <c r="C44" s="109"/>
      <c r="D44" s="109"/>
      <c r="E44" s="109"/>
      <c r="F44" s="83"/>
      <c r="G44" s="109"/>
      <c r="H44" s="109"/>
      <c r="I44" s="109"/>
      <c r="J44" s="109"/>
      <c r="K44" s="109"/>
      <c r="L44" s="84"/>
    </row>
    <row r="45" spans="2:14" ht="16.5" customHeight="1" x14ac:dyDescent="0.25">
      <c r="B45" s="108"/>
      <c r="C45" s="244" t="s">
        <v>104</v>
      </c>
      <c r="D45" s="244"/>
      <c r="E45" s="244"/>
      <c r="F45" s="244"/>
      <c r="G45" s="244"/>
      <c r="H45" s="247"/>
      <c r="I45" s="247"/>
      <c r="J45" s="247"/>
      <c r="K45" s="247"/>
      <c r="L45" s="84"/>
    </row>
    <row r="46" spans="2:14" ht="69.75" customHeight="1" x14ac:dyDescent="0.25">
      <c r="B46" s="108"/>
      <c r="C46" s="241" t="s">
        <v>105</v>
      </c>
      <c r="D46" s="241"/>
      <c r="E46" s="241"/>
      <c r="F46" s="106" t="s">
        <v>106</v>
      </c>
      <c r="G46" s="106" t="s">
        <v>107</v>
      </c>
      <c r="H46" s="106" t="s">
        <v>108</v>
      </c>
      <c r="I46" s="241" t="s">
        <v>109</v>
      </c>
      <c r="J46" s="241"/>
      <c r="K46" s="241" t="s">
        <v>110</v>
      </c>
      <c r="L46" s="250"/>
    </row>
    <row r="47" spans="2:14" ht="69.75" customHeight="1" x14ac:dyDescent="0.25">
      <c r="B47" s="108"/>
      <c r="C47" s="241" t="s">
        <v>111</v>
      </c>
      <c r="D47" s="241"/>
      <c r="E47" s="241"/>
      <c r="F47" s="106" t="s">
        <v>112</v>
      </c>
      <c r="G47" s="106" t="s">
        <v>113</v>
      </c>
      <c r="H47" s="106" t="s">
        <v>114</v>
      </c>
      <c r="I47" s="241" t="s">
        <v>115</v>
      </c>
      <c r="J47" s="241"/>
      <c r="K47" s="241" t="s">
        <v>116</v>
      </c>
      <c r="L47" s="250"/>
    </row>
    <row r="48" spans="2:14" ht="13.2" x14ac:dyDescent="0.25">
      <c r="B48" s="82"/>
      <c r="C48" s="242" t="s">
        <v>117</v>
      </c>
      <c r="D48" s="242"/>
      <c r="E48" s="242" t="s">
        <v>92</v>
      </c>
      <c r="F48" s="110" t="s">
        <v>95</v>
      </c>
      <c r="G48" s="110" t="s">
        <v>97</v>
      </c>
      <c r="H48" s="111" t="s">
        <v>99</v>
      </c>
      <c r="I48" s="253" t="s">
        <v>101</v>
      </c>
      <c r="J48" s="253"/>
      <c r="K48" s="242" t="s">
        <v>103</v>
      </c>
      <c r="L48" s="248"/>
    </row>
    <row r="49" spans="2:12" ht="13.2" x14ac:dyDescent="0.25">
      <c r="B49" s="82"/>
      <c r="C49" s="242"/>
      <c r="D49" s="242"/>
      <c r="E49" s="242"/>
      <c r="F49" s="112">
        <v>1</v>
      </c>
      <c r="G49" s="112">
        <v>2</v>
      </c>
      <c r="H49" s="112">
        <v>3</v>
      </c>
      <c r="I49" s="243">
        <v>4</v>
      </c>
      <c r="J49" s="243"/>
      <c r="K49" s="243">
        <v>5</v>
      </c>
      <c r="L49" s="249"/>
    </row>
    <row r="50" spans="2:12" ht="19.5" customHeight="1" x14ac:dyDescent="0.25">
      <c r="B50" s="82"/>
      <c r="C50" s="241" t="s">
        <v>94</v>
      </c>
      <c r="D50" s="241"/>
      <c r="E50" s="113">
        <v>1</v>
      </c>
      <c r="F50" s="114">
        <v>2</v>
      </c>
      <c r="G50" s="114">
        <v>3</v>
      </c>
      <c r="H50" s="114">
        <v>4</v>
      </c>
      <c r="I50" s="245">
        <v>5</v>
      </c>
      <c r="J50" s="245"/>
      <c r="K50" s="246">
        <v>6</v>
      </c>
      <c r="L50" s="254"/>
    </row>
    <row r="51" spans="2:12" ht="21.75" customHeight="1" x14ac:dyDescent="0.25">
      <c r="B51" s="82"/>
      <c r="C51" s="241" t="s">
        <v>96</v>
      </c>
      <c r="D51" s="241"/>
      <c r="E51" s="113">
        <v>2</v>
      </c>
      <c r="F51" s="114">
        <v>3</v>
      </c>
      <c r="G51" s="114">
        <v>4</v>
      </c>
      <c r="H51" s="115">
        <v>5</v>
      </c>
      <c r="I51" s="246">
        <v>6</v>
      </c>
      <c r="J51" s="246"/>
      <c r="K51" s="255">
        <v>7</v>
      </c>
      <c r="L51" s="256"/>
    </row>
    <row r="52" spans="2:12" ht="26.25" customHeight="1" x14ac:dyDescent="0.25">
      <c r="B52" s="82"/>
      <c r="C52" s="241" t="s">
        <v>98</v>
      </c>
      <c r="D52" s="241"/>
      <c r="E52" s="113">
        <v>3</v>
      </c>
      <c r="F52" s="114">
        <v>4</v>
      </c>
      <c r="G52" s="115">
        <v>5</v>
      </c>
      <c r="H52" s="116">
        <v>6</v>
      </c>
      <c r="I52" s="246">
        <v>7</v>
      </c>
      <c r="J52" s="246"/>
      <c r="K52" s="252">
        <v>8</v>
      </c>
      <c r="L52" s="257"/>
    </row>
    <row r="53" spans="2:12" ht="21" customHeight="1" x14ac:dyDescent="0.25">
      <c r="B53" s="82"/>
      <c r="C53" s="241" t="s">
        <v>100</v>
      </c>
      <c r="D53" s="241"/>
      <c r="E53" s="113">
        <v>4</v>
      </c>
      <c r="F53" s="115">
        <v>5</v>
      </c>
      <c r="G53" s="116">
        <v>6</v>
      </c>
      <c r="H53" s="116">
        <v>7</v>
      </c>
      <c r="I53" s="252">
        <v>8</v>
      </c>
      <c r="J53" s="252"/>
      <c r="K53" s="252">
        <v>9</v>
      </c>
      <c r="L53" s="257"/>
    </row>
    <row r="54" spans="2:12" ht="27" customHeight="1" x14ac:dyDescent="0.25">
      <c r="B54" s="82"/>
      <c r="C54" s="241" t="s">
        <v>102</v>
      </c>
      <c r="D54" s="241"/>
      <c r="E54" s="113">
        <v>5</v>
      </c>
      <c r="F54" s="116">
        <v>6</v>
      </c>
      <c r="G54" s="116">
        <v>7</v>
      </c>
      <c r="H54" s="117">
        <v>8</v>
      </c>
      <c r="I54" s="252">
        <v>9</v>
      </c>
      <c r="J54" s="252"/>
      <c r="K54" s="252">
        <v>10</v>
      </c>
      <c r="L54" s="257"/>
    </row>
    <row r="55" spans="2:12" ht="13.2" x14ac:dyDescent="0.25">
      <c r="B55" s="82"/>
      <c r="C55" s="83"/>
      <c r="D55" s="83"/>
      <c r="E55" s="83"/>
      <c r="F55" s="83"/>
      <c r="G55" s="83"/>
      <c r="H55" s="83"/>
      <c r="I55" s="83"/>
      <c r="J55" s="83"/>
      <c r="K55" s="83"/>
      <c r="L55" s="84"/>
    </row>
    <row r="56" spans="2:12" ht="19.5" customHeight="1" x14ac:dyDescent="0.25">
      <c r="B56" s="82"/>
      <c r="C56" s="83"/>
      <c r="D56" s="83"/>
      <c r="E56" s="83"/>
      <c r="F56" s="83"/>
      <c r="G56" s="244" t="s">
        <v>118</v>
      </c>
      <c r="H56" s="244"/>
      <c r="I56" s="83"/>
      <c r="J56" s="83"/>
      <c r="K56" s="83"/>
      <c r="L56" s="84"/>
    </row>
    <row r="57" spans="2:12" ht="18" customHeight="1" x14ac:dyDescent="0.25">
      <c r="B57" s="82"/>
      <c r="C57" s="83"/>
      <c r="D57" s="83"/>
      <c r="E57" s="83"/>
      <c r="F57" s="83"/>
      <c r="G57" s="110" t="s">
        <v>104</v>
      </c>
      <c r="H57" s="118" t="s">
        <v>117</v>
      </c>
      <c r="I57" s="83"/>
      <c r="J57" s="83"/>
      <c r="K57" s="83"/>
      <c r="L57" s="84"/>
    </row>
    <row r="58" spans="2:12" ht="18" customHeight="1" x14ac:dyDescent="0.25">
      <c r="B58" s="82"/>
      <c r="C58" s="83"/>
      <c r="D58" s="83"/>
      <c r="E58" s="83"/>
      <c r="F58" s="83"/>
      <c r="G58" s="117" t="s">
        <v>119</v>
      </c>
      <c r="H58" s="119" t="s">
        <v>120</v>
      </c>
      <c r="I58" s="83"/>
      <c r="J58" s="83"/>
      <c r="K58" s="83"/>
      <c r="L58" s="84"/>
    </row>
    <row r="59" spans="2:12" ht="18" customHeight="1" x14ac:dyDescent="0.25">
      <c r="B59" s="82"/>
      <c r="C59" s="83"/>
      <c r="D59" s="83"/>
      <c r="E59" s="83"/>
      <c r="F59" s="83"/>
      <c r="G59" s="116" t="s">
        <v>121</v>
      </c>
      <c r="H59" s="119" t="s">
        <v>122</v>
      </c>
      <c r="I59" s="83"/>
      <c r="J59" s="83"/>
      <c r="K59" s="83"/>
      <c r="L59" s="84"/>
    </row>
    <row r="60" spans="2:12" ht="18" customHeight="1" x14ac:dyDescent="0.25">
      <c r="B60" s="82"/>
      <c r="C60" s="83"/>
      <c r="D60" s="83"/>
      <c r="E60" s="83"/>
      <c r="F60" s="83"/>
      <c r="G60" s="115">
        <v>5</v>
      </c>
      <c r="H60" s="119" t="s">
        <v>123</v>
      </c>
      <c r="I60" s="83"/>
      <c r="J60" s="83"/>
      <c r="K60" s="83"/>
      <c r="L60" s="84"/>
    </row>
    <row r="61" spans="2:12" ht="18" customHeight="1" x14ac:dyDescent="0.25">
      <c r="B61" s="82"/>
      <c r="C61" s="83"/>
      <c r="D61" s="83"/>
      <c r="E61" s="83"/>
      <c r="F61" s="83"/>
      <c r="G61" s="114" t="s">
        <v>124</v>
      </c>
      <c r="H61" s="119" t="s">
        <v>125</v>
      </c>
      <c r="I61" s="83"/>
      <c r="J61" s="83"/>
      <c r="K61" s="83"/>
      <c r="L61" s="84"/>
    </row>
    <row r="62" spans="2:12" thickBot="1" x14ac:dyDescent="0.3">
      <c r="B62" s="85"/>
      <c r="C62" s="86"/>
      <c r="D62" s="86"/>
      <c r="E62" s="86"/>
      <c r="F62" s="86"/>
      <c r="G62" s="86"/>
      <c r="H62" s="86"/>
      <c r="I62" s="86"/>
      <c r="J62" s="86"/>
      <c r="K62" s="86"/>
      <c r="L62" s="87"/>
    </row>
    <row r="66" spans="2:2" hidden="1" x14ac:dyDescent="0.3">
      <c r="B66" s="7" t="s">
        <v>63</v>
      </c>
    </row>
    <row r="67" spans="2:2" hidden="1" x14ac:dyDescent="0.3">
      <c r="B67" s="7" t="s">
        <v>126</v>
      </c>
    </row>
  </sheetData>
  <mergeCells count="67">
    <mergeCell ref="B2:B4"/>
    <mergeCell ref="B12:L12"/>
    <mergeCell ref="B7:L7"/>
    <mergeCell ref="C2:J4"/>
    <mergeCell ref="K2:L4"/>
    <mergeCell ref="C19:G19"/>
    <mergeCell ref="C29:G29"/>
    <mergeCell ref="H15:L15"/>
    <mergeCell ref="B15:G15"/>
    <mergeCell ref="B6:L6"/>
    <mergeCell ref="C16:G16"/>
    <mergeCell ref="C17:G17"/>
    <mergeCell ref="C18:G18"/>
    <mergeCell ref="C28:G28"/>
    <mergeCell ref="C20:G20"/>
    <mergeCell ref="C21:G21"/>
    <mergeCell ref="C22:G22"/>
    <mergeCell ref="C27:G27"/>
    <mergeCell ref="G38:G43"/>
    <mergeCell ref="C23:G23"/>
    <mergeCell ref="C24:G24"/>
    <mergeCell ref="C25:G25"/>
    <mergeCell ref="C26:G26"/>
    <mergeCell ref="C30:G30"/>
    <mergeCell ref="C35:G35"/>
    <mergeCell ref="C31:G31"/>
    <mergeCell ref="C32:G32"/>
    <mergeCell ref="C33:G33"/>
    <mergeCell ref="C34:G34"/>
    <mergeCell ref="B38:B43"/>
    <mergeCell ref="C38:D38"/>
    <mergeCell ref="C39:D39"/>
    <mergeCell ref="C40:D40"/>
    <mergeCell ref="C41:D41"/>
    <mergeCell ref="C42:D42"/>
    <mergeCell ref="G56:H56"/>
    <mergeCell ref="C51:D51"/>
    <mergeCell ref="K46:L46"/>
    <mergeCell ref="C54:D54"/>
    <mergeCell ref="C53:D53"/>
    <mergeCell ref="I54:J54"/>
    <mergeCell ref="I48:J48"/>
    <mergeCell ref="I46:J46"/>
    <mergeCell ref="I47:J47"/>
    <mergeCell ref="K50:L50"/>
    <mergeCell ref="K51:L51"/>
    <mergeCell ref="K52:L52"/>
    <mergeCell ref="K53:L53"/>
    <mergeCell ref="K54:L54"/>
    <mergeCell ref="I53:J53"/>
    <mergeCell ref="I52:J52"/>
    <mergeCell ref="C52:D52"/>
    <mergeCell ref="C48:D49"/>
    <mergeCell ref="I49:J49"/>
    <mergeCell ref="H37:I37"/>
    <mergeCell ref="C47:E47"/>
    <mergeCell ref="C50:D50"/>
    <mergeCell ref="I50:J50"/>
    <mergeCell ref="C43:D43"/>
    <mergeCell ref="C46:E46"/>
    <mergeCell ref="I51:J51"/>
    <mergeCell ref="E48:E49"/>
    <mergeCell ref="C45:K45"/>
    <mergeCell ref="K48:L48"/>
    <mergeCell ref="K49:L49"/>
    <mergeCell ref="K47:L47"/>
    <mergeCell ref="C37:E37"/>
  </mergeCells>
  <phoneticPr fontId="1" type="noConversion"/>
  <conditionalFormatting sqref="J17:K35">
    <cfRule type="expression" dxfId="17" priority="1" stopIfTrue="1">
      <formula>"""bajo"""</formula>
    </cfRule>
  </conditionalFormatting>
  <conditionalFormatting sqref="L17:L35">
    <cfRule type="cellIs" dxfId="16" priority="2" stopIfTrue="1" operator="equal">
      <formula>"EXTREMO"</formula>
    </cfRule>
    <cfRule type="cellIs" dxfId="15" priority="3" stopIfTrue="1" operator="equal">
      <formula>"ALTO"</formula>
    </cfRule>
    <cfRule type="cellIs" dxfId="14" priority="4" stopIfTrue="1" operator="equal">
      <formula>"MEDIO"</formula>
    </cfRule>
    <cfRule type="cellIs" dxfId="13" priority="5" stopIfTrue="1" operator="equal">
      <formula>"BAJO"</formula>
    </cfRule>
  </conditionalFormatting>
  <dataValidations count="19">
    <dataValidation type="list" allowBlank="1" showInputMessage="1" showErrorMessage="1" sqref="H15" xr:uid="{00000000-0002-0000-0200-000002000000}">
      <formula1>$B$66:$B$67</formula1>
    </dataValidation>
    <dataValidation type="list" allowBlank="1" showInputMessage="1" showErrorMessage="1" sqref="C17:G17" xr:uid="{00000000-0002-0000-0200-000005000000}">
      <formula1>INDIRECT($B$17)</formula1>
    </dataValidation>
    <dataValidation type="list" allowBlank="1" showInputMessage="1" showErrorMessage="1" sqref="C18:G18" xr:uid="{00000000-0002-0000-0200-000008000000}">
      <formula1>INDIRECT($B$18)</formula1>
    </dataValidation>
    <dataValidation type="list" allowBlank="1" showInputMessage="1" showErrorMessage="1" sqref="C19:G19" xr:uid="{00000000-0002-0000-0200-00000A000000}">
      <formula1>INDIRECT($B$19)</formula1>
    </dataValidation>
    <dataValidation type="list" allowBlank="1" showInputMessage="1" showErrorMessage="1" sqref="C20:G20" xr:uid="{00000000-0002-0000-0200-00000B000000}">
      <formula1>INDIRECT($B$20)</formula1>
    </dataValidation>
    <dataValidation type="list" allowBlank="1" showInputMessage="1" showErrorMessage="1" sqref="C21:G21" xr:uid="{00000000-0002-0000-0200-00000C000000}">
      <formula1>INDIRECT($B$21)</formula1>
    </dataValidation>
    <dataValidation type="list" allowBlank="1" showInputMessage="1" showErrorMessage="1" sqref="C22:G22" xr:uid="{00000000-0002-0000-0200-00000D000000}">
      <formula1>INDIRECT($B$22)</formula1>
    </dataValidation>
    <dataValidation type="list" allowBlank="1" showInputMessage="1" showErrorMessage="1" sqref="C23:G23" xr:uid="{00000000-0002-0000-0200-00000E000000}">
      <formula1>INDIRECT($B$23)</formula1>
    </dataValidation>
    <dataValidation type="list" allowBlank="1" showInputMessage="1" showErrorMessage="1" sqref="C24:G24" xr:uid="{00000000-0002-0000-0200-00000F000000}">
      <formula1>INDIRECT($B$24)</formula1>
    </dataValidation>
    <dataValidation type="list" allowBlank="1" showInputMessage="1" showErrorMessage="1" sqref="C25:G25" xr:uid="{00000000-0002-0000-0200-000010000000}">
      <formula1>INDIRECT($B$25)</formula1>
    </dataValidation>
    <dataValidation type="list" allowBlank="1" showInputMessage="1" showErrorMessage="1" sqref="C26:G26" xr:uid="{00000000-0002-0000-0200-000011000000}">
      <formula1>INDIRECT($B$26)</formula1>
    </dataValidation>
    <dataValidation type="list" allowBlank="1" showInputMessage="1" showErrorMessage="1" sqref="C27:G27" xr:uid="{00000000-0002-0000-0200-000012000000}">
      <formula1>INDIRECT($B$27)</formula1>
    </dataValidation>
    <dataValidation type="list" allowBlank="1" showInputMessage="1" showErrorMessage="1" sqref="C28:G28" xr:uid="{00000000-0002-0000-0200-000013000000}">
      <formula1>INDIRECT($B$28)</formula1>
    </dataValidation>
    <dataValidation type="list" allowBlank="1" showInputMessage="1" showErrorMessage="1" sqref="C29:G29" xr:uid="{00000000-0002-0000-0200-000015000000}">
      <formula1>INDIRECT($B$29)</formula1>
    </dataValidation>
    <dataValidation type="list" allowBlank="1" showInputMessage="1" showErrorMessage="1" sqref="D30:G30 C30:C34" xr:uid="{00000000-0002-0000-0200-000016000000}">
      <formula1>INDIRECT($B$30)</formula1>
    </dataValidation>
    <dataValidation type="list" allowBlank="1" showInputMessage="1" showErrorMessage="1" sqref="C35:G35" xr:uid="{00000000-0002-0000-0200-000017000000}">
      <formula1>INDIRECT($B$35)</formula1>
    </dataValidation>
    <dataValidation type="list" allowBlank="1" showInputMessage="1" showErrorMessage="1" sqref="J33 I34:I35 I17:I32" xr:uid="{00000000-0002-0000-0200-000000000000}">
      <formula1>$E$39:$E$43</formula1>
    </dataValidation>
    <dataValidation type="list" allowBlank="1" showInputMessage="1" showErrorMessage="1" sqref="J17:J35" xr:uid="{00000000-0002-0000-0200-000001000000}">
      <formula1>$I$39:$I$43</formula1>
    </dataValidation>
    <dataValidation type="list" allowBlank="1" showInputMessage="1" showErrorMessage="1" sqref="B17:B35" xr:uid="{00000000-0002-0000-0200-000004000000}">
      <formula1>"PLANEACIÓN,SELECCIÓN,CONTRATACIÓN,EJECUCIÓN"</formula1>
    </dataValidation>
  </dataValidations>
  <printOptions horizontalCentered="1"/>
  <pageMargins left="0.7" right="0.7" top="0.75" bottom="0.75" header="0.3" footer="0.3"/>
  <pageSetup scale="32" orientation="portrait" verticalDpi="4294967295" r:id="rId1"/>
  <headerFooter alignWithMargins="0">
    <oddFooter xml:space="preserve">&amp;C
</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2:Z61"/>
  <sheetViews>
    <sheetView showGridLines="0" topLeftCell="A35" zoomScale="70" zoomScaleNormal="70" zoomScalePageLayoutView="70" workbookViewId="0">
      <selection activeCell="O16" sqref="O16:P41"/>
    </sheetView>
  </sheetViews>
  <sheetFormatPr baseColWidth="10" defaultColWidth="11.44140625" defaultRowHeight="13.2" x14ac:dyDescent="0.25"/>
  <cols>
    <col min="1" max="1" width="2.88671875" customWidth="1"/>
    <col min="2" max="2" width="41.6640625" customWidth="1"/>
    <col min="3" max="3" width="15.88671875" customWidth="1"/>
    <col min="4" max="4" width="13.109375" customWidth="1"/>
    <col min="5" max="5" width="16.44140625" customWidth="1"/>
    <col min="6" max="6" width="14.88671875" customWidth="1"/>
    <col min="7" max="7" width="17.44140625" customWidth="1"/>
    <col min="8" max="8" width="14.44140625" customWidth="1"/>
    <col min="9" max="9" width="15.88671875" customWidth="1"/>
    <col min="10" max="10" width="13.33203125" customWidth="1"/>
    <col min="11" max="17" width="14" customWidth="1"/>
    <col min="18" max="18" width="20.88671875" style="4" customWidth="1"/>
  </cols>
  <sheetData>
    <row r="2" spans="2:26" ht="48.75" customHeight="1" x14ac:dyDescent="0.25">
      <c r="B2" s="195"/>
      <c r="C2" s="205" t="s">
        <v>8</v>
      </c>
      <c r="D2" s="206"/>
      <c r="E2" s="206"/>
      <c r="F2" s="206"/>
      <c r="G2" s="206"/>
      <c r="H2" s="206"/>
      <c r="I2" s="206"/>
      <c r="J2" s="206"/>
      <c r="K2" s="206"/>
      <c r="L2" s="206"/>
      <c r="M2" s="206"/>
      <c r="N2" s="206"/>
      <c r="O2" s="206"/>
      <c r="P2" s="207"/>
      <c r="Q2" s="146" t="s">
        <v>1</v>
      </c>
      <c r="R2" s="283"/>
    </row>
    <row r="3" spans="2:26" ht="30" customHeight="1" x14ac:dyDescent="0.25">
      <c r="B3" s="195"/>
      <c r="C3" s="208"/>
      <c r="D3" s="209"/>
      <c r="E3" s="209"/>
      <c r="F3" s="209"/>
      <c r="G3" s="209"/>
      <c r="H3" s="209"/>
      <c r="I3" s="209"/>
      <c r="J3" s="209"/>
      <c r="K3" s="209"/>
      <c r="L3" s="209"/>
      <c r="M3" s="209"/>
      <c r="N3" s="209"/>
      <c r="O3" s="209"/>
      <c r="P3" s="210"/>
      <c r="Q3" s="284"/>
      <c r="R3" s="285"/>
    </row>
    <row r="4" spans="2:26" ht="39.75" customHeight="1" x14ac:dyDescent="0.25">
      <c r="B4" s="195"/>
      <c r="C4" s="211"/>
      <c r="D4" s="212"/>
      <c r="E4" s="212"/>
      <c r="F4" s="212"/>
      <c r="G4" s="212"/>
      <c r="H4" s="212"/>
      <c r="I4" s="212"/>
      <c r="J4" s="212"/>
      <c r="K4" s="212"/>
      <c r="L4" s="212"/>
      <c r="M4" s="212"/>
      <c r="N4" s="212"/>
      <c r="O4" s="212"/>
      <c r="P4" s="213"/>
      <c r="Q4" s="286"/>
      <c r="R4" s="287"/>
    </row>
    <row r="5" spans="2:26" ht="13.8" thickBot="1" x14ac:dyDescent="0.3"/>
    <row r="6" spans="2:26" ht="78.75" customHeight="1" thickBot="1" x14ac:dyDescent="0.3">
      <c r="B6" s="327" t="str">
        <f>+EVALUACION!B6</f>
        <v>Objeto Contractual: PRESTAR LOS SERVICIOS TÉCNICOS, FINANCIEROS Y ADMINISTRATIVOS PARA EL DESARROLLO DE EVENTOS CULTURALES EN LA LOCALIDAD RAFAEL URIBE URIBE EN EL MARCO DEL PROYECTO DE INVERSIÓN 2673 “RAFAEL URIBE URIBE CULTURAL Y ARTÍSTICA” CONFORME A LAS DESCRIPCIONES DEL FDLRUU.</v>
      </c>
      <c r="C6" s="328"/>
      <c r="D6" s="328"/>
      <c r="E6" s="328"/>
      <c r="F6" s="328"/>
      <c r="G6" s="328"/>
      <c r="H6" s="328"/>
      <c r="I6" s="328"/>
      <c r="J6" s="328"/>
      <c r="K6" s="328"/>
      <c r="L6" s="328"/>
      <c r="M6" s="328"/>
      <c r="N6" s="328"/>
      <c r="O6" s="328"/>
      <c r="P6" s="328"/>
      <c r="Q6" s="328"/>
      <c r="R6" s="329"/>
      <c r="S6" s="1"/>
      <c r="T6" s="1"/>
      <c r="U6" s="1"/>
      <c r="V6" s="1"/>
      <c r="W6" s="1"/>
      <c r="X6" s="1"/>
      <c r="Y6" s="1"/>
      <c r="Z6" s="1"/>
    </row>
    <row r="7" spans="2:26" ht="24.75" customHeight="1" x14ac:dyDescent="0.25">
      <c r="B7" s="330" t="s">
        <v>11</v>
      </c>
      <c r="C7" s="331"/>
      <c r="D7" s="331"/>
      <c r="E7" s="331"/>
      <c r="F7" s="331"/>
      <c r="G7" s="331"/>
      <c r="H7" s="331"/>
      <c r="I7" s="331"/>
      <c r="J7" s="331"/>
      <c r="K7" s="331"/>
      <c r="L7" s="331"/>
      <c r="M7" s="331"/>
      <c r="N7" s="331"/>
      <c r="O7" s="331"/>
      <c r="P7" s="331"/>
      <c r="Q7" s="331"/>
      <c r="R7" s="332"/>
    </row>
    <row r="8" spans="2:26" ht="15.6" x14ac:dyDescent="0.3">
      <c r="B8" s="338" t="s">
        <v>127</v>
      </c>
      <c r="C8" s="339"/>
      <c r="D8" s="339"/>
      <c r="E8" s="339"/>
      <c r="F8" s="339"/>
      <c r="G8" s="339"/>
      <c r="H8" s="339"/>
      <c r="I8" s="339"/>
      <c r="J8" s="339"/>
      <c r="K8" s="339"/>
      <c r="L8" s="339"/>
      <c r="M8" s="339"/>
      <c r="N8" s="339"/>
      <c r="O8" s="339"/>
      <c r="P8" s="339"/>
      <c r="Q8" s="339"/>
      <c r="R8" s="339"/>
    </row>
    <row r="9" spans="2:26" ht="34.5" customHeight="1" x14ac:dyDescent="0.25">
      <c r="B9" s="336" t="s">
        <v>128</v>
      </c>
      <c r="C9" s="337"/>
      <c r="D9" s="337"/>
      <c r="E9" s="337"/>
      <c r="F9" s="337"/>
      <c r="G9" s="337"/>
      <c r="H9" s="337"/>
      <c r="I9" s="337"/>
      <c r="J9" s="337"/>
      <c r="K9" s="337"/>
      <c r="L9" s="337"/>
      <c r="M9" s="337"/>
      <c r="N9" s="337"/>
      <c r="O9" s="337"/>
      <c r="P9" s="337"/>
      <c r="Q9" s="337"/>
      <c r="R9" s="337"/>
    </row>
    <row r="10" spans="2:26" ht="15.6" x14ac:dyDescent="0.3">
      <c r="B10" s="338" t="s">
        <v>129</v>
      </c>
      <c r="C10" s="339"/>
      <c r="D10" s="339"/>
      <c r="E10" s="339"/>
      <c r="F10" s="339"/>
      <c r="G10" s="339"/>
      <c r="H10" s="339"/>
      <c r="I10" s="339"/>
      <c r="J10" s="339"/>
      <c r="K10" s="339"/>
      <c r="L10" s="339"/>
      <c r="M10" s="339"/>
      <c r="N10" s="339"/>
      <c r="O10" s="339"/>
      <c r="P10" s="339"/>
      <c r="Q10" s="339"/>
      <c r="R10" s="339"/>
    </row>
    <row r="11" spans="2:26" x14ac:dyDescent="0.25">
      <c r="B11" s="82"/>
      <c r="R11" s="3"/>
    </row>
    <row r="12" spans="2:26" x14ac:dyDescent="0.25">
      <c r="B12" s="8"/>
      <c r="R12" s="3"/>
    </row>
    <row r="13" spans="2:26" x14ac:dyDescent="0.25">
      <c r="B13" s="8"/>
      <c r="R13" s="3"/>
    </row>
    <row r="14" spans="2:26" ht="7.5" customHeight="1" thickBot="1" x14ac:dyDescent="0.3">
      <c r="B14" s="2"/>
      <c r="R14" s="3"/>
    </row>
    <row r="15" spans="2:26" ht="93.75" customHeight="1" thickBot="1" x14ac:dyDescent="0.3">
      <c r="B15" s="120" t="s">
        <v>64</v>
      </c>
      <c r="C15" s="335" t="s">
        <v>65</v>
      </c>
      <c r="D15" s="335"/>
      <c r="E15" s="335"/>
      <c r="F15" s="335"/>
      <c r="G15" s="276" t="s">
        <v>130</v>
      </c>
      <c r="H15" s="276"/>
      <c r="I15" s="142" t="s">
        <v>67</v>
      </c>
      <c r="J15" s="142" t="s">
        <v>68</v>
      </c>
      <c r="K15" s="142" t="s">
        <v>69</v>
      </c>
      <c r="L15" s="89" t="s">
        <v>70</v>
      </c>
      <c r="M15" s="89" t="s">
        <v>131</v>
      </c>
      <c r="N15" s="142" t="s">
        <v>132</v>
      </c>
      <c r="O15" s="142" t="s">
        <v>133</v>
      </c>
      <c r="P15" s="142" t="s">
        <v>134</v>
      </c>
      <c r="Q15" s="89" t="s">
        <v>135</v>
      </c>
      <c r="R15" s="11" t="s">
        <v>136</v>
      </c>
    </row>
    <row r="16" spans="2:26" s="27" customFormat="1" ht="57.75" customHeight="1" thickBot="1" x14ac:dyDescent="0.3">
      <c r="B16" s="123" t="s">
        <v>17</v>
      </c>
      <c r="C16" s="334" t="str">
        <f>+[1]EVALUACION!C17</f>
        <v>Inadecuada escogencia de la modalidad de contratación</v>
      </c>
      <c r="D16" s="334"/>
      <c r="E16" s="334"/>
      <c r="F16" s="334"/>
      <c r="G16" s="333" t="s">
        <v>137</v>
      </c>
      <c r="H16" s="333"/>
      <c r="I16" s="91">
        <v>1</v>
      </c>
      <c r="J16" s="91">
        <v>3</v>
      </c>
      <c r="K16" s="91">
        <f>I16+J16</f>
        <v>4</v>
      </c>
      <c r="L16" s="121" t="str">
        <f>IF(K16&lt;=4,"BAJO",IF(K16=5,"MEDIO",IF(K16=6,"ALTO",IF(K16=7,"ALTO","EXTREMO"))))</f>
        <v>BAJO</v>
      </c>
      <c r="M16" s="121" t="s">
        <v>138</v>
      </c>
      <c r="N16" s="124" t="s">
        <v>139</v>
      </c>
      <c r="O16" s="124" t="s">
        <v>213</v>
      </c>
      <c r="P16" s="124" t="s">
        <v>213</v>
      </c>
      <c r="Q16" s="122" t="s">
        <v>140</v>
      </c>
      <c r="R16" s="41" t="s">
        <v>141</v>
      </c>
    </row>
    <row r="17" spans="2:18" s="27" customFormat="1" ht="57.75" customHeight="1" thickBot="1" x14ac:dyDescent="0.3">
      <c r="B17" s="123" t="str">
        <f>+EVALUACION!B17</f>
        <v>PLANEACIÓN</v>
      </c>
      <c r="C17" s="290" t="str">
        <f>+EVALUACION!C17</f>
        <v>Inadecuado análisis  económico estimativo del valor del contrato</v>
      </c>
      <c r="D17" s="290"/>
      <c r="E17" s="290"/>
      <c r="F17" s="290"/>
      <c r="G17" s="241" t="s">
        <v>142</v>
      </c>
      <c r="H17" s="241"/>
      <c r="I17" s="91">
        <f>+EVALUACION!I17</f>
        <v>1</v>
      </c>
      <c r="J17" s="91">
        <f>+EVALUACION!J17</f>
        <v>2</v>
      </c>
      <c r="K17" s="91">
        <f t="shared" ref="K17:K41" si="0">I17+J17</f>
        <v>3</v>
      </c>
      <c r="L17" s="91" t="str">
        <f>IF(K17&lt;=4,"BAJO",IF(K17=5,"MEDIO",IF(K17=6,"ALTO",IF(K17=7,"ALTO","EXTREMO"))))</f>
        <v>BAJO</v>
      </c>
      <c r="M17" s="91" t="s">
        <v>143</v>
      </c>
      <c r="N17" s="124" t="s">
        <v>139</v>
      </c>
      <c r="O17" s="124" t="s">
        <v>213</v>
      </c>
      <c r="P17" s="124" t="s">
        <v>213</v>
      </c>
      <c r="Q17" s="124" t="s">
        <v>144</v>
      </c>
      <c r="R17" s="41" t="s">
        <v>141</v>
      </c>
    </row>
    <row r="18" spans="2:18" s="27" customFormat="1" ht="57.75" customHeight="1" thickBot="1" x14ac:dyDescent="0.3">
      <c r="B18" s="123" t="s">
        <v>17</v>
      </c>
      <c r="C18" s="290" t="str">
        <f>+[1]EVALUACION!C19</f>
        <v xml:space="preserve">Inadecuada  descripción del bien o servicio requerido </v>
      </c>
      <c r="D18" s="290"/>
      <c r="E18" s="290"/>
      <c r="F18" s="290"/>
      <c r="G18" s="241" t="s">
        <v>145</v>
      </c>
      <c r="H18" s="241"/>
      <c r="I18" s="91">
        <v>2</v>
      </c>
      <c r="J18" s="91">
        <v>2</v>
      </c>
      <c r="K18" s="91">
        <f t="shared" si="0"/>
        <v>4</v>
      </c>
      <c r="L18" s="91" t="str">
        <f t="shared" ref="L18:L41" si="1">IF(K18&lt;=4,"BAJO",IF(K18=5,"MEDIO",IF(K18=6,"ALTO",IF(K18=7,"ALTO","EXTREMO"))))</f>
        <v>BAJO</v>
      </c>
      <c r="M18" s="91" t="s">
        <v>138</v>
      </c>
      <c r="N18" s="124" t="s">
        <v>139</v>
      </c>
      <c r="O18" s="124" t="s">
        <v>213</v>
      </c>
      <c r="P18" s="124" t="s">
        <v>213</v>
      </c>
      <c r="Q18" s="124" t="s">
        <v>144</v>
      </c>
      <c r="R18" s="41" t="s">
        <v>141</v>
      </c>
    </row>
    <row r="19" spans="2:18" s="27" customFormat="1" ht="57.75" customHeight="1" thickBot="1" x14ac:dyDescent="0.3">
      <c r="B19" s="123" t="s">
        <v>17</v>
      </c>
      <c r="C19" s="290" t="str">
        <f>+[1]EVALUACION!C20</f>
        <v>Requisitos habilitantes que impidan la selección objetiva</v>
      </c>
      <c r="D19" s="290"/>
      <c r="E19" s="290"/>
      <c r="F19" s="290"/>
      <c r="G19" s="241" t="s">
        <v>146</v>
      </c>
      <c r="H19" s="241"/>
      <c r="I19" s="91">
        <v>2</v>
      </c>
      <c r="J19" s="91">
        <v>3</v>
      </c>
      <c r="K19" s="91">
        <f t="shared" si="0"/>
        <v>5</v>
      </c>
      <c r="L19" s="91" t="str">
        <f t="shared" si="1"/>
        <v>MEDIO</v>
      </c>
      <c r="M19" s="91" t="s">
        <v>138</v>
      </c>
      <c r="N19" s="124" t="s">
        <v>139</v>
      </c>
      <c r="O19" s="124" t="s">
        <v>213</v>
      </c>
      <c r="P19" s="124" t="s">
        <v>213</v>
      </c>
      <c r="Q19" s="124" t="s">
        <v>144</v>
      </c>
      <c r="R19" s="41" t="s">
        <v>141</v>
      </c>
    </row>
    <row r="20" spans="2:18" s="27" customFormat="1" ht="57.75" customHeight="1" thickBot="1" x14ac:dyDescent="0.3">
      <c r="B20" s="123" t="str">
        <f>+EVALUACION!B18</f>
        <v>SELECCIÓN</v>
      </c>
      <c r="C20" s="290" t="str">
        <f>+EVALUACION!C18</f>
        <v>Inadecuada evaluación de las ofertas y/o verificación de requisitos habilitantes</v>
      </c>
      <c r="D20" s="290"/>
      <c r="E20" s="290"/>
      <c r="F20" s="290"/>
      <c r="G20" s="241" t="s">
        <v>147</v>
      </c>
      <c r="H20" s="241"/>
      <c r="I20" s="91">
        <f>+EVALUACION!I18</f>
        <v>2</v>
      </c>
      <c r="J20" s="91">
        <f>+EVALUACION!J18</f>
        <v>2</v>
      </c>
      <c r="K20" s="91">
        <f t="shared" si="0"/>
        <v>4</v>
      </c>
      <c r="L20" s="91" t="str">
        <f t="shared" si="1"/>
        <v>BAJO</v>
      </c>
      <c r="M20" s="91" t="s">
        <v>138</v>
      </c>
      <c r="N20" s="124" t="s">
        <v>148</v>
      </c>
      <c r="O20" s="124" t="s">
        <v>213</v>
      </c>
      <c r="P20" s="124" t="s">
        <v>213</v>
      </c>
      <c r="Q20" s="124" t="s">
        <v>149</v>
      </c>
      <c r="R20" s="41" t="s">
        <v>141</v>
      </c>
    </row>
    <row r="21" spans="2:18" s="27" customFormat="1" ht="57.75" customHeight="1" thickBot="1" x14ac:dyDescent="0.3">
      <c r="B21" s="123" t="s">
        <v>27</v>
      </c>
      <c r="C21" s="290" t="str">
        <f>+[1]EVALUACION!C22</f>
        <v>Inadecuado manejo administrativo del proceso contractual</v>
      </c>
      <c r="D21" s="290"/>
      <c r="E21" s="290"/>
      <c r="F21" s="290"/>
      <c r="G21" s="241" t="s">
        <v>150</v>
      </c>
      <c r="H21" s="241"/>
      <c r="I21" s="91">
        <v>1</v>
      </c>
      <c r="J21" s="91">
        <v>2</v>
      </c>
      <c r="K21" s="91">
        <f t="shared" si="0"/>
        <v>3</v>
      </c>
      <c r="L21" s="91" t="str">
        <f t="shared" si="1"/>
        <v>BAJO</v>
      </c>
      <c r="M21" s="91" t="s">
        <v>138</v>
      </c>
      <c r="N21" s="124" t="s">
        <v>151</v>
      </c>
      <c r="O21" s="124" t="s">
        <v>213</v>
      </c>
      <c r="P21" s="124" t="s">
        <v>213</v>
      </c>
      <c r="Q21" s="124" t="s">
        <v>149</v>
      </c>
      <c r="R21" s="41" t="s">
        <v>141</v>
      </c>
    </row>
    <row r="22" spans="2:18" s="27" customFormat="1" ht="57.75" customHeight="1" x14ac:dyDescent="0.25">
      <c r="B22" s="123" t="str">
        <f>+EVALUACION!B19</f>
        <v>SELECCIÓN</v>
      </c>
      <c r="C22" s="290" t="str">
        <f>+EVALUACION!C19</f>
        <v>Contestación inoportuna a todas las observaciones formuladas a los documentos de la contratación</v>
      </c>
      <c r="D22" s="290"/>
      <c r="E22" s="290"/>
      <c r="F22" s="290"/>
      <c r="G22" s="241" t="s">
        <v>152</v>
      </c>
      <c r="H22" s="241"/>
      <c r="I22" s="91">
        <f>+EVALUACION!I19</f>
        <v>1</v>
      </c>
      <c r="J22" s="91">
        <f>+EVALUACION!J19</f>
        <v>2</v>
      </c>
      <c r="K22" s="91">
        <f t="shared" si="0"/>
        <v>3</v>
      </c>
      <c r="L22" s="91" t="str">
        <f t="shared" si="1"/>
        <v>BAJO</v>
      </c>
      <c r="M22" s="91" t="s">
        <v>138</v>
      </c>
      <c r="N22" s="124" t="s">
        <v>153</v>
      </c>
      <c r="O22" s="124" t="s">
        <v>213</v>
      </c>
      <c r="P22" s="124" t="s">
        <v>213</v>
      </c>
      <c r="Q22" s="124" t="s">
        <v>149</v>
      </c>
      <c r="R22" s="41" t="s">
        <v>141</v>
      </c>
    </row>
    <row r="23" spans="2:18" s="27" customFormat="1" ht="57.75" customHeight="1" thickBot="1" x14ac:dyDescent="0.3">
      <c r="B23" s="123" t="str">
        <f>+EVALUACION!B20</f>
        <v>SELECCIÓN</v>
      </c>
      <c r="C23" s="290" t="str">
        <f>+EVALUACION!C20</f>
        <v>Falta de publicación de la documentación contractual completa del proceso de selección en el SECOP</v>
      </c>
      <c r="D23" s="290"/>
      <c r="E23" s="290"/>
      <c r="F23" s="290"/>
      <c r="G23" s="241" t="s">
        <v>154</v>
      </c>
      <c r="H23" s="241"/>
      <c r="I23" s="91">
        <f>+EVALUACION!I20</f>
        <v>1</v>
      </c>
      <c r="J23" s="91">
        <f>+EVALUACION!J20</f>
        <v>3</v>
      </c>
      <c r="K23" s="91">
        <f t="shared" si="0"/>
        <v>4</v>
      </c>
      <c r="L23" s="91" t="str">
        <f t="shared" si="1"/>
        <v>BAJO</v>
      </c>
      <c r="M23" s="91" t="s">
        <v>138</v>
      </c>
      <c r="N23" s="124" t="s">
        <v>151</v>
      </c>
      <c r="O23" s="124" t="s">
        <v>213</v>
      </c>
      <c r="P23" s="124" t="s">
        <v>213</v>
      </c>
      <c r="Q23" s="124" t="s">
        <v>149</v>
      </c>
      <c r="R23" s="42" t="s">
        <v>155</v>
      </c>
    </row>
    <row r="24" spans="2:18" s="27" customFormat="1" ht="57.75" customHeight="1" thickBot="1" x14ac:dyDescent="0.3">
      <c r="B24" s="123" t="str">
        <f>+EVALUACION!B21</f>
        <v>SELECCIÓN</v>
      </c>
      <c r="C24" s="290" t="str">
        <f>+EVALUACION!C21</f>
        <v>Confabulacion de los proponentes (Colusión)</v>
      </c>
      <c r="D24" s="290"/>
      <c r="E24" s="290"/>
      <c r="F24" s="290"/>
      <c r="G24" s="241" t="s">
        <v>156</v>
      </c>
      <c r="H24" s="241"/>
      <c r="I24" s="91">
        <v>1</v>
      </c>
      <c r="J24" s="91">
        <f>+EVALUACION!J21</f>
        <v>3</v>
      </c>
      <c r="K24" s="91">
        <f t="shared" si="0"/>
        <v>4</v>
      </c>
      <c r="L24" s="91" t="str">
        <f t="shared" si="1"/>
        <v>BAJO</v>
      </c>
      <c r="M24" s="91" t="s">
        <v>138</v>
      </c>
      <c r="N24" s="124" t="s">
        <v>151</v>
      </c>
      <c r="O24" s="124" t="s">
        <v>213</v>
      </c>
      <c r="P24" s="124" t="s">
        <v>213</v>
      </c>
      <c r="Q24" s="124" t="s">
        <v>157</v>
      </c>
      <c r="R24" s="41" t="s">
        <v>141</v>
      </c>
    </row>
    <row r="25" spans="2:18" s="27" customFormat="1" ht="57.75" customHeight="1" thickBot="1" x14ac:dyDescent="0.3">
      <c r="B25" s="123" t="str">
        <f>+EVALUACION!B22</f>
        <v>SELECCIÓN</v>
      </c>
      <c r="C25" s="290" t="str">
        <f>+EVALUACION!C22</f>
        <v>Selección de ofertas con precios  artificialmente bajos.</v>
      </c>
      <c r="D25" s="290"/>
      <c r="E25" s="290"/>
      <c r="F25" s="290"/>
      <c r="G25" s="241" t="s">
        <v>158</v>
      </c>
      <c r="H25" s="241"/>
      <c r="I25" s="91">
        <v>3</v>
      </c>
      <c r="J25" s="91">
        <v>2</v>
      </c>
      <c r="K25" s="91">
        <f t="shared" si="0"/>
        <v>5</v>
      </c>
      <c r="L25" s="91" t="str">
        <f t="shared" si="1"/>
        <v>MEDIO</v>
      </c>
      <c r="M25" s="91" t="s">
        <v>143</v>
      </c>
      <c r="N25" s="124" t="s">
        <v>153</v>
      </c>
      <c r="O25" s="124" t="s">
        <v>213</v>
      </c>
      <c r="P25" s="124" t="s">
        <v>213</v>
      </c>
      <c r="Q25" s="124" t="s">
        <v>149</v>
      </c>
      <c r="R25" s="41" t="s">
        <v>141</v>
      </c>
    </row>
    <row r="26" spans="2:18" s="27" customFormat="1" ht="57.75" customHeight="1" thickBot="1" x14ac:dyDescent="0.3">
      <c r="B26" s="123" t="str">
        <f>+EVALUACION!B23</f>
        <v>CONTRATACIÓN</v>
      </c>
      <c r="C26" s="290" t="str">
        <f>+EVALUACION!C23</f>
        <v xml:space="preserve">Riesgo de que no se firme el contrato. </v>
      </c>
      <c r="D26" s="290"/>
      <c r="E26" s="290"/>
      <c r="F26" s="290"/>
      <c r="G26" s="241" t="s">
        <v>159</v>
      </c>
      <c r="H26" s="241"/>
      <c r="I26" s="91">
        <v>3</v>
      </c>
      <c r="J26" s="91">
        <f>+EVALUACION!J23</f>
        <v>2</v>
      </c>
      <c r="K26" s="91">
        <f t="shared" si="0"/>
        <v>5</v>
      </c>
      <c r="L26" s="91" t="str">
        <f t="shared" si="1"/>
        <v>MEDIO</v>
      </c>
      <c r="M26" s="91" t="s">
        <v>138</v>
      </c>
      <c r="N26" s="124" t="s">
        <v>151</v>
      </c>
      <c r="O26" s="124" t="s">
        <v>213</v>
      </c>
      <c r="P26" s="124" t="s">
        <v>213</v>
      </c>
      <c r="Q26" s="124" t="s">
        <v>157</v>
      </c>
      <c r="R26" s="41" t="s">
        <v>141</v>
      </c>
    </row>
    <row r="27" spans="2:18" s="27" customFormat="1" ht="57.75" customHeight="1" x14ac:dyDescent="0.25">
      <c r="B27" s="123" t="str">
        <f>+EVALUACION!B24</f>
        <v>CONTRATACIÓN</v>
      </c>
      <c r="C27" s="290" t="str">
        <f>+EVALUACION!C24</f>
        <v>Falta de constitución o constitución tardía de la garantía única. Aceptación de garantías que no se ajustan a lo contemplado en el contrato</v>
      </c>
      <c r="D27" s="290"/>
      <c r="E27" s="290"/>
      <c r="F27" s="290"/>
      <c r="G27" s="241" t="s">
        <v>160</v>
      </c>
      <c r="H27" s="241"/>
      <c r="I27" s="91">
        <f>+EVALUACION!I24</f>
        <v>2</v>
      </c>
      <c r="J27" s="91">
        <f>+EVALUACION!J24</f>
        <v>2</v>
      </c>
      <c r="K27" s="91">
        <f t="shared" si="0"/>
        <v>4</v>
      </c>
      <c r="L27" s="91" t="str">
        <f t="shared" si="1"/>
        <v>BAJO</v>
      </c>
      <c r="M27" s="91" t="s">
        <v>138</v>
      </c>
      <c r="N27" s="124" t="s">
        <v>151</v>
      </c>
      <c r="O27" s="124" t="s">
        <v>213</v>
      </c>
      <c r="P27" s="124" t="s">
        <v>213</v>
      </c>
      <c r="Q27" s="124" t="s">
        <v>157</v>
      </c>
      <c r="R27" s="41" t="s">
        <v>141</v>
      </c>
    </row>
    <row r="28" spans="2:18" s="27" customFormat="1" ht="57.75" customHeight="1" x14ac:dyDescent="0.25">
      <c r="B28" s="123" t="str">
        <f>+EVALUACION!B25</f>
        <v>CONTRATACIÓN</v>
      </c>
      <c r="C28" s="290" t="str">
        <f>+EVALUACION!C25</f>
        <v>Falta de solicitud o solicitud tardía del registro  presupuestal</v>
      </c>
      <c r="D28" s="290"/>
      <c r="E28" s="290"/>
      <c r="F28" s="290"/>
      <c r="G28" s="241" t="s">
        <v>161</v>
      </c>
      <c r="H28" s="241"/>
      <c r="I28" s="91">
        <f>+EVALUACION!I25</f>
        <v>1</v>
      </c>
      <c r="J28" s="91">
        <f>+EVALUACION!J25</f>
        <v>2</v>
      </c>
      <c r="K28" s="91">
        <f t="shared" si="0"/>
        <v>3</v>
      </c>
      <c r="L28" s="91" t="str">
        <f t="shared" si="1"/>
        <v>BAJO</v>
      </c>
      <c r="M28" s="91" t="s">
        <v>143</v>
      </c>
      <c r="N28" s="124" t="s">
        <v>151</v>
      </c>
      <c r="O28" s="124" t="s">
        <v>213</v>
      </c>
      <c r="P28" s="124" t="s">
        <v>213</v>
      </c>
      <c r="Q28" s="124" t="s">
        <v>162</v>
      </c>
      <c r="R28" s="42" t="s">
        <v>163</v>
      </c>
    </row>
    <row r="29" spans="2:18" s="27" customFormat="1" ht="57.75" customHeight="1" thickBot="1" x14ac:dyDescent="0.3">
      <c r="B29" s="123" t="str">
        <f>+EVALUACION!B26</f>
        <v>CONTRATACIÓN</v>
      </c>
      <c r="C29" s="290" t="str">
        <f>+EVALUACION!C26</f>
        <v>No publicación de la documentación del proceso de selección en el SECOP</v>
      </c>
      <c r="D29" s="290"/>
      <c r="E29" s="290"/>
      <c r="F29" s="290"/>
      <c r="G29" s="241" t="s">
        <v>164</v>
      </c>
      <c r="H29" s="241"/>
      <c r="I29" s="91">
        <f>+EVALUACION!I26</f>
        <v>2</v>
      </c>
      <c r="J29" s="91">
        <f>+EVALUACION!J26</f>
        <v>3</v>
      </c>
      <c r="K29" s="91">
        <f t="shared" si="0"/>
        <v>5</v>
      </c>
      <c r="L29" s="91" t="str">
        <f t="shared" si="1"/>
        <v>MEDIO</v>
      </c>
      <c r="M29" s="91" t="s">
        <v>138</v>
      </c>
      <c r="N29" s="124" t="s">
        <v>151</v>
      </c>
      <c r="O29" s="124" t="s">
        <v>213</v>
      </c>
      <c r="P29" s="124" t="s">
        <v>213</v>
      </c>
      <c r="Q29" s="124" t="s">
        <v>165</v>
      </c>
      <c r="R29" s="42" t="s">
        <v>155</v>
      </c>
    </row>
    <row r="30" spans="2:18" s="27" customFormat="1" ht="57.75" customHeight="1" x14ac:dyDescent="0.25">
      <c r="B30" s="123" t="str">
        <f>+EVALUACION!B27</f>
        <v>CONTRATACIÓN</v>
      </c>
      <c r="C30" s="290" t="str">
        <f>+EVALUACION!C27</f>
        <v>Presentación de reclamos de terceros sobre la selección del oferente que retrasen el perfeccionamiento del contrato.</v>
      </c>
      <c r="D30" s="290"/>
      <c r="E30" s="290"/>
      <c r="F30" s="290"/>
      <c r="G30" s="241" t="s">
        <v>166</v>
      </c>
      <c r="H30" s="241"/>
      <c r="I30" s="91">
        <f>+EVALUACION!I27</f>
        <v>2</v>
      </c>
      <c r="J30" s="91">
        <f>+EVALUACION!J27</f>
        <v>2</v>
      </c>
      <c r="K30" s="91">
        <f t="shared" si="0"/>
        <v>4</v>
      </c>
      <c r="L30" s="91" t="str">
        <f t="shared" si="1"/>
        <v>BAJO</v>
      </c>
      <c r="M30" s="91" t="s">
        <v>138</v>
      </c>
      <c r="N30" s="124" t="s">
        <v>167</v>
      </c>
      <c r="O30" s="124" t="s">
        <v>213</v>
      </c>
      <c r="P30" s="124" t="s">
        <v>213</v>
      </c>
      <c r="Q30" s="124" t="s">
        <v>149</v>
      </c>
      <c r="R30" s="41" t="s">
        <v>141</v>
      </c>
    </row>
    <row r="31" spans="2:18" s="27" customFormat="1" ht="57.75" customHeight="1" x14ac:dyDescent="0.25">
      <c r="B31" s="123" t="str">
        <f>+EVALUACION!B28</f>
        <v>EJECUCIÓN</v>
      </c>
      <c r="C31" s="290" t="str">
        <f>+EVALUACION!C28</f>
        <v>Fluctuaciones del valor de la moneda</v>
      </c>
      <c r="D31" s="290"/>
      <c r="E31" s="290"/>
      <c r="F31" s="290"/>
      <c r="G31" s="241" t="s">
        <v>168</v>
      </c>
      <c r="H31" s="241"/>
      <c r="I31" s="91">
        <f>+EVALUACION!I28</f>
        <v>2</v>
      </c>
      <c r="J31" s="91">
        <f>+EVALUACION!J28</f>
        <v>3</v>
      </c>
      <c r="K31" s="91">
        <f t="shared" si="0"/>
        <v>5</v>
      </c>
      <c r="L31" s="91" t="str">
        <f t="shared" si="1"/>
        <v>MEDIO</v>
      </c>
      <c r="M31" s="91" t="s">
        <v>143</v>
      </c>
      <c r="N31" s="124" t="s">
        <v>169</v>
      </c>
      <c r="O31" s="124" t="s">
        <v>213</v>
      </c>
      <c r="P31" s="124" t="s">
        <v>213</v>
      </c>
      <c r="Q31" s="124" t="s">
        <v>170</v>
      </c>
      <c r="R31" s="42" t="s">
        <v>171</v>
      </c>
    </row>
    <row r="32" spans="2:18" s="27" customFormat="1" ht="57.75" customHeight="1" x14ac:dyDescent="0.25">
      <c r="B32" s="123" t="s">
        <v>40</v>
      </c>
      <c r="C32" s="290" t="str">
        <f>+[1]EVALUACION!C33</f>
        <v>Cambio de precios en factores de producción.</v>
      </c>
      <c r="D32" s="290"/>
      <c r="E32" s="290"/>
      <c r="F32" s="290"/>
      <c r="G32" s="241" t="s">
        <v>168</v>
      </c>
      <c r="H32" s="241"/>
      <c r="I32" s="91">
        <v>3</v>
      </c>
      <c r="J32" s="91">
        <v>3</v>
      </c>
      <c r="K32" s="91">
        <f t="shared" si="0"/>
        <v>6</v>
      </c>
      <c r="L32" s="91" t="str">
        <f t="shared" si="1"/>
        <v>ALTO</v>
      </c>
      <c r="M32" s="91" t="s">
        <v>143</v>
      </c>
      <c r="N32" s="124" t="s">
        <v>172</v>
      </c>
      <c r="O32" s="124" t="s">
        <v>213</v>
      </c>
      <c r="P32" s="124" t="s">
        <v>213</v>
      </c>
      <c r="Q32" s="124" t="s">
        <v>170</v>
      </c>
      <c r="R32" s="42" t="s">
        <v>171</v>
      </c>
    </row>
    <row r="33" spans="2:23" s="27" customFormat="1" ht="57.75" customHeight="1" x14ac:dyDescent="0.25">
      <c r="B33" s="123" t="str">
        <f>+EVALUACION!B29</f>
        <v>EJECUCIÓN</v>
      </c>
      <c r="C33" s="290" t="str">
        <f>+EVALUACION!C29</f>
        <v>Variación de los precios del mercado</v>
      </c>
      <c r="D33" s="290"/>
      <c r="E33" s="290"/>
      <c r="F33" s="290"/>
      <c r="G33" s="241" t="s">
        <v>168</v>
      </c>
      <c r="H33" s="241"/>
      <c r="I33" s="91">
        <f>+EVALUACION!I29</f>
        <v>3</v>
      </c>
      <c r="J33" s="91">
        <f>+EVALUACION!J29</f>
        <v>3</v>
      </c>
      <c r="K33" s="91">
        <f t="shared" si="0"/>
        <v>6</v>
      </c>
      <c r="L33" s="91" t="str">
        <f t="shared" si="1"/>
        <v>ALTO</v>
      </c>
      <c r="M33" s="91" t="s">
        <v>143</v>
      </c>
      <c r="N33" s="124" t="s">
        <v>172</v>
      </c>
      <c r="O33" s="124" t="s">
        <v>213</v>
      </c>
      <c r="P33" s="124" t="s">
        <v>213</v>
      </c>
      <c r="Q33" s="124" t="s">
        <v>170</v>
      </c>
      <c r="R33" s="42" t="s">
        <v>171</v>
      </c>
    </row>
    <row r="34" spans="2:23" s="27" customFormat="1" ht="57.75" customHeight="1" x14ac:dyDescent="0.25">
      <c r="B34" s="123" t="str">
        <f>+EVALUACION!B30</f>
        <v>EJECUCIÓN</v>
      </c>
      <c r="C34" s="290" t="str">
        <f>+EVALUACION!C30</f>
        <v>Factores políticos o macroeconómicos.</v>
      </c>
      <c r="D34" s="290"/>
      <c r="E34" s="290"/>
      <c r="F34" s="290"/>
      <c r="G34" s="241" t="s">
        <v>173</v>
      </c>
      <c r="H34" s="241"/>
      <c r="I34" s="91">
        <v>1</v>
      </c>
      <c r="J34" s="91">
        <f>+EVALUACION!J30</f>
        <v>3</v>
      </c>
      <c r="K34" s="91">
        <f t="shared" si="0"/>
        <v>4</v>
      </c>
      <c r="L34" s="91" t="str">
        <f t="shared" si="1"/>
        <v>BAJO</v>
      </c>
      <c r="M34" s="91" t="s">
        <v>143</v>
      </c>
      <c r="N34" s="124" t="s">
        <v>172</v>
      </c>
      <c r="O34" s="124" t="s">
        <v>213</v>
      </c>
      <c r="P34" s="124" t="s">
        <v>213</v>
      </c>
      <c r="Q34" s="124" t="s">
        <v>170</v>
      </c>
      <c r="R34" s="42" t="s">
        <v>171</v>
      </c>
    </row>
    <row r="35" spans="2:23" s="27" customFormat="1" ht="57.75" customHeight="1" x14ac:dyDescent="0.25">
      <c r="B35" s="123" t="str">
        <f>+EVALUACION!B31</f>
        <v>EJECUCIÓN</v>
      </c>
      <c r="C35" s="291" t="s">
        <v>174</v>
      </c>
      <c r="D35" s="292"/>
      <c r="E35" s="292"/>
      <c r="F35" s="293"/>
      <c r="G35" s="288" t="s">
        <v>175</v>
      </c>
      <c r="H35" s="289"/>
      <c r="I35" s="91">
        <f>+EVALUACION!I31</f>
        <v>2</v>
      </c>
      <c r="J35" s="91">
        <f>+EVALUACION!J31</f>
        <v>3</v>
      </c>
      <c r="K35" s="91">
        <f t="shared" si="0"/>
        <v>5</v>
      </c>
      <c r="L35" s="91" t="str">
        <f t="shared" si="1"/>
        <v>MEDIO</v>
      </c>
      <c r="M35" s="136" t="s">
        <v>138</v>
      </c>
      <c r="N35" s="124" t="s">
        <v>169</v>
      </c>
      <c r="O35" s="124" t="s">
        <v>213</v>
      </c>
      <c r="P35" s="124" t="s">
        <v>213</v>
      </c>
      <c r="Q35" s="124" t="s">
        <v>170</v>
      </c>
      <c r="R35" s="42" t="s">
        <v>171</v>
      </c>
    </row>
    <row r="36" spans="2:23" s="27" customFormat="1" ht="57.75" customHeight="1" x14ac:dyDescent="0.25">
      <c r="B36" s="123" t="s">
        <v>40</v>
      </c>
      <c r="C36" s="291" t="s">
        <v>47</v>
      </c>
      <c r="D36" s="292"/>
      <c r="E36" s="292"/>
      <c r="F36" s="293"/>
      <c r="G36" s="288" t="s">
        <v>176</v>
      </c>
      <c r="H36" s="289"/>
      <c r="I36" s="91">
        <v>1</v>
      </c>
      <c r="J36" s="91">
        <v>2</v>
      </c>
      <c r="K36" s="91">
        <f t="shared" si="0"/>
        <v>3</v>
      </c>
      <c r="L36" s="91" t="str">
        <f t="shared" si="1"/>
        <v>BAJO</v>
      </c>
      <c r="M36" s="136" t="s">
        <v>143</v>
      </c>
      <c r="N36" s="124" t="s">
        <v>169</v>
      </c>
      <c r="O36" s="124" t="s">
        <v>213</v>
      </c>
      <c r="P36" s="124" t="s">
        <v>213</v>
      </c>
      <c r="Q36" s="124" t="s">
        <v>170</v>
      </c>
      <c r="R36" s="42" t="s">
        <v>171</v>
      </c>
    </row>
    <row r="37" spans="2:23" s="27" customFormat="1" ht="57.75" customHeight="1" x14ac:dyDescent="0.25">
      <c r="B37" s="123" t="str">
        <f>+EVALUACION!B32</f>
        <v>EJECUCIÓN</v>
      </c>
      <c r="C37" s="291" t="s">
        <v>48</v>
      </c>
      <c r="D37" s="292"/>
      <c r="E37" s="292"/>
      <c r="F37" s="293"/>
      <c r="G37" s="288" t="s">
        <v>177</v>
      </c>
      <c r="H37" s="289"/>
      <c r="I37" s="91">
        <v>1</v>
      </c>
      <c r="J37" s="91">
        <v>3</v>
      </c>
      <c r="K37" s="91">
        <f t="shared" si="0"/>
        <v>4</v>
      </c>
      <c r="L37" s="91" t="str">
        <f t="shared" si="1"/>
        <v>BAJO</v>
      </c>
      <c r="M37" s="136" t="s">
        <v>138</v>
      </c>
      <c r="N37" s="124" t="s">
        <v>169</v>
      </c>
      <c r="O37" s="124" t="s">
        <v>213</v>
      </c>
      <c r="P37" s="124" t="s">
        <v>213</v>
      </c>
      <c r="Q37" s="124" t="s">
        <v>170</v>
      </c>
      <c r="R37" s="42" t="s">
        <v>171</v>
      </c>
    </row>
    <row r="38" spans="2:23" s="27" customFormat="1" ht="57.75" customHeight="1" x14ac:dyDescent="0.25">
      <c r="B38" s="123" t="str">
        <f>+EVALUACION!B33</f>
        <v>EJECUCIÓN</v>
      </c>
      <c r="C38" s="291" t="s">
        <v>49</v>
      </c>
      <c r="D38" s="292"/>
      <c r="E38" s="292"/>
      <c r="F38" s="293"/>
      <c r="G38" s="288" t="s">
        <v>178</v>
      </c>
      <c r="H38" s="289"/>
      <c r="I38" s="91">
        <v>2</v>
      </c>
      <c r="J38" s="91">
        <v>3</v>
      </c>
      <c r="K38" s="91">
        <f t="shared" si="0"/>
        <v>5</v>
      </c>
      <c r="L38" s="91" t="str">
        <f t="shared" si="1"/>
        <v>MEDIO</v>
      </c>
      <c r="M38" s="136" t="s">
        <v>138</v>
      </c>
      <c r="N38" s="124" t="s">
        <v>169</v>
      </c>
      <c r="O38" s="124" t="s">
        <v>213</v>
      </c>
      <c r="P38" s="124" t="s">
        <v>213</v>
      </c>
      <c r="Q38" s="124" t="s">
        <v>170</v>
      </c>
      <c r="R38" s="42" t="s">
        <v>171</v>
      </c>
    </row>
    <row r="39" spans="2:23" s="27" customFormat="1" ht="57.75" customHeight="1" x14ac:dyDescent="0.25">
      <c r="B39" s="123" t="str">
        <f>+EVALUACION!B34</f>
        <v>EJECUCIÓN</v>
      </c>
      <c r="C39" s="291" t="s">
        <v>179</v>
      </c>
      <c r="D39" s="292"/>
      <c r="E39" s="292"/>
      <c r="F39" s="293"/>
      <c r="G39" s="288" t="s">
        <v>180</v>
      </c>
      <c r="H39" s="289"/>
      <c r="I39" s="91">
        <v>1</v>
      </c>
      <c r="J39" s="91">
        <v>3</v>
      </c>
      <c r="K39" s="91">
        <f t="shared" si="0"/>
        <v>4</v>
      </c>
      <c r="L39" s="91" t="str">
        <f t="shared" si="1"/>
        <v>BAJO</v>
      </c>
      <c r="M39" s="136" t="s">
        <v>138</v>
      </c>
      <c r="N39" s="124" t="s">
        <v>169</v>
      </c>
      <c r="O39" s="124" t="s">
        <v>213</v>
      </c>
      <c r="P39" s="124" t="s">
        <v>213</v>
      </c>
      <c r="Q39" s="124" t="s">
        <v>170</v>
      </c>
      <c r="R39" s="42" t="s">
        <v>171</v>
      </c>
    </row>
    <row r="40" spans="2:23" s="27" customFormat="1" ht="57.75" customHeight="1" x14ac:dyDescent="0.25">
      <c r="B40" s="123" t="str">
        <f>+EVALUACION!B35</f>
        <v>EJECUCIÓN</v>
      </c>
      <c r="C40" s="291" t="s">
        <v>51</v>
      </c>
      <c r="D40" s="292"/>
      <c r="E40" s="292"/>
      <c r="F40" s="293"/>
      <c r="G40" s="288" t="s">
        <v>181</v>
      </c>
      <c r="H40" s="289"/>
      <c r="I40" s="91">
        <v>2</v>
      </c>
      <c r="J40" s="91">
        <v>3</v>
      </c>
      <c r="K40" s="91">
        <f t="shared" si="0"/>
        <v>5</v>
      </c>
      <c r="L40" s="91" t="str">
        <f t="shared" si="1"/>
        <v>MEDIO</v>
      </c>
      <c r="M40" s="136" t="s">
        <v>138</v>
      </c>
      <c r="N40" s="124" t="s">
        <v>169</v>
      </c>
      <c r="O40" s="124" t="s">
        <v>213</v>
      </c>
      <c r="P40" s="124" t="s">
        <v>213</v>
      </c>
      <c r="Q40" s="124" t="s">
        <v>170</v>
      </c>
      <c r="R40" s="42" t="s">
        <v>171</v>
      </c>
    </row>
    <row r="41" spans="2:23" s="27" customFormat="1" ht="57.75" customHeight="1" thickBot="1" x14ac:dyDescent="0.3">
      <c r="B41" s="125" t="str">
        <f>+EVALUACION!B35</f>
        <v>EJECUCIÓN</v>
      </c>
      <c r="C41" s="294" t="str">
        <f>+EVALUACION!C35</f>
        <v>Eventos naturales tales como lluvias, inundaciones y sequias entre otros</v>
      </c>
      <c r="D41" s="294"/>
      <c r="E41" s="294"/>
      <c r="F41" s="294"/>
      <c r="G41" s="303" t="s">
        <v>182</v>
      </c>
      <c r="H41" s="303"/>
      <c r="I41" s="91">
        <v>4</v>
      </c>
      <c r="J41" s="91">
        <v>3</v>
      </c>
      <c r="K41" s="91">
        <f t="shared" si="0"/>
        <v>7</v>
      </c>
      <c r="L41" s="98" t="str">
        <f t="shared" si="1"/>
        <v>ALTO</v>
      </c>
      <c r="M41" s="98" t="s">
        <v>138</v>
      </c>
      <c r="N41" s="124" t="s">
        <v>169</v>
      </c>
      <c r="O41" s="124" t="s">
        <v>213</v>
      </c>
      <c r="P41" s="124" t="s">
        <v>213</v>
      </c>
      <c r="Q41" s="124" t="s">
        <v>170</v>
      </c>
      <c r="R41" s="42" t="s">
        <v>171</v>
      </c>
    </row>
    <row r="42" spans="2:23" ht="12.75" customHeight="1" x14ac:dyDescent="0.25">
      <c r="B42" s="82"/>
      <c r="C42" s="83"/>
      <c r="D42" s="83"/>
      <c r="E42" s="83"/>
      <c r="F42" s="83"/>
      <c r="G42" s="83"/>
      <c r="H42" s="83"/>
      <c r="I42" s="83"/>
      <c r="J42" s="83"/>
      <c r="K42" s="83"/>
      <c r="L42" s="83"/>
      <c r="M42" s="83"/>
      <c r="N42" s="83"/>
      <c r="O42" s="83"/>
      <c r="P42" s="83"/>
      <c r="Q42" s="83"/>
      <c r="R42" s="3"/>
    </row>
    <row r="43" spans="2:23" x14ac:dyDescent="0.25">
      <c r="B43" s="82"/>
      <c r="C43" s="326" t="s">
        <v>118</v>
      </c>
      <c r="D43" s="326"/>
      <c r="E43" s="326"/>
      <c r="F43" s="326"/>
      <c r="G43" s="83"/>
      <c r="H43" s="244" t="s">
        <v>183</v>
      </c>
      <c r="I43" s="244"/>
      <c r="J43" s="244"/>
      <c r="K43" s="244"/>
      <c r="L43" s="126"/>
      <c r="M43" s="126"/>
      <c r="N43" s="126"/>
      <c r="O43" s="126"/>
      <c r="P43" s="126"/>
      <c r="Q43" s="126"/>
      <c r="R43" s="3"/>
    </row>
    <row r="44" spans="2:23" ht="19.5" customHeight="1" x14ac:dyDescent="0.25">
      <c r="B44" s="258" t="s">
        <v>90</v>
      </c>
      <c r="C44" s="305" t="s">
        <v>91</v>
      </c>
      <c r="D44" s="313"/>
      <c r="E44" s="306"/>
      <c r="F44" s="104" t="s">
        <v>92</v>
      </c>
      <c r="G44" s="83"/>
      <c r="H44" s="305" t="s">
        <v>93</v>
      </c>
      <c r="I44" s="306"/>
      <c r="J44" s="305" t="s">
        <v>92</v>
      </c>
      <c r="K44" s="306"/>
      <c r="L44" s="109"/>
      <c r="M44" s="109"/>
      <c r="N44" s="244" t="s">
        <v>118</v>
      </c>
      <c r="O44" s="244"/>
      <c r="P44" s="244"/>
      <c r="Q44" s="109"/>
      <c r="R44" s="3"/>
    </row>
    <row r="45" spans="2:23" ht="21" customHeight="1" x14ac:dyDescent="0.25">
      <c r="B45" s="258"/>
      <c r="C45" s="288" t="s">
        <v>94</v>
      </c>
      <c r="D45" s="314"/>
      <c r="E45" s="289"/>
      <c r="F45" s="106">
        <v>1</v>
      </c>
      <c r="G45" s="83"/>
      <c r="H45" s="288" t="s">
        <v>95</v>
      </c>
      <c r="I45" s="289"/>
      <c r="J45" s="288">
        <v>1</v>
      </c>
      <c r="K45" s="289"/>
      <c r="L45" s="109"/>
      <c r="M45" s="109"/>
      <c r="N45" s="297" t="s">
        <v>104</v>
      </c>
      <c r="O45" s="298"/>
      <c r="P45" s="118" t="s">
        <v>117</v>
      </c>
      <c r="Q45" s="109"/>
      <c r="R45" s="3"/>
    </row>
    <row r="46" spans="2:23" ht="15.75" customHeight="1" x14ac:dyDescent="0.25">
      <c r="B46" s="258"/>
      <c r="C46" s="288" t="s">
        <v>96</v>
      </c>
      <c r="D46" s="314"/>
      <c r="E46" s="289"/>
      <c r="F46" s="106">
        <v>2</v>
      </c>
      <c r="G46" s="83"/>
      <c r="H46" s="288" t="s">
        <v>97</v>
      </c>
      <c r="I46" s="289"/>
      <c r="J46" s="288">
        <v>2</v>
      </c>
      <c r="K46" s="289"/>
      <c r="L46" s="109"/>
      <c r="M46" s="109"/>
      <c r="N46" s="307" t="s">
        <v>119</v>
      </c>
      <c r="O46" s="308"/>
      <c r="P46" s="119" t="s">
        <v>120</v>
      </c>
      <c r="Q46" s="109"/>
      <c r="R46" s="3"/>
      <c r="T46" s="5"/>
      <c r="U46" s="5"/>
      <c r="V46" s="5"/>
      <c r="W46" s="5"/>
    </row>
    <row r="47" spans="2:23" ht="24.75" customHeight="1" x14ac:dyDescent="0.25">
      <c r="B47" s="258"/>
      <c r="C47" s="288" t="s">
        <v>98</v>
      </c>
      <c r="D47" s="314"/>
      <c r="E47" s="289"/>
      <c r="F47" s="106">
        <v>3</v>
      </c>
      <c r="G47" s="83"/>
      <c r="H47" s="288" t="s">
        <v>99</v>
      </c>
      <c r="I47" s="289"/>
      <c r="J47" s="288">
        <v>3</v>
      </c>
      <c r="K47" s="289"/>
      <c r="L47" s="109"/>
      <c r="M47" s="109"/>
      <c r="N47" s="255" t="s">
        <v>121</v>
      </c>
      <c r="O47" s="296"/>
      <c r="P47" s="119" t="s">
        <v>122</v>
      </c>
      <c r="Q47" s="109"/>
      <c r="R47" s="3"/>
    </row>
    <row r="48" spans="2:23" ht="18" customHeight="1" x14ac:dyDescent="0.25">
      <c r="B48" s="258"/>
      <c r="C48" s="288" t="s">
        <v>100</v>
      </c>
      <c r="D48" s="314"/>
      <c r="E48" s="289"/>
      <c r="F48" s="106">
        <v>4</v>
      </c>
      <c r="G48" s="83"/>
      <c r="H48" s="288" t="s">
        <v>101</v>
      </c>
      <c r="I48" s="289"/>
      <c r="J48" s="288">
        <v>4</v>
      </c>
      <c r="K48" s="289"/>
      <c r="L48" s="109"/>
      <c r="M48" s="109"/>
      <c r="N48" s="310">
        <v>5</v>
      </c>
      <c r="O48" s="311"/>
      <c r="P48" s="119" t="s">
        <v>123</v>
      </c>
      <c r="Q48" s="109"/>
      <c r="R48" s="3"/>
    </row>
    <row r="49" spans="2:18" ht="21" customHeight="1" thickBot="1" x14ac:dyDescent="0.3">
      <c r="B49" s="258"/>
      <c r="C49" s="288" t="s">
        <v>102</v>
      </c>
      <c r="D49" s="314"/>
      <c r="E49" s="289"/>
      <c r="F49" s="106">
        <v>5</v>
      </c>
      <c r="G49" s="83"/>
      <c r="H49" s="288" t="s">
        <v>103</v>
      </c>
      <c r="I49" s="289"/>
      <c r="J49" s="288">
        <v>5</v>
      </c>
      <c r="K49" s="289"/>
      <c r="L49" s="109"/>
      <c r="M49" s="109"/>
      <c r="N49" s="324" t="s">
        <v>124</v>
      </c>
      <c r="O49" s="325"/>
      <c r="P49" s="127" t="s">
        <v>125</v>
      </c>
      <c r="Q49" s="109"/>
      <c r="R49" s="3"/>
    </row>
    <row r="50" spans="2:18" x14ac:dyDescent="0.25">
      <c r="B50" s="82"/>
      <c r="C50" s="83"/>
      <c r="D50" s="83"/>
      <c r="E50" s="83"/>
      <c r="F50" s="83"/>
      <c r="G50" s="83"/>
      <c r="H50" s="83"/>
      <c r="I50" s="83"/>
      <c r="J50" s="83"/>
      <c r="K50" s="83"/>
      <c r="L50" s="83"/>
      <c r="M50" s="83"/>
      <c r="N50" s="83"/>
      <c r="O50" s="83"/>
      <c r="P50" s="83"/>
      <c r="Q50" s="83"/>
      <c r="R50" s="3"/>
    </row>
    <row r="51" spans="2:18" ht="18" customHeight="1" x14ac:dyDescent="0.25">
      <c r="B51" s="82"/>
      <c r="C51" s="244" t="s">
        <v>104</v>
      </c>
      <c r="D51" s="244"/>
      <c r="E51" s="244"/>
      <c r="F51" s="244"/>
      <c r="G51" s="244"/>
      <c r="H51" s="244"/>
      <c r="I51" s="244"/>
      <c r="J51" s="244"/>
      <c r="K51" s="244"/>
      <c r="L51" s="244"/>
      <c r="M51" s="244"/>
      <c r="N51" s="244"/>
      <c r="O51" s="244"/>
      <c r="P51" s="244"/>
      <c r="Q51" s="244"/>
      <c r="R51" s="3"/>
    </row>
    <row r="52" spans="2:18" ht="68.25" customHeight="1" x14ac:dyDescent="0.25">
      <c r="B52" s="82"/>
      <c r="C52" s="288" t="s">
        <v>105</v>
      </c>
      <c r="D52" s="314"/>
      <c r="E52" s="314"/>
      <c r="F52" s="289"/>
      <c r="G52" s="288" t="s">
        <v>106</v>
      </c>
      <c r="H52" s="289"/>
      <c r="I52" s="288" t="s">
        <v>107</v>
      </c>
      <c r="J52" s="314"/>
      <c r="K52" s="289"/>
      <c r="L52" s="288" t="s">
        <v>108</v>
      </c>
      <c r="M52" s="289"/>
      <c r="N52" s="288" t="s">
        <v>109</v>
      </c>
      <c r="O52" s="289"/>
      <c r="P52" s="288" t="s">
        <v>110</v>
      </c>
      <c r="Q52" s="289"/>
      <c r="R52" s="3"/>
    </row>
    <row r="53" spans="2:18" ht="60" customHeight="1" x14ac:dyDescent="0.25">
      <c r="B53" s="82"/>
      <c r="C53" s="288" t="s">
        <v>111</v>
      </c>
      <c r="D53" s="314"/>
      <c r="E53" s="314"/>
      <c r="F53" s="289"/>
      <c r="G53" s="288" t="s">
        <v>112</v>
      </c>
      <c r="H53" s="289"/>
      <c r="I53" s="288" t="s">
        <v>113</v>
      </c>
      <c r="J53" s="314"/>
      <c r="K53" s="289"/>
      <c r="L53" s="288" t="s">
        <v>114</v>
      </c>
      <c r="M53" s="289"/>
      <c r="N53" s="288" t="s">
        <v>115</v>
      </c>
      <c r="O53" s="289"/>
      <c r="P53" s="288" t="s">
        <v>116</v>
      </c>
      <c r="Q53" s="289"/>
      <c r="R53" s="3"/>
    </row>
    <row r="54" spans="2:18" x14ac:dyDescent="0.25">
      <c r="B54" s="82"/>
      <c r="C54" s="316" t="s">
        <v>91</v>
      </c>
      <c r="D54" s="317"/>
      <c r="E54" s="318"/>
      <c r="F54" s="322" t="s">
        <v>92</v>
      </c>
      <c r="G54" s="297" t="s">
        <v>95</v>
      </c>
      <c r="H54" s="298"/>
      <c r="I54" s="297" t="s">
        <v>97</v>
      </c>
      <c r="J54" s="304"/>
      <c r="K54" s="298"/>
      <c r="L54" s="297" t="s">
        <v>99</v>
      </c>
      <c r="M54" s="298"/>
      <c r="N54" s="297" t="s">
        <v>101</v>
      </c>
      <c r="O54" s="298"/>
      <c r="P54" s="305" t="s">
        <v>103</v>
      </c>
      <c r="Q54" s="306"/>
      <c r="R54" s="3"/>
    </row>
    <row r="55" spans="2:18" x14ac:dyDescent="0.25">
      <c r="B55" s="82"/>
      <c r="C55" s="319"/>
      <c r="D55" s="320"/>
      <c r="E55" s="321"/>
      <c r="F55" s="323"/>
      <c r="G55" s="299">
        <v>1</v>
      </c>
      <c r="H55" s="300"/>
      <c r="I55" s="299">
        <v>2</v>
      </c>
      <c r="J55" s="312"/>
      <c r="K55" s="300"/>
      <c r="L55" s="299">
        <v>3</v>
      </c>
      <c r="M55" s="300"/>
      <c r="N55" s="299">
        <v>4</v>
      </c>
      <c r="O55" s="300"/>
      <c r="P55" s="299">
        <v>5</v>
      </c>
      <c r="Q55" s="300"/>
      <c r="R55" s="3"/>
    </row>
    <row r="56" spans="2:18" ht="19.5" customHeight="1" x14ac:dyDescent="0.25">
      <c r="B56" s="82"/>
      <c r="C56" s="288" t="s">
        <v>94</v>
      </c>
      <c r="D56" s="314"/>
      <c r="E56" s="289"/>
      <c r="F56" s="113">
        <v>1</v>
      </c>
      <c r="G56" s="301">
        <v>2</v>
      </c>
      <c r="H56" s="302"/>
      <c r="I56" s="301">
        <v>3</v>
      </c>
      <c r="J56" s="309"/>
      <c r="K56" s="302"/>
      <c r="L56" s="301">
        <v>4</v>
      </c>
      <c r="M56" s="302"/>
      <c r="N56" s="310">
        <v>5</v>
      </c>
      <c r="O56" s="311"/>
      <c r="P56" s="255">
        <v>6</v>
      </c>
      <c r="Q56" s="296"/>
      <c r="R56" s="3"/>
    </row>
    <row r="57" spans="2:18" ht="21.75" customHeight="1" x14ac:dyDescent="0.25">
      <c r="B57" s="82"/>
      <c r="C57" s="288" t="s">
        <v>96</v>
      </c>
      <c r="D57" s="314"/>
      <c r="E57" s="289"/>
      <c r="F57" s="113">
        <v>2</v>
      </c>
      <c r="G57" s="301">
        <v>3</v>
      </c>
      <c r="H57" s="302"/>
      <c r="I57" s="301">
        <v>4</v>
      </c>
      <c r="J57" s="309"/>
      <c r="K57" s="302"/>
      <c r="L57" s="310">
        <v>5</v>
      </c>
      <c r="M57" s="311"/>
      <c r="N57" s="255">
        <v>6</v>
      </c>
      <c r="O57" s="296"/>
      <c r="P57" s="255">
        <v>7</v>
      </c>
      <c r="Q57" s="296"/>
      <c r="R57" s="3"/>
    </row>
    <row r="58" spans="2:18" ht="21" customHeight="1" x14ac:dyDescent="0.25">
      <c r="B58" s="82"/>
      <c r="C58" s="288" t="s">
        <v>98</v>
      </c>
      <c r="D58" s="314"/>
      <c r="E58" s="289"/>
      <c r="F58" s="113">
        <v>3</v>
      </c>
      <c r="G58" s="301">
        <v>4</v>
      </c>
      <c r="H58" s="302"/>
      <c r="I58" s="310">
        <v>5</v>
      </c>
      <c r="J58" s="315"/>
      <c r="K58" s="311"/>
      <c r="L58" s="255">
        <v>6</v>
      </c>
      <c r="M58" s="296"/>
      <c r="N58" s="255">
        <v>7</v>
      </c>
      <c r="O58" s="296"/>
      <c r="P58" s="307">
        <v>8</v>
      </c>
      <c r="Q58" s="308"/>
      <c r="R58" s="3"/>
    </row>
    <row r="59" spans="2:18" ht="21" customHeight="1" x14ac:dyDescent="0.25">
      <c r="B59" s="82"/>
      <c r="C59" s="288" t="s">
        <v>100</v>
      </c>
      <c r="D59" s="314"/>
      <c r="E59" s="289"/>
      <c r="F59" s="113">
        <v>4</v>
      </c>
      <c r="G59" s="310">
        <v>5</v>
      </c>
      <c r="H59" s="311"/>
      <c r="I59" s="255">
        <v>6</v>
      </c>
      <c r="J59" s="295"/>
      <c r="K59" s="296"/>
      <c r="L59" s="255">
        <v>7</v>
      </c>
      <c r="M59" s="296"/>
      <c r="N59" s="307">
        <v>8</v>
      </c>
      <c r="O59" s="308"/>
      <c r="P59" s="307">
        <v>9</v>
      </c>
      <c r="Q59" s="308"/>
      <c r="R59" s="3"/>
    </row>
    <row r="60" spans="2:18" ht="21" customHeight="1" x14ac:dyDescent="0.25">
      <c r="B60" s="82"/>
      <c r="C60" s="288" t="s">
        <v>102</v>
      </c>
      <c r="D60" s="314"/>
      <c r="E60" s="289"/>
      <c r="F60" s="113">
        <v>5</v>
      </c>
      <c r="G60" s="255">
        <v>6</v>
      </c>
      <c r="H60" s="296"/>
      <c r="I60" s="255">
        <v>7</v>
      </c>
      <c r="J60" s="295"/>
      <c r="K60" s="296"/>
      <c r="L60" s="307">
        <v>8</v>
      </c>
      <c r="M60" s="308"/>
      <c r="N60" s="307">
        <v>9</v>
      </c>
      <c r="O60" s="308"/>
      <c r="P60" s="307">
        <v>10</v>
      </c>
      <c r="Q60" s="308"/>
      <c r="R60" s="3"/>
    </row>
    <row r="61" spans="2:18" ht="13.8" thickBot="1" x14ac:dyDescent="0.3">
      <c r="B61" s="85"/>
      <c r="C61" s="86"/>
      <c r="D61" s="86"/>
      <c r="E61" s="86"/>
      <c r="F61" s="86"/>
      <c r="G61" s="86"/>
      <c r="H61" s="86"/>
      <c r="I61" s="86"/>
      <c r="J61" s="86"/>
      <c r="K61" s="86"/>
      <c r="L61" s="86"/>
      <c r="M61" s="86"/>
      <c r="N61" s="86"/>
      <c r="O61" s="86"/>
      <c r="P61" s="86"/>
      <c r="Q61" s="86"/>
      <c r="R61" s="9"/>
    </row>
  </sheetData>
  <mergeCells count="144">
    <mergeCell ref="C22:F22"/>
    <mergeCell ref="G22:H22"/>
    <mergeCell ref="C18:F18"/>
    <mergeCell ref="G18:H18"/>
    <mergeCell ref="C19:F19"/>
    <mergeCell ref="G19:H19"/>
    <mergeCell ref="C23:F23"/>
    <mergeCell ref="G23:H23"/>
    <mergeCell ref="C24:F24"/>
    <mergeCell ref="G24:H24"/>
    <mergeCell ref="B6:R6"/>
    <mergeCell ref="B7:R7"/>
    <mergeCell ref="G16:H16"/>
    <mergeCell ref="G15:H15"/>
    <mergeCell ref="C21:F21"/>
    <mergeCell ref="G21:H21"/>
    <mergeCell ref="B2:B4"/>
    <mergeCell ref="C16:F16"/>
    <mergeCell ref="C20:F20"/>
    <mergeCell ref="G20:H20"/>
    <mergeCell ref="C17:F17"/>
    <mergeCell ref="G17:H17"/>
    <mergeCell ref="C15:F15"/>
    <mergeCell ref="C2:P4"/>
    <mergeCell ref="Q2:R4"/>
    <mergeCell ref="B9:R9"/>
    <mergeCell ref="B8:R8"/>
    <mergeCell ref="B10:R10"/>
    <mergeCell ref="C25:F25"/>
    <mergeCell ref="G25:H25"/>
    <mergeCell ref="G31:H31"/>
    <mergeCell ref="C32:F32"/>
    <mergeCell ref="G32:H32"/>
    <mergeCell ref="C33:F33"/>
    <mergeCell ref="G33:H33"/>
    <mergeCell ref="C59:E59"/>
    <mergeCell ref="G58:H58"/>
    <mergeCell ref="G59:H59"/>
    <mergeCell ref="G30:H30"/>
    <mergeCell ref="C31:F31"/>
    <mergeCell ref="H45:I45"/>
    <mergeCell ref="C43:F43"/>
    <mergeCell ref="H43:K43"/>
    <mergeCell ref="C30:F30"/>
    <mergeCell ref="C27:F27"/>
    <mergeCell ref="G27:H27"/>
    <mergeCell ref="C28:F28"/>
    <mergeCell ref="G28:H28"/>
    <mergeCell ref="C29:F29"/>
    <mergeCell ref="G29:H29"/>
    <mergeCell ref="C26:F26"/>
    <mergeCell ref="G26:H26"/>
    <mergeCell ref="C60:E60"/>
    <mergeCell ref="N44:P44"/>
    <mergeCell ref="N45:O45"/>
    <mergeCell ref="N46:O46"/>
    <mergeCell ref="C47:E47"/>
    <mergeCell ref="H47:I47"/>
    <mergeCell ref="J47:K47"/>
    <mergeCell ref="J44:K44"/>
    <mergeCell ref="C45:E45"/>
    <mergeCell ref="J46:K46"/>
    <mergeCell ref="N47:O47"/>
    <mergeCell ref="N52:O52"/>
    <mergeCell ref="N53:O53"/>
    <mergeCell ref="L52:M52"/>
    <mergeCell ref="L53:M53"/>
    <mergeCell ref="N48:O48"/>
    <mergeCell ref="N49:O49"/>
    <mergeCell ref="P52:Q52"/>
    <mergeCell ref="P53:Q53"/>
    <mergeCell ref="L54:M54"/>
    <mergeCell ref="I60:K60"/>
    <mergeCell ref="P60:Q60"/>
    <mergeCell ref="N60:O60"/>
    <mergeCell ref="G57:H57"/>
    <mergeCell ref="B44:B49"/>
    <mergeCell ref="C44:E44"/>
    <mergeCell ref="H44:I44"/>
    <mergeCell ref="C56:E56"/>
    <mergeCell ref="C57:E57"/>
    <mergeCell ref="C58:E58"/>
    <mergeCell ref="C52:F52"/>
    <mergeCell ref="C53:F53"/>
    <mergeCell ref="I58:K58"/>
    <mergeCell ref="C48:E48"/>
    <mergeCell ref="C49:E49"/>
    <mergeCell ref="H49:I49"/>
    <mergeCell ref="J49:K49"/>
    <mergeCell ref="C54:E55"/>
    <mergeCell ref="J48:K48"/>
    <mergeCell ref="F54:F55"/>
    <mergeCell ref="H48:I48"/>
    <mergeCell ref="G52:H52"/>
    <mergeCell ref="G53:H53"/>
    <mergeCell ref="I52:K52"/>
    <mergeCell ref="I53:K53"/>
    <mergeCell ref="J45:K45"/>
    <mergeCell ref="C46:E46"/>
    <mergeCell ref="H46:I46"/>
    <mergeCell ref="L60:M60"/>
    <mergeCell ref="L58:M58"/>
    <mergeCell ref="L55:M55"/>
    <mergeCell ref="G60:H60"/>
    <mergeCell ref="I57:K57"/>
    <mergeCell ref="N55:O55"/>
    <mergeCell ref="N56:O56"/>
    <mergeCell ref="N57:O57"/>
    <mergeCell ref="N58:O58"/>
    <mergeCell ref="N59:O59"/>
    <mergeCell ref="L59:M59"/>
    <mergeCell ref="L56:M56"/>
    <mergeCell ref="L57:M57"/>
    <mergeCell ref="I55:K55"/>
    <mergeCell ref="I56:K56"/>
    <mergeCell ref="C41:F41"/>
    <mergeCell ref="I59:K59"/>
    <mergeCell ref="C51:Q51"/>
    <mergeCell ref="G54:H54"/>
    <mergeCell ref="G55:H55"/>
    <mergeCell ref="G56:H56"/>
    <mergeCell ref="G41:H41"/>
    <mergeCell ref="P56:Q56"/>
    <mergeCell ref="P57:Q57"/>
    <mergeCell ref="I54:K54"/>
    <mergeCell ref="P55:Q55"/>
    <mergeCell ref="N54:O54"/>
    <mergeCell ref="P54:Q54"/>
    <mergeCell ref="P58:Q58"/>
    <mergeCell ref="P59:Q59"/>
    <mergeCell ref="G35:H35"/>
    <mergeCell ref="G36:H36"/>
    <mergeCell ref="G37:H37"/>
    <mergeCell ref="G38:H38"/>
    <mergeCell ref="G39:H39"/>
    <mergeCell ref="G40:H40"/>
    <mergeCell ref="C34:F34"/>
    <mergeCell ref="G34:H34"/>
    <mergeCell ref="C35:F35"/>
    <mergeCell ref="C36:F36"/>
    <mergeCell ref="C37:F37"/>
    <mergeCell ref="C38:F38"/>
    <mergeCell ref="C40:F40"/>
    <mergeCell ref="C39:F39"/>
  </mergeCells>
  <conditionalFormatting sqref="J16:K41 M16:Q41">
    <cfRule type="expression" dxfId="12" priority="29" stopIfTrue="1">
      <formula>"""bajo"""</formula>
    </cfRule>
  </conditionalFormatting>
  <conditionalFormatting sqref="L16:L41">
    <cfRule type="cellIs" dxfId="11" priority="24" stopIfTrue="1" operator="equal">
      <formula>"EXTREMO"</formula>
    </cfRule>
    <cfRule type="cellIs" dxfId="10" priority="25" stopIfTrue="1" operator="equal">
      <formula>"ALTO"</formula>
    </cfRule>
    <cfRule type="cellIs" dxfId="9" priority="26" stopIfTrue="1" operator="equal">
      <formula>"MEDIO"</formula>
    </cfRule>
    <cfRule type="cellIs" dxfId="8" priority="27" stopIfTrue="1" operator="equal">
      <formula>"BAJO"</formula>
    </cfRule>
  </conditionalFormatting>
  <printOptions horizontalCentered="1"/>
  <pageMargins left="0.7" right="0.7" top="0.75" bottom="0.75" header="0.3" footer="0.3"/>
  <pageSetup scale="32" orientation="portrait" horizontalDpi="4294967295" verticalDpi="4294967295"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4"/>
  <dimension ref="B1:X60"/>
  <sheetViews>
    <sheetView showGridLines="0" tabSelected="1" topLeftCell="B26" zoomScale="70" zoomScaleNormal="70" zoomScaleSheetLayoutView="25" zoomScalePageLayoutView="70" workbookViewId="0">
      <selection activeCell="U11" sqref="U11"/>
    </sheetView>
  </sheetViews>
  <sheetFormatPr baseColWidth="10" defaultColWidth="11.44140625" defaultRowHeight="13.8" x14ac:dyDescent="0.25"/>
  <cols>
    <col min="1" max="1" width="4.33203125" style="16" customWidth="1"/>
    <col min="2" max="2" width="48.88671875" style="16" customWidth="1"/>
    <col min="3" max="3" width="42" style="16" customWidth="1"/>
    <col min="4" max="4" width="17.6640625" style="16" customWidth="1"/>
    <col min="5" max="5" width="22.5546875" style="16" customWidth="1"/>
    <col min="6" max="6" width="15.109375" style="16" customWidth="1"/>
    <col min="7" max="7" width="17.44140625" style="16" customWidth="1"/>
    <col min="8" max="8" width="5.109375" style="16" customWidth="1"/>
    <col min="9" max="9" width="4.33203125" style="16" customWidth="1"/>
    <col min="10" max="10" width="5.88671875" style="16" customWidth="1"/>
    <col min="11" max="11" width="5.33203125" style="16" customWidth="1"/>
    <col min="12" max="12" width="14.109375" style="16" customWidth="1"/>
    <col min="13" max="13" width="5.33203125" style="16" customWidth="1"/>
    <col min="14" max="14" width="18" style="16" customWidth="1"/>
    <col min="15" max="15" width="5.6640625" style="16" customWidth="1"/>
    <col min="16" max="16" width="6.44140625" style="16" customWidth="1"/>
    <col min="17" max="17" width="8.44140625" style="16" customWidth="1"/>
    <col min="18" max="18" width="6" style="16" customWidth="1"/>
    <col min="19" max="19" width="9.6640625" style="16" customWidth="1"/>
    <col min="20" max="20" width="12.88671875" style="16" customWidth="1"/>
    <col min="21" max="21" width="11.44140625" style="16"/>
    <col min="22" max="22" width="10.88671875" style="16" customWidth="1"/>
    <col min="23" max="23" width="15.6640625" style="16" customWidth="1"/>
    <col min="24" max="24" width="13.88671875" style="16" customWidth="1"/>
    <col min="25" max="16384" width="11.44140625" style="16"/>
  </cols>
  <sheetData>
    <row r="1" spans="2:24" s="14" customFormat="1" x14ac:dyDescent="0.25">
      <c r="S1" s="15"/>
    </row>
    <row r="2" spans="2:24" s="14" customFormat="1" ht="54" customHeight="1" x14ac:dyDescent="0.25">
      <c r="B2" s="168"/>
      <c r="C2" s="169" t="s">
        <v>8</v>
      </c>
      <c r="D2" s="169"/>
      <c r="E2" s="169"/>
      <c r="F2" s="169"/>
      <c r="G2" s="169"/>
      <c r="H2" s="169"/>
      <c r="I2" s="169"/>
      <c r="J2" s="169"/>
      <c r="K2" s="169"/>
      <c r="L2" s="169"/>
      <c r="M2" s="169"/>
      <c r="N2" s="169"/>
      <c r="O2" s="169"/>
      <c r="P2" s="169"/>
      <c r="Q2" s="169"/>
      <c r="R2" s="169"/>
      <c r="S2" s="169"/>
      <c r="T2" s="169"/>
      <c r="U2" s="169"/>
      <c r="V2" s="169"/>
      <c r="W2" s="146" t="s">
        <v>1</v>
      </c>
      <c r="X2" s="147"/>
    </row>
    <row r="3" spans="2:24" s="14" customFormat="1" ht="31.5" customHeight="1" x14ac:dyDescent="0.25">
      <c r="B3" s="168"/>
      <c r="C3" s="169"/>
      <c r="D3" s="169"/>
      <c r="E3" s="169"/>
      <c r="F3" s="169"/>
      <c r="G3" s="169"/>
      <c r="H3" s="169"/>
      <c r="I3" s="169"/>
      <c r="J3" s="169"/>
      <c r="K3" s="169"/>
      <c r="L3" s="169"/>
      <c r="M3" s="169"/>
      <c r="N3" s="169"/>
      <c r="O3" s="169"/>
      <c r="P3" s="169"/>
      <c r="Q3" s="169"/>
      <c r="R3" s="169"/>
      <c r="S3" s="169"/>
      <c r="T3" s="169"/>
      <c r="U3" s="169"/>
      <c r="V3" s="169"/>
      <c r="W3" s="148"/>
      <c r="X3" s="149"/>
    </row>
    <row r="4" spans="2:24" s="14" customFormat="1" ht="47.25" customHeight="1" x14ac:dyDescent="0.25">
      <c r="B4" s="168"/>
      <c r="C4" s="169"/>
      <c r="D4" s="169"/>
      <c r="E4" s="169"/>
      <c r="F4" s="169"/>
      <c r="G4" s="169"/>
      <c r="H4" s="169"/>
      <c r="I4" s="169"/>
      <c r="J4" s="169"/>
      <c r="K4" s="169"/>
      <c r="L4" s="169"/>
      <c r="M4" s="169"/>
      <c r="N4" s="169"/>
      <c r="O4" s="169"/>
      <c r="P4" s="169"/>
      <c r="Q4" s="169"/>
      <c r="R4" s="169"/>
      <c r="S4" s="169"/>
      <c r="T4" s="169"/>
      <c r="U4" s="169"/>
      <c r="V4" s="169"/>
      <c r="W4" s="150"/>
      <c r="X4" s="151"/>
    </row>
    <row r="5" spans="2:24" s="14" customFormat="1" ht="32.25" customHeight="1" thickBot="1" x14ac:dyDescent="0.3">
      <c r="B5" s="43"/>
      <c r="C5" s="43"/>
      <c r="D5" s="43"/>
      <c r="E5" s="43"/>
      <c r="F5" s="43"/>
      <c r="G5" s="43"/>
      <c r="H5" s="43"/>
      <c r="I5" s="43"/>
      <c r="J5" s="43"/>
      <c r="K5" s="43"/>
      <c r="L5" s="43"/>
      <c r="M5" s="43"/>
      <c r="N5" s="43"/>
      <c r="O5" s="43"/>
      <c r="P5" s="43"/>
      <c r="Q5" s="43"/>
      <c r="R5" s="43"/>
      <c r="S5" s="44"/>
      <c r="T5" s="43"/>
      <c r="U5" s="43"/>
      <c r="V5" s="43"/>
      <c r="W5" s="43"/>
      <c r="X5" s="43"/>
    </row>
    <row r="6" spans="2:24" ht="91.5" customHeight="1" x14ac:dyDescent="0.25">
      <c r="B6" s="181" t="str">
        <f>+EVALUACION!B6</f>
        <v>Objeto Contractual: PRESTAR LOS SERVICIOS TÉCNICOS, FINANCIEROS Y ADMINISTRATIVOS PARA EL DESARROLLO DE EVENTOS CULTURALES EN LA LOCALIDAD RAFAEL URIBE URIBE EN EL MARCO DEL PROYECTO DE INVERSIÓN 2673 “RAFAEL URIBE URIBE CULTURAL Y ARTÍSTICA” CONFORME A LAS DESCRIPCIONES DEL FDLRUU.</v>
      </c>
      <c r="C6" s="182"/>
      <c r="D6" s="182"/>
      <c r="E6" s="182"/>
      <c r="F6" s="182"/>
      <c r="G6" s="182"/>
      <c r="H6" s="182"/>
      <c r="I6" s="182"/>
      <c r="J6" s="182"/>
      <c r="K6" s="182"/>
      <c r="L6" s="182"/>
      <c r="M6" s="182"/>
      <c r="N6" s="182"/>
      <c r="O6" s="182"/>
      <c r="P6" s="182"/>
      <c r="Q6" s="182"/>
      <c r="R6" s="182"/>
      <c r="S6" s="182"/>
      <c r="T6" s="182"/>
      <c r="U6" s="182"/>
      <c r="V6" s="182"/>
      <c r="W6" s="182"/>
      <c r="X6" s="183"/>
    </row>
    <row r="7" spans="2:24" ht="26.25" customHeight="1" x14ac:dyDescent="0.25">
      <c r="B7" s="152" t="s">
        <v>184</v>
      </c>
      <c r="C7" s="153"/>
      <c r="D7" s="153"/>
      <c r="E7" s="153"/>
      <c r="F7" s="153"/>
      <c r="G7" s="153"/>
      <c r="H7" s="153"/>
      <c r="I7" s="153"/>
      <c r="J7" s="153"/>
      <c r="K7" s="153"/>
      <c r="L7" s="153"/>
      <c r="M7" s="153"/>
      <c r="N7" s="153"/>
      <c r="O7" s="153"/>
      <c r="P7" s="153"/>
      <c r="Q7" s="153"/>
      <c r="R7" s="153"/>
      <c r="S7" s="153"/>
      <c r="T7" s="153"/>
      <c r="U7" s="153"/>
      <c r="V7" s="153"/>
      <c r="W7" s="153"/>
      <c r="X7" s="154"/>
    </row>
    <row r="8" spans="2:24" ht="20.25" customHeight="1" x14ac:dyDescent="0.25">
      <c r="B8" s="152"/>
      <c r="C8" s="153"/>
      <c r="D8" s="153"/>
      <c r="E8" s="153"/>
      <c r="F8" s="153"/>
      <c r="G8" s="153"/>
      <c r="H8" s="153"/>
      <c r="I8" s="153"/>
      <c r="J8" s="153"/>
      <c r="K8" s="153"/>
      <c r="L8" s="153"/>
      <c r="M8" s="153"/>
      <c r="N8" s="153"/>
      <c r="O8" s="153"/>
      <c r="P8" s="153"/>
      <c r="Q8" s="153"/>
      <c r="R8" s="153"/>
      <c r="S8" s="153"/>
      <c r="T8" s="153"/>
      <c r="U8" s="153"/>
      <c r="V8" s="153"/>
      <c r="W8" s="153"/>
      <c r="X8" s="154"/>
    </row>
    <row r="9" spans="2:24" ht="24.75" customHeight="1" thickBot="1" x14ac:dyDescent="0.3">
      <c r="B9" s="179"/>
      <c r="C9" s="180"/>
      <c r="D9" s="180"/>
      <c r="E9" s="180"/>
      <c r="F9" s="180"/>
      <c r="G9" s="180"/>
      <c r="H9" s="180"/>
      <c r="I9" s="180"/>
      <c r="J9" s="180"/>
      <c r="K9" s="180"/>
      <c r="L9" s="180"/>
      <c r="M9" s="180"/>
      <c r="N9" s="180"/>
      <c r="O9" s="180"/>
      <c r="P9" s="180"/>
      <c r="Q9" s="180"/>
      <c r="R9" s="180"/>
      <c r="X9" s="53"/>
    </row>
    <row r="10" spans="2:24" ht="106.5" customHeight="1" thickBot="1" x14ac:dyDescent="0.3">
      <c r="B10" s="29" t="s">
        <v>138</v>
      </c>
      <c r="C10" s="30" t="s">
        <v>65</v>
      </c>
      <c r="D10" s="31" t="s">
        <v>185</v>
      </c>
      <c r="E10" s="31" t="s">
        <v>186</v>
      </c>
      <c r="F10" s="31" t="s">
        <v>187</v>
      </c>
      <c r="G10" s="30" t="s">
        <v>66</v>
      </c>
      <c r="H10" s="31" t="s">
        <v>90</v>
      </c>
      <c r="I10" s="31" t="s">
        <v>68</v>
      </c>
      <c r="J10" s="31" t="s">
        <v>188</v>
      </c>
      <c r="K10" s="31" t="s">
        <v>70</v>
      </c>
      <c r="L10" s="31" t="s">
        <v>189</v>
      </c>
      <c r="M10" s="30" t="s">
        <v>190</v>
      </c>
      <c r="N10" s="30" t="s">
        <v>130</v>
      </c>
      <c r="O10" s="31" t="s">
        <v>90</v>
      </c>
      <c r="P10" s="31" t="s">
        <v>68</v>
      </c>
      <c r="Q10" s="31" t="s">
        <v>188</v>
      </c>
      <c r="R10" s="31" t="s">
        <v>70</v>
      </c>
      <c r="S10" s="30" t="s">
        <v>131</v>
      </c>
      <c r="T10" s="30" t="s">
        <v>132</v>
      </c>
      <c r="U10" s="30" t="s">
        <v>133</v>
      </c>
      <c r="V10" s="30" t="s">
        <v>134</v>
      </c>
      <c r="W10" s="30" t="s">
        <v>191</v>
      </c>
      <c r="X10" s="32" t="s">
        <v>136</v>
      </c>
    </row>
    <row r="11" spans="2:24" ht="106.5" customHeight="1" thickBot="1" x14ac:dyDescent="0.3">
      <c r="B11" s="33">
        <v>1</v>
      </c>
      <c r="C11" s="34" t="str">
        <f>+'EVALUACION CON CONTROLES'!C16:F16</f>
        <v>Inadecuada escogencia de la modalidad de contratación</v>
      </c>
      <c r="D11" s="35" t="str">
        <f>+'EVALUACION CON CONTROLES'!B16</f>
        <v>PLANEACIÓN</v>
      </c>
      <c r="E11" s="35" t="str">
        <f>VLOOKUP(C11,'IDENTIFICACION Y ANALISIS'!$B$19:$F$47,3,FALSE)</f>
        <v>General</v>
      </c>
      <c r="F11" s="35" t="str">
        <f>VLOOKUP(C11,'IDENTIFICACION Y ANALISIS'!$B$19:$F$47,4,FALSE)</f>
        <v>Interno</v>
      </c>
      <c r="G11" s="34" t="s">
        <v>192</v>
      </c>
      <c r="H11" s="34">
        <v>2</v>
      </c>
      <c r="I11" s="34">
        <v>3</v>
      </c>
      <c r="J11" s="34">
        <v>5</v>
      </c>
      <c r="K11" s="18" t="s">
        <v>193</v>
      </c>
      <c r="L11" s="34" t="s">
        <v>194</v>
      </c>
      <c r="M11" s="35"/>
      <c r="N11" s="34" t="str">
        <f>+'EVALUACION CON CONTROLES'!G16</f>
        <v>verificación de los requisitos de los proveedores</v>
      </c>
      <c r="O11" s="34">
        <f>+'EVALUACION CON CONTROLES'!I16</f>
        <v>1</v>
      </c>
      <c r="P11" s="34">
        <f>+'EVALUACION CON CONTROLES'!J16</f>
        <v>3</v>
      </c>
      <c r="Q11" s="34">
        <f>+'EVALUACION CON CONTROLES'!K16</f>
        <v>4</v>
      </c>
      <c r="R11" s="35" t="str">
        <f>+'EVALUACION CON CONTROLES'!L16</f>
        <v>BAJO</v>
      </c>
      <c r="S11" s="34" t="str">
        <f>+'EVALUACION CON CONTROLES'!M16</f>
        <v>No</v>
      </c>
      <c r="T11" s="34" t="str">
        <f>+'EVALUACION CON CONTROLES'!N16</f>
        <v>profesional planeación y contratación</v>
      </c>
      <c r="U11" s="144" t="str">
        <f>+'EVALUACION CON CONTROLES'!O16</f>
        <v>2026 - 2027</v>
      </c>
      <c r="V11" s="144" t="str">
        <f>+'EVALUACION CON CONTROLES'!P16</f>
        <v>2026 - 2027</v>
      </c>
      <c r="W11" s="34" t="str">
        <f>+'EVALUACION CON CONTROLES'!Q16</f>
        <v>desde el momento de la formulación</v>
      </c>
      <c r="X11" s="36" t="s">
        <v>195</v>
      </c>
    </row>
    <row r="12" spans="2:24" ht="106.5" customHeight="1" thickBot="1" x14ac:dyDescent="0.3">
      <c r="B12" s="17">
        <v>2</v>
      </c>
      <c r="C12" s="19" t="str">
        <f>+'EVALUACION CON CONTROLES'!C17:F17</f>
        <v>Inadecuado análisis  económico estimativo del valor del contrato</v>
      </c>
      <c r="D12" s="18" t="str">
        <f>+'EVALUACION CON CONTROLES'!B17</f>
        <v>PLANEACIÓN</v>
      </c>
      <c r="E12" s="18" t="str">
        <f>VLOOKUP(C12,'IDENTIFICACION Y ANALISIS'!$B$19:$F$47,3,FALSE)</f>
        <v>General</v>
      </c>
      <c r="F12" s="18" t="str">
        <f>VLOOKUP(C12,'IDENTIFICACION Y ANALISIS'!$B$19:$F$47,4,FALSE)</f>
        <v>Externo</v>
      </c>
      <c r="G12" s="19" t="str">
        <f>+EVALUACION!H17</f>
        <v>los recursos asignados no van a cumplir con el estigmativo para el cumplimiento de las metas</v>
      </c>
      <c r="H12" s="19">
        <f>+EVALUACION!I17</f>
        <v>1</v>
      </c>
      <c r="I12" s="19">
        <f>+EVALUACION!J17</f>
        <v>2</v>
      </c>
      <c r="J12" s="19">
        <f>+EVALUACION!K17</f>
        <v>3</v>
      </c>
      <c r="K12" s="18" t="str">
        <f>+EVALUACION!L17</f>
        <v>BAJO</v>
      </c>
      <c r="L12" s="19" t="s">
        <v>194</v>
      </c>
      <c r="M12" s="18"/>
      <c r="N12" s="19" t="str">
        <f>+'EVALUACION CON CONTROLES'!G17</f>
        <v>realizar un correcto analisis de las cotizaciones suministradas por los proveedores</v>
      </c>
      <c r="O12" s="19">
        <f>+'EVALUACION CON CONTROLES'!I17</f>
        <v>1</v>
      </c>
      <c r="P12" s="19">
        <f>+'EVALUACION CON CONTROLES'!J17</f>
        <v>2</v>
      </c>
      <c r="Q12" s="19">
        <f>+'EVALUACION CON CONTROLES'!K17</f>
        <v>3</v>
      </c>
      <c r="R12" s="18" t="str">
        <f>+'EVALUACION CON CONTROLES'!L17</f>
        <v>BAJO</v>
      </c>
      <c r="S12" s="19" t="str">
        <f>+'EVALUACION CON CONTROLES'!M17</f>
        <v>Si</v>
      </c>
      <c r="T12" s="19" t="str">
        <f>+'EVALUACION CON CONTROLES'!N17</f>
        <v>profesional planeación y contratación</v>
      </c>
      <c r="U12" s="143" t="str">
        <f>+'EVALUACION CON CONTROLES'!O17</f>
        <v>2026 - 2027</v>
      </c>
      <c r="V12" s="143" t="str">
        <f>+'EVALUACION CON CONTROLES'!P17</f>
        <v>2026 - 2027</v>
      </c>
      <c r="W12" s="19" t="str">
        <f>+'EVALUACION CON CONTROLES'!Q17</f>
        <v xml:space="preserve">desde la etapa de formulación </v>
      </c>
      <c r="X12" s="36" t="s">
        <v>195</v>
      </c>
    </row>
    <row r="13" spans="2:24" ht="106.5" customHeight="1" thickBot="1" x14ac:dyDescent="0.3">
      <c r="B13" s="17">
        <v>3</v>
      </c>
      <c r="C13" s="19" t="str">
        <f>+'EVALUACION CON CONTROLES'!C18:F18</f>
        <v xml:space="preserve">Inadecuada  descripción del bien o servicio requerido </v>
      </c>
      <c r="D13" s="18" t="str">
        <f>+'EVALUACION CON CONTROLES'!B18</f>
        <v>PLANEACIÓN</v>
      </c>
      <c r="E13" s="18" t="str">
        <f>VLOOKUP(C13,'IDENTIFICACION Y ANALISIS'!$B$19:$F$47,3,FALSE)</f>
        <v>General</v>
      </c>
      <c r="F13" s="18" t="str">
        <f>VLOOKUP(C13,'IDENTIFICACION Y ANALISIS'!$B$19:$F$47,4,FALSE)</f>
        <v>Interno</v>
      </c>
      <c r="G13" s="19" t="str">
        <f>+EVALUACION!H18</f>
        <v xml:space="preserve">si no se verifica adecuadamente las ofertas puede tener un desface en los recursos asignados </v>
      </c>
      <c r="H13" s="19">
        <v>2</v>
      </c>
      <c r="I13" s="19">
        <v>3</v>
      </c>
      <c r="J13" s="19">
        <v>5</v>
      </c>
      <c r="K13" s="18" t="s">
        <v>193</v>
      </c>
      <c r="L13" s="19" t="s">
        <v>194</v>
      </c>
      <c r="M13" s="18"/>
      <c r="N13" s="19" t="str">
        <f>+'EVALUACION CON CONTROLES'!G18</f>
        <v>describir correctamente los productos necesarios para el desarrollo del proyecto</v>
      </c>
      <c r="O13" s="19">
        <f>+'EVALUACION CON CONTROLES'!I18</f>
        <v>2</v>
      </c>
      <c r="P13" s="19">
        <f>+'EVALUACION CON CONTROLES'!J18</f>
        <v>2</v>
      </c>
      <c r="Q13" s="19">
        <f>+'EVALUACION CON CONTROLES'!K18</f>
        <v>4</v>
      </c>
      <c r="R13" s="18" t="str">
        <f>+'EVALUACION CON CONTROLES'!L18</f>
        <v>BAJO</v>
      </c>
      <c r="S13" s="19" t="str">
        <f>+'EVALUACION CON CONTROLES'!M18</f>
        <v>No</v>
      </c>
      <c r="T13" s="19" t="str">
        <f>+'EVALUACION CON CONTROLES'!N18</f>
        <v>profesional planeación y contratación</v>
      </c>
      <c r="U13" s="143" t="str">
        <f>+'EVALUACION CON CONTROLES'!O18</f>
        <v>2026 - 2027</v>
      </c>
      <c r="V13" s="143" t="str">
        <f>+'EVALUACION CON CONTROLES'!P18</f>
        <v>2026 - 2027</v>
      </c>
      <c r="W13" s="19" t="str">
        <f>+'EVALUACION CON CONTROLES'!Q18</f>
        <v xml:space="preserve">desde la etapa de formulación </v>
      </c>
      <c r="X13" s="36" t="s">
        <v>195</v>
      </c>
    </row>
    <row r="14" spans="2:24" ht="106.5" customHeight="1" thickBot="1" x14ac:dyDescent="0.3">
      <c r="B14" s="17">
        <v>4</v>
      </c>
      <c r="C14" s="19" t="str">
        <f>+'EVALUACION CON CONTROLES'!C19:F19</f>
        <v>Requisitos habilitantes que impidan la selección objetiva</v>
      </c>
      <c r="D14" s="18" t="str">
        <f>+'EVALUACION CON CONTROLES'!B19</f>
        <v>PLANEACIÓN</v>
      </c>
      <c r="E14" s="18" t="str">
        <f>VLOOKUP(C14,'IDENTIFICACION Y ANALISIS'!$B$19:$F$47,3,FALSE)</f>
        <v>General</v>
      </c>
      <c r="F14" s="18" t="str">
        <f>VLOOKUP(C14,'IDENTIFICACION Y ANALISIS'!$B$19:$F$47,4,FALSE)</f>
        <v>Interno</v>
      </c>
      <c r="G14" s="19" t="str">
        <f>+EVALUACION!H19</f>
        <v>se puede generar un retraso a la hora de adjudicar el contrato</v>
      </c>
      <c r="H14" s="19">
        <v>3</v>
      </c>
      <c r="I14" s="19">
        <v>3</v>
      </c>
      <c r="J14" s="19">
        <v>6</v>
      </c>
      <c r="K14" s="18" t="s">
        <v>196</v>
      </c>
      <c r="L14" s="19" t="s">
        <v>194</v>
      </c>
      <c r="M14" s="18"/>
      <c r="N14" s="19" t="str">
        <f>+'EVALUACION CON CONTROLES'!G19</f>
        <v>pedir los requsitos que si puedan cumplir los proveedores</v>
      </c>
      <c r="O14" s="19">
        <f>+'EVALUACION CON CONTROLES'!I19</f>
        <v>2</v>
      </c>
      <c r="P14" s="19">
        <f>+'EVALUACION CON CONTROLES'!J19</f>
        <v>3</v>
      </c>
      <c r="Q14" s="19">
        <f>+'EVALUACION CON CONTROLES'!K19</f>
        <v>5</v>
      </c>
      <c r="R14" s="18" t="str">
        <f>+'EVALUACION CON CONTROLES'!L19</f>
        <v>MEDIO</v>
      </c>
      <c r="S14" s="19" t="str">
        <f>+'EVALUACION CON CONTROLES'!M19</f>
        <v>No</v>
      </c>
      <c r="T14" s="19" t="str">
        <f>+'EVALUACION CON CONTROLES'!N19</f>
        <v>profesional planeación y contratación</v>
      </c>
      <c r="U14" s="143" t="str">
        <f>+'EVALUACION CON CONTROLES'!O19</f>
        <v>2026 - 2027</v>
      </c>
      <c r="V14" s="143" t="str">
        <f>+'EVALUACION CON CONTROLES'!P19</f>
        <v>2026 - 2027</v>
      </c>
      <c r="W14" s="19" t="str">
        <f>+'EVALUACION CON CONTROLES'!Q19</f>
        <v xml:space="preserve">desde la etapa de formulación </v>
      </c>
      <c r="X14" s="36" t="s">
        <v>195</v>
      </c>
    </row>
    <row r="15" spans="2:24" ht="106.5" customHeight="1" x14ac:dyDescent="0.25">
      <c r="B15" s="17">
        <v>5</v>
      </c>
      <c r="C15" s="19" t="str">
        <f>+'EVALUACION CON CONTROLES'!C20:F20</f>
        <v>Inadecuada evaluación de las ofertas y/o verificación de requisitos habilitantes</v>
      </c>
      <c r="D15" s="18" t="str">
        <f>+'EVALUACION CON CONTROLES'!B20</f>
        <v>SELECCIÓN</v>
      </c>
      <c r="E15" s="18" t="str">
        <f>VLOOKUP(C15,'IDENTIFICACION Y ANALISIS'!$B$19:$F$47,3,FALSE)</f>
        <v>General</v>
      </c>
      <c r="F15" s="18" t="str">
        <f>VLOOKUP(C15,'IDENTIFICACION Y ANALISIS'!$B$19:$F$47,4,FALSE)</f>
        <v>Interno</v>
      </c>
      <c r="G15" s="19" t="str">
        <f>+EVALUACION!H18</f>
        <v xml:space="preserve">si no se verifica adecuadamente las ofertas puede tener un desface en los recursos asignados </v>
      </c>
      <c r="H15" s="19">
        <f>+EVALUACION!I18</f>
        <v>2</v>
      </c>
      <c r="I15" s="19">
        <f>+EVALUACION!J18</f>
        <v>2</v>
      </c>
      <c r="J15" s="19">
        <f>+EVALUACION!K18</f>
        <v>4</v>
      </c>
      <c r="K15" s="18" t="str">
        <f>+EVALUACION!L18</f>
        <v>BAJO</v>
      </c>
      <c r="L15" s="19" t="s">
        <v>194</v>
      </c>
      <c r="M15" s="18"/>
      <c r="N15" s="19" t="str">
        <f>+'EVALUACION CON CONTROLES'!G20</f>
        <v xml:space="preserve">realizar una correcta verificación de las ofertas </v>
      </c>
      <c r="O15" s="19">
        <f>+'EVALUACION CON CONTROLES'!I20</f>
        <v>2</v>
      </c>
      <c r="P15" s="19">
        <f>+'EVALUACION CON CONTROLES'!J20</f>
        <v>2</v>
      </c>
      <c r="Q15" s="19">
        <f>+'EVALUACION CON CONTROLES'!K20</f>
        <v>4</v>
      </c>
      <c r="R15" s="18" t="str">
        <f>+'EVALUACION CON CONTROLES'!L20</f>
        <v>BAJO</v>
      </c>
      <c r="S15" s="19" t="str">
        <f>+'EVALUACION CON CONTROLES'!M20</f>
        <v>No</v>
      </c>
      <c r="T15" s="19" t="str">
        <f>+'EVALUACION CON CONTROLES'!N20</f>
        <v xml:space="preserve">profesional de planeación </v>
      </c>
      <c r="U15" s="143" t="str">
        <f>+'EVALUACION CON CONTROLES'!O20</f>
        <v>2026 - 2027</v>
      </c>
      <c r="V15" s="143" t="str">
        <f>+'EVALUACION CON CONTROLES'!P20</f>
        <v>2026 - 2027</v>
      </c>
      <c r="W15" s="19" t="str">
        <f>+'EVALUACION CON CONTROLES'!Q20</f>
        <v xml:space="preserve">en el transcurso del proceso de selección </v>
      </c>
      <c r="X15" s="36" t="s">
        <v>195</v>
      </c>
    </row>
    <row r="16" spans="2:24" ht="106.5" customHeight="1" x14ac:dyDescent="0.25">
      <c r="B16" s="17">
        <v>6</v>
      </c>
      <c r="C16" s="19" t="str">
        <f>+'EVALUACION CON CONTROLES'!C21:F21</f>
        <v>Inadecuado manejo administrativo del proceso contractual</v>
      </c>
      <c r="D16" s="18" t="str">
        <f>+'EVALUACION CON CONTROLES'!B21</f>
        <v>SELECCIÓN</v>
      </c>
      <c r="E16" s="18" t="str">
        <f>VLOOKUP(C16,'IDENTIFICACION Y ANALISIS'!$B$19:$F$47,3,FALSE)</f>
        <v>General</v>
      </c>
      <c r="F16" s="18" t="str">
        <f>VLOOKUP(C16,'IDENTIFICACION Y ANALISIS'!$B$19:$F$47,4,FALSE)</f>
        <v>Externo</v>
      </c>
      <c r="G16" s="19" t="str">
        <f>+EVALUACION!H19</f>
        <v>se puede generar un retraso a la hora de adjudicar el contrato</v>
      </c>
      <c r="H16" s="19">
        <v>1</v>
      </c>
      <c r="I16" s="19">
        <v>2</v>
      </c>
      <c r="J16" s="19">
        <v>3</v>
      </c>
      <c r="K16" s="18" t="s">
        <v>197</v>
      </c>
      <c r="L16" s="19" t="s">
        <v>194</v>
      </c>
      <c r="M16" s="18"/>
      <c r="N16" s="19" t="str">
        <f>+'EVALUACION CON CONTROLES'!G21</f>
        <v>verificación del seguimiento al proceso contractual</v>
      </c>
      <c r="O16" s="19">
        <f>+'EVALUACION CON CONTROLES'!I21</f>
        <v>1</v>
      </c>
      <c r="P16" s="19">
        <f>+'EVALUACION CON CONTROLES'!J21</f>
        <v>2</v>
      </c>
      <c r="Q16" s="19">
        <f>+'EVALUACION CON CONTROLES'!K21</f>
        <v>3</v>
      </c>
      <c r="R16" s="18" t="str">
        <f>+'EVALUACION CON CONTROLES'!L21</f>
        <v>BAJO</v>
      </c>
      <c r="S16" s="19" t="str">
        <f>+'EVALUACION CON CONTROLES'!M21</f>
        <v>No</v>
      </c>
      <c r="T16" s="19" t="str">
        <f>+'EVALUACION CON CONTROLES'!N21</f>
        <v>profesional de contratación</v>
      </c>
      <c r="U16" s="143" t="str">
        <f>+'EVALUACION CON CONTROLES'!O21</f>
        <v>2026 - 2027</v>
      </c>
      <c r="V16" s="143" t="str">
        <f>+'EVALUACION CON CONTROLES'!P21</f>
        <v>2026 - 2027</v>
      </c>
      <c r="W16" s="19" t="str">
        <f>+'EVALUACION CON CONTROLES'!Q21</f>
        <v xml:space="preserve">en el transcurso del proceso de selección </v>
      </c>
      <c r="X16" s="20" t="str">
        <f>+'EVALUACION CON CONTROLES'!R21</f>
        <v xml:space="preserve">cada que sea necesario </v>
      </c>
    </row>
    <row r="17" spans="2:24" ht="106.5" customHeight="1" x14ac:dyDescent="0.25">
      <c r="B17" s="17">
        <v>7</v>
      </c>
      <c r="C17" s="19" t="str">
        <f>+'EVALUACION CON CONTROLES'!C22:F22</f>
        <v>Contestación inoportuna a todas las observaciones formuladas a los documentos de la contratación</v>
      </c>
      <c r="D17" s="18" t="str">
        <f>+'EVALUACION CON CONTROLES'!B22</f>
        <v>SELECCIÓN</v>
      </c>
      <c r="E17" s="18" t="str">
        <f>VLOOKUP(C17,'IDENTIFICACION Y ANALISIS'!$B$19:$F$47,3,FALSE)</f>
        <v>General</v>
      </c>
      <c r="F17" s="18" t="str">
        <f>VLOOKUP(C17,'IDENTIFICACION Y ANALISIS'!$B$19:$F$47,4,FALSE)</f>
        <v>Externo</v>
      </c>
      <c r="G17" s="19" t="str">
        <f>+EVALUACION!H19</f>
        <v>se puede generar un retraso a la hora de adjudicar el contrato</v>
      </c>
      <c r="H17" s="19">
        <f>+EVALUACION!I19</f>
        <v>1</v>
      </c>
      <c r="I17" s="19">
        <f>+EVALUACION!J19</f>
        <v>2</v>
      </c>
      <c r="J17" s="19">
        <f>+EVALUACION!K19</f>
        <v>3</v>
      </c>
      <c r="K17" s="18" t="str">
        <f>+EVALUACION!L19</f>
        <v>BAJO</v>
      </c>
      <c r="L17" s="19" t="s">
        <v>194</v>
      </c>
      <c r="M17" s="18"/>
      <c r="N17" s="19" t="str">
        <f>+'EVALUACION CON CONTROLES'!G22</f>
        <v xml:space="preserve">realizar seguimiento a las respuestas de las obervaciones de los proveedores </v>
      </c>
      <c r="O17" s="19">
        <f>+'EVALUACION CON CONTROLES'!I22</f>
        <v>1</v>
      </c>
      <c r="P17" s="19">
        <f>+'EVALUACION CON CONTROLES'!J22</f>
        <v>2</v>
      </c>
      <c r="Q17" s="19">
        <f>+'EVALUACION CON CONTROLES'!K22</f>
        <v>3</v>
      </c>
      <c r="R17" s="18" t="str">
        <f>+'EVALUACION CON CONTROLES'!L22</f>
        <v>BAJO</v>
      </c>
      <c r="S17" s="19" t="str">
        <f>+'EVALUACION CON CONTROLES'!M22</f>
        <v>No</v>
      </c>
      <c r="T17" s="19" t="str">
        <f>+'EVALUACION CON CONTROLES'!N22</f>
        <v xml:space="preserve">profesional de planeación y contratación </v>
      </c>
      <c r="U17" s="143" t="str">
        <f>+'EVALUACION CON CONTROLES'!O22</f>
        <v>2026 - 2027</v>
      </c>
      <c r="V17" s="143" t="str">
        <f>+'EVALUACION CON CONTROLES'!P22</f>
        <v>2026 - 2027</v>
      </c>
      <c r="W17" s="19" t="str">
        <f>+'EVALUACION CON CONTROLES'!Q22</f>
        <v xml:space="preserve">en el transcurso del proceso de selección </v>
      </c>
      <c r="X17" s="20" t="str">
        <f>+'EVALUACION CON CONTROLES'!R22</f>
        <v xml:space="preserve">cada que sea necesario </v>
      </c>
    </row>
    <row r="18" spans="2:24" ht="106.5" customHeight="1" x14ac:dyDescent="0.25">
      <c r="B18" s="17">
        <v>9</v>
      </c>
      <c r="C18" s="19" t="str">
        <f>+'EVALUACION CON CONTROLES'!C24:F24</f>
        <v>Confabulacion de los proponentes (Colusión)</v>
      </c>
      <c r="D18" s="18" t="str">
        <f>+'EVALUACION CON CONTROLES'!B24</f>
        <v>SELECCIÓN</v>
      </c>
      <c r="E18" s="18" t="str">
        <f>VLOOKUP(C18,'IDENTIFICACION Y ANALISIS'!$B$19:$F$47,3,FALSE)</f>
        <v>General</v>
      </c>
      <c r="F18" s="18" t="str">
        <f>VLOOKUP(C18,'IDENTIFICACION Y ANALISIS'!$B$19:$F$47,4,FALSE)</f>
        <v>Externo</v>
      </c>
      <c r="G18" s="19" t="str">
        <f>+EVALUACION!H21</f>
        <v xml:space="preserve">se puede presentar una competencia desleal con respecto a la gente que se presenta </v>
      </c>
      <c r="H18" s="19">
        <f>+EVALUACION!I21</f>
        <v>2</v>
      </c>
      <c r="I18" s="19">
        <f>+EVALUACION!J21</f>
        <v>3</v>
      </c>
      <c r="J18" s="19">
        <f>+EVALUACION!K21</f>
        <v>5</v>
      </c>
      <c r="K18" s="18" t="str">
        <f>+EVALUACION!L21</f>
        <v>MEDIO</v>
      </c>
      <c r="L18" s="19" t="s">
        <v>198</v>
      </c>
      <c r="M18" s="18"/>
      <c r="N18" s="19" t="str">
        <f>+'EVALUACION CON CONTROLES'!G24</f>
        <v>verificar exaustivamente la documentación legal de los proveedores</v>
      </c>
      <c r="O18" s="19">
        <f>+'EVALUACION CON CONTROLES'!I24</f>
        <v>1</v>
      </c>
      <c r="P18" s="19">
        <f>+'EVALUACION CON CONTROLES'!J24</f>
        <v>3</v>
      </c>
      <c r="Q18" s="19">
        <f>+'EVALUACION CON CONTROLES'!K24</f>
        <v>4</v>
      </c>
      <c r="R18" s="18" t="str">
        <f>+'EVALUACION CON CONTROLES'!L24</f>
        <v>BAJO</v>
      </c>
      <c r="S18" s="19" t="str">
        <f>+'EVALUACION CON CONTROLES'!M24</f>
        <v>No</v>
      </c>
      <c r="T18" s="19" t="str">
        <f>+'EVALUACION CON CONTROLES'!N24</f>
        <v>profesional de contratación</v>
      </c>
      <c r="U18" s="143" t="str">
        <f>+'EVALUACION CON CONTROLES'!O24</f>
        <v>2026 - 2027</v>
      </c>
      <c r="V18" s="143" t="str">
        <f>+'EVALUACION CON CONTROLES'!P24</f>
        <v>2026 - 2027</v>
      </c>
      <c r="W18" s="19" t="str">
        <f>+'EVALUACION CON CONTROLES'!Q24</f>
        <v xml:space="preserve">en el trasncurso del proceso de selección a la adjudicación </v>
      </c>
      <c r="X18" s="20" t="str">
        <f>+'EVALUACION CON CONTROLES'!R24</f>
        <v xml:space="preserve">cada que sea necesario </v>
      </c>
    </row>
    <row r="19" spans="2:24" ht="106.5" customHeight="1" x14ac:dyDescent="0.25">
      <c r="B19" s="17">
        <v>10</v>
      </c>
      <c r="C19" s="19" t="str">
        <f>+'EVALUACION CON CONTROLES'!C25:F25</f>
        <v>Selección de ofertas con precios  artificialmente bajos.</v>
      </c>
      <c r="D19" s="18" t="str">
        <f>+'EVALUACION CON CONTROLES'!B25</f>
        <v>SELECCIÓN</v>
      </c>
      <c r="E19" s="18" t="str">
        <f>VLOOKUP(C19,'IDENTIFICACION Y ANALISIS'!$B$19:$F$47,3,FALSE)</f>
        <v>General</v>
      </c>
      <c r="F19" s="18" t="str">
        <f>VLOOKUP(C19,'IDENTIFICACION Y ANALISIS'!$B$19:$F$47,4,FALSE)</f>
        <v>Externo</v>
      </c>
      <c r="G19" s="19" t="str">
        <f>+EVALUACION!H22</f>
        <v>los operadores escogidos pueden presentar productos de baja calidad.</v>
      </c>
      <c r="H19" s="19">
        <f>+EVALUACION!I22</f>
        <v>1</v>
      </c>
      <c r="I19" s="19">
        <f>+EVALUACION!J22</f>
        <v>2</v>
      </c>
      <c r="J19" s="19">
        <f>+EVALUACION!K22</f>
        <v>3</v>
      </c>
      <c r="K19" s="18" t="str">
        <f>+EVALUACION!L22</f>
        <v>BAJO</v>
      </c>
      <c r="L19" s="19" t="s">
        <v>199</v>
      </c>
      <c r="M19" s="18"/>
      <c r="N19" s="19" t="str">
        <f>+'EVALUACION CON CONTROLES'!G25</f>
        <v xml:space="preserve">verificación de las ofertas economicas, que no esten por debajo del pormedio </v>
      </c>
      <c r="O19" s="19">
        <f>+'EVALUACION CON CONTROLES'!I25</f>
        <v>3</v>
      </c>
      <c r="P19" s="19">
        <f>+'EVALUACION CON CONTROLES'!J25</f>
        <v>2</v>
      </c>
      <c r="Q19" s="19">
        <f>+'EVALUACION CON CONTROLES'!K25</f>
        <v>5</v>
      </c>
      <c r="R19" s="18" t="str">
        <f>+'EVALUACION CON CONTROLES'!L25</f>
        <v>MEDIO</v>
      </c>
      <c r="S19" s="19" t="str">
        <f>+'EVALUACION CON CONTROLES'!M25</f>
        <v>Si</v>
      </c>
      <c r="T19" s="19" t="str">
        <f>+'EVALUACION CON CONTROLES'!N25</f>
        <v xml:space="preserve">profesional de planeación y contratación </v>
      </c>
      <c r="U19" s="143" t="str">
        <f>+'EVALUACION CON CONTROLES'!O25</f>
        <v>2026 - 2027</v>
      </c>
      <c r="V19" s="143" t="str">
        <f>+'EVALUACION CON CONTROLES'!P25</f>
        <v>2026 - 2027</v>
      </c>
      <c r="W19" s="19" t="str">
        <f>+'EVALUACION CON CONTROLES'!Q25</f>
        <v xml:space="preserve">en el transcurso del proceso de selección </v>
      </c>
      <c r="X19" s="20" t="str">
        <f>+'EVALUACION CON CONTROLES'!R25</f>
        <v xml:space="preserve">cada que sea necesario </v>
      </c>
    </row>
    <row r="20" spans="2:24" ht="106.5" customHeight="1" x14ac:dyDescent="0.25">
      <c r="B20" s="17">
        <v>11</v>
      </c>
      <c r="C20" s="19" t="str">
        <f>+'EVALUACION CON CONTROLES'!C26:F26</f>
        <v xml:space="preserve">Riesgo de que no se firme el contrato. </v>
      </c>
      <c r="D20" s="18" t="str">
        <f>+'EVALUACION CON CONTROLES'!B26</f>
        <v>CONTRATACIÓN</v>
      </c>
      <c r="E20" s="18" t="str">
        <f>VLOOKUP(C20,'IDENTIFICACION Y ANALISIS'!$B$19:$F$47,3,FALSE)</f>
        <v>General</v>
      </c>
      <c r="F20" s="18" t="str">
        <f>VLOOKUP(C20,'IDENTIFICACION Y ANALISIS'!$B$19:$F$47,4,FALSE)</f>
        <v>Interno</v>
      </c>
      <c r="G20" s="19" t="str">
        <f>+EVALUACION!H23</f>
        <v xml:space="preserve">que no haya un proveedor y el proceso se declare desierto </v>
      </c>
      <c r="H20" s="19">
        <f>+EVALUACION!I23</f>
        <v>1</v>
      </c>
      <c r="I20" s="19">
        <f>+EVALUACION!J23</f>
        <v>2</v>
      </c>
      <c r="J20" s="19">
        <f>+EVALUACION!K23</f>
        <v>3</v>
      </c>
      <c r="K20" s="18" t="str">
        <f>+EVALUACION!L23</f>
        <v>BAJO</v>
      </c>
      <c r="L20" s="19" t="s">
        <v>199</v>
      </c>
      <c r="M20" s="18"/>
      <c r="N20" s="19" t="str">
        <f>+'EVALUACION CON CONTROLES'!G26</f>
        <v xml:space="preserve">realizar seguimiento al proceso contractual para garantizar la celebración del contrato </v>
      </c>
      <c r="O20" s="19">
        <f>+'EVALUACION CON CONTROLES'!I26</f>
        <v>3</v>
      </c>
      <c r="P20" s="19">
        <f>+'EVALUACION CON CONTROLES'!J26</f>
        <v>2</v>
      </c>
      <c r="Q20" s="19">
        <f>+'EVALUACION CON CONTROLES'!K26</f>
        <v>5</v>
      </c>
      <c r="R20" s="18" t="str">
        <f>+'EVALUACION CON CONTROLES'!L26</f>
        <v>MEDIO</v>
      </c>
      <c r="S20" s="19" t="str">
        <f>+'EVALUACION CON CONTROLES'!M26</f>
        <v>No</v>
      </c>
      <c r="T20" s="19" t="str">
        <f>+'EVALUACION CON CONTROLES'!N26</f>
        <v>profesional de contratación</v>
      </c>
      <c r="U20" s="143" t="str">
        <f>+'EVALUACION CON CONTROLES'!O26</f>
        <v>2026 - 2027</v>
      </c>
      <c r="V20" s="143" t="str">
        <f>+'EVALUACION CON CONTROLES'!P26</f>
        <v>2026 - 2027</v>
      </c>
      <c r="W20" s="19" t="str">
        <f>+'EVALUACION CON CONTROLES'!Q26</f>
        <v xml:space="preserve">en el trasncurso del proceso de selección a la adjudicación </v>
      </c>
      <c r="X20" s="20" t="str">
        <f>+'EVALUACION CON CONTROLES'!R26</f>
        <v xml:space="preserve">cada que sea necesario </v>
      </c>
    </row>
    <row r="21" spans="2:24" ht="106.5" customHeight="1" x14ac:dyDescent="0.25">
      <c r="B21" s="17">
        <v>13</v>
      </c>
      <c r="C21" s="19" t="str">
        <f>+'EVALUACION CON CONTROLES'!C28:F28</f>
        <v>Falta de solicitud o solicitud tardía del registro  presupuestal</v>
      </c>
      <c r="D21" s="18" t="str">
        <f>+'EVALUACION CON CONTROLES'!B28</f>
        <v>CONTRATACIÓN</v>
      </c>
      <c r="E21" s="18" t="str">
        <f>VLOOKUP(C21,'IDENTIFICACION Y ANALISIS'!$B$19:$F$47,3,FALSE)</f>
        <v>General</v>
      </c>
      <c r="F21" s="18" t="str">
        <f>VLOOKUP(C21,'IDENTIFICACION Y ANALISIS'!$B$19:$F$47,4,FALSE)</f>
        <v>Interno</v>
      </c>
      <c r="G21" s="19" t="str">
        <f>+EVALUACION!H25</f>
        <v xml:space="preserve">no va haber recursos para garantizar los pagos del proveedor </v>
      </c>
      <c r="H21" s="19">
        <f>+EVALUACION!I25</f>
        <v>1</v>
      </c>
      <c r="I21" s="19">
        <f>+EVALUACION!J25</f>
        <v>2</v>
      </c>
      <c r="J21" s="19">
        <f>+EVALUACION!K25</f>
        <v>3</v>
      </c>
      <c r="K21" s="18" t="str">
        <f>+EVALUACION!L25</f>
        <v>BAJO</v>
      </c>
      <c r="L21" s="19" t="s">
        <v>194</v>
      </c>
      <c r="M21" s="18"/>
      <c r="N21" s="19" t="str">
        <f>+'EVALUACION CON CONTROLES'!G28</f>
        <v xml:space="preserve">verificación del registro presupuestal antes de adjudicar el proceso </v>
      </c>
      <c r="O21" s="19">
        <f>+'EVALUACION CON CONTROLES'!I28</f>
        <v>1</v>
      </c>
      <c r="P21" s="19">
        <f>+'EVALUACION CON CONTROLES'!J28</f>
        <v>2</v>
      </c>
      <c r="Q21" s="19">
        <f>+'EVALUACION CON CONTROLES'!K28</f>
        <v>3</v>
      </c>
      <c r="R21" s="18" t="str">
        <f>+'EVALUACION CON CONTROLES'!L28</f>
        <v>BAJO</v>
      </c>
      <c r="S21" s="19" t="str">
        <f>+'EVALUACION CON CONTROLES'!M28</f>
        <v>Si</v>
      </c>
      <c r="T21" s="19" t="str">
        <f>+'EVALUACION CON CONTROLES'!N29</f>
        <v>profesional de contratación</v>
      </c>
      <c r="U21" s="143" t="str">
        <f>+'EVALUACION CON CONTROLES'!O28</f>
        <v>2026 - 2027</v>
      </c>
      <c r="V21" s="143" t="str">
        <f>+'EVALUACION CON CONTROLES'!P28</f>
        <v>2026 - 2027</v>
      </c>
      <c r="W21" s="19" t="str">
        <f>+'EVALUACION CON CONTROLES'!Q28</f>
        <v xml:space="preserve">desde el momento de la formulación a la contratación </v>
      </c>
      <c r="X21" s="20" t="str">
        <f>+'EVALUACION CON CONTROLES'!R28</f>
        <v xml:space="preserve">revisión todos los días antes de la adjudicación </v>
      </c>
    </row>
    <row r="22" spans="2:24" ht="106.5" customHeight="1" x14ac:dyDescent="0.25">
      <c r="B22" s="17">
        <v>15</v>
      </c>
      <c r="C22" s="19" t="str">
        <f>+'EVALUACION CON CONTROLES'!C30:F30</f>
        <v>Presentación de reclamos de terceros sobre la selección del oferente que retrasen el perfeccionamiento del contrato.</v>
      </c>
      <c r="D22" s="18" t="str">
        <f>+'EVALUACION CON CONTROLES'!B30</f>
        <v>CONTRATACIÓN</v>
      </c>
      <c r="E22" s="18" t="str">
        <f>VLOOKUP(C22,'IDENTIFICACION Y ANALISIS'!$B$19:$F$47,3,FALSE)</f>
        <v>General</v>
      </c>
      <c r="F22" s="18" t="str">
        <f>VLOOKUP(C22,'IDENTIFICACION Y ANALISIS'!$B$19:$F$47,4,FALSE)</f>
        <v>Externo</v>
      </c>
      <c r="G22" s="19" t="str">
        <f>+EVALUACION!H27</f>
        <v>el proceso de la adjudicación del contrato se retracén</v>
      </c>
      <c r="H22" s="19">
        <f>+EVALUACION!I27</f>
        <v>2</v>
      </c>
      <c r="I22" s="19">
        <f>+EVALUACION!J27</f>
        <v>2</v>
      </c>
      <c r="J22" s="19">
        <f>+EVALUACION!K27</f>
        <v>4</v>
      </c>
      <c r="K22" s="18" t="str">
        <f>+EVALUACION!L27</f>
        <v>BAJO</v>
      </c>
      <c r="L22" s="19" t="s">
        <v>199</v>
      </c>
      <c r="M22" s="18"/>
      <c r="N22" s="19" t="str">
        <f>+'EVALUACION CON CONTROLES'!G30</f>
        <v xml:space="preserve">garantizar que el proceso de adjudicación del contrarto se realice bajo los terminos legales correpondientes </v>
      </c>
      <c r="O22" s="19">
        <f>+'EVALUACION CON CONTROLES'!I30</f>
        <v>2</v>
      </c>
      <c r="P22" s="19">
        <f>+'EVALUACION CON CONTROLES'!J30</f>
        <v>2</v>
      </c>
      <c r="Q22" s="19">
        <f>+'EVALUACION CON CONTROLES'!K30</f>
        <v>4</v>
      </c>
      <c r="R22" s="18" t="str">
        <f>+'EVALUACION CON CONTROLES'!L30</f>
        <v>BAJO</v>
      </c>
      <c r="S22" s="19" t="str">
        <f>+'EVALUACION CON CONTROLES'!M30</f>
        <v>No</v>
      </c>
      <c r="T22" s="19" t="str">
        <f>+'EVALUACION CON CONTROLES'!N30</f>
        <v xml:space="preserve">profesional  de contración </v>
      </c>
      <c r="U22" s="143" t="str">
        <f>+'EVALUACION CON CONTROLES'!O30</f>
        <v>2026 - 2027</v>
      </c>
      <c r="V22" s="143" t="str">
        <f>+'EVALUACION CON CONTROLES'!P30</f>
        <v>2026 - 2027</v>
      </c>
      <c r="W22" s="19" t="str">
        <f>+'EVALUACION CON CONTROLES'!Q30</f>
        <v xml:space="preserve">en el transcurso del proceso de selección </v>
      </c>
      <c r="X22" s="20" t="str">
        <f>+'EVALUACION CON CONTROLES'!R30</f>
        <v xml:space="preserve">cada que sea necesario </v>
      </c>
    </row>
    <row r="23" spans="2:24" ht="106.5" customHeight="1" x14ac:dyDescent="0.25">
      <c r="B23" s="17">
        <v>17</v>
      </c>
      <c r="C23" s="19" t="str">
        <f>+'EVALUACION CON CONTROLES'!C32:F32</f>
        <v>Cambio de precios en factores de producción.</v>
      </c>
      <c r="D23" s="18" t="str">
        <f>+'EVALUACION CON CONTROLES'!B32</f>
        <v>EJECUCIÓN</v>
      </c>
      <c r="E23" s="18" t="str">
        <f>VLOOKUP(C23,'IDENTIFICACION Y ANALISIS'!$B$19:$F$47,3,FALSE)</f>
        <v>General</v>
      </c>
      <c r="F23" s="18" t="str">
        <f>VLOOKUP(C23,'IDENTIFICACION Y ANALISIS'!$B$19:$F$47,4,FALSE)</f>
        <v>Externo</v>
      </c>
      <c r="G23" s="19" t="str">
        <f>+EVALUACION!H29</f>
        <v>los recursos establecidos en el contrato no alcanzarán para el cumplimiento de la meta</v>
      </c>
      <c r="H23" s="19">
        <v>3</v>
      </c>
      <c r="I23" s="19">
        <v>4</v>
      </c>
      <c r="J23" s="19">
        <v>7</v>
      </c>
      <c r="K23" s="18" t="s">
        <v>196</v>
      </c>
      <c r="L23" s="19" t="s">
        <v>198</v>
      </c>
      <c r="M23" s="18"/>
      <c r="N23" s="19" t="str">
        <f>+'EVALUACION CON CONTROLES'!G32</f>
        <v>trabajar con el promedio en el estudio de mercado, para garantizar que la fluctuación no afecte el proyecto</v>
      </c>
      <c r="O23" s="19">
        <f>+'EVALUACION CON CONTROLES'!I32</f>
        <v>3</v>
      </c>
      <c r="P23" s="19">
        <f>+'EVALUACION CON CONTROLES'!J32</f>
        <v>3</v>
      </c>
      <c r="Q23" s="19">
        <f>+'EVALUACION CON CONTROLES'!K32</f>
        <v>6</v>
      </c>
      <c r="R23" s="18" t="str">
        <f>+'EVALUACION CON CONTROLES'!L32</f>
        <v>ALTO</v>
      </c>
      <c r="S23" s="19" t="str">
        <f>+'EVALUACION CON CONTROLES'!M32</f>
        <v>Si</v>
      </c>
      <c r="T23" s="19" t="str">
        <f>+'EVALUACION CON CONTROLES'!N32</f>
        <v xml:space="preserve">profesinal de planeación </v>
      </c>
      <c r="U23" s="143" t="str">
        <f>+'EVALUACION CON CONTROLES'!O32</f>
        <v>2026 - 2027</v>
      </c>
      <c r="V23" s="143" t="str">
        <f>+'EVALUACION CON CONTROLES'!P32</f>
        <v>2026 - 2027</v>
      </c>
      <c r="W23" s="19" t="str">
        <f>+'EVALUACION CON CONTROLES'!Q32</f>
        <v>en el transcurso de la ejecución del proceso</v>
      </c>
      <c r="X23" s="20" t="str">
        <f>+'EVALUACION CON CONTROLES'!R32</f>
        <v>durante la jejecución del contrato</v>
      </c>
    </row>
    <row r="24" spans="2:24" ht="106.5" customHeight="1" x14ac:dyDescent="0.25">
      <c r="B24" s="17">
        <v>18</v>
      </c>
      <c r="C24" s="19" t="str">
        <f>+'EVALUACION CON CONTROLES'!C33:F33</f>
        <v>Variación de los precios del mercado</v>
      </c>
      <c r="D24" s="18" t="str">
        <f>+'EVALUACION CON CONTROLES'!B33</f>
        <v>EJECUCIÓN</v>
      </c>
      <c r="E24" s="18" t="str">
        <f>VLOOKUP(C24,'IDENTIFICACION Y ANALISIS'!$B$19:$F$47,3,FALSE)</f>
        <v>General</v>
      </c>
      <c r="F24" s="18" t="str">
        <f>VLOOKUP(C24,'IDENTIFICACION Y ANALISIS'!$B$19:$F$47,4,FALSE)</f>
        <v>Externo</v>
      </c>
      <c r="G24" s="19" t="str">
        <f>+EVALUACION!H29</f>
        <v>los recursos establecidos en el contrato no alcanzarán para el cumplimiento de la meta</v>
      </c>
      <c r="H24" s="19">
        <f>+EVALUACION!I29</f>
        <v>3</v>
      </c>
      <c r="I24" s="19">
        <f>+EVALUACION!J29</f>
        <v>3</v>
      </c>
      <c r="J24" s="19">
        <f>+EVALUACION!K29</f>
        <v>6</v>
      </c>
      <c r="K24" s="18" t="str">
        <f>+EVALUACION!L29</f>
        <v>ALTO</v>
      </c>
      <c r="L24" s="19" t="s">
        <v>198</v>
      </c>
      <c r="M24" s="18"/>
      <c r="N24" s="19" t="str">
        <f>+'EVALUACION CON CONTROLES'!G33</f>
        <v>trabajar con el promedio en el estudio de mercado, para garantizar que la fluctuación no afecte el proyecto</v>
      </c>
      <c r="O24" s="19">
        <f>+'EVALUACION CON CONTROLES'!I33</f>
        <v>3</v>
      </c>
      <c r="P24" s="19">
        <f>+'EVALUACION CON CONTROLES'!J33</f>
        <v>3</v>
      </c>
      <c r="Q24" s="19">
        <f>+'EVALUACION CON CONTROLES'!K33</f>
        <v>6</v>
      </c>
      <c r="R24" s="18" t="str">
        <f>+'EVALUACION CON CONTROLES'!L33</f>
        <v>ALTO</v>
      </c>
      <c r="S24" s="19" t="str">
        <f>+'EVALUACION CON CONTROLES'!M33</f>
        <v>Si</v>
      </c>
      <c r="T24" s="19" t="str">
        <f>+'EVALUACION CON CONTROLES'!N33</f>
        <v xml:space="preserve">profesinal de planeación </v>
      </c>
      <c r="U24" s="143" t="str">
        <f>+'EVALUACION CON CONTROLES'!O33</f>
        <v>2026 - 2027</v>
      </c>
      <c r="V24" s="143" t="str">
        <f>+'EVALUACION CON CONTROLES'!P33</f>
        <v>2026 - 2027</v>
      </c>
      <c r="W24" s="19" t="str">
        <f>+'EVALUACION CON CONTROLES'!Q33</f>
        <v>en el transcurso de la ejecución del proceso</v>
      </c>
      <c r="X24" s="20" t="str">
        <f>+'EVALUACION CON CONTROLES'!R33</f>
        <v>durante la jejecución del contrato</v>
      </c>
    </row>
    <row r="25" spans="2:24" ht="106.5" customHeight="1" x14ac:dyDescent="0.25">
      <c r="B25" s="17">
        <v>19</v>
      </c>
      <c r="C25" s="19" t="str">
        <f>+'EVALUACION CON CONTROLES'!C34:F34</f>
        <v>Factores políticos o macroeconómicos.</v>
      </c>
      <c r="D25" s="18" t="str">
        <f>+'EVALUACION CON CONTROLES'!B34</f>
        <v>EJECUCIÓN</v>
      </c>
      <c r="E25" s="18" t="str">
        <f>VLOOKUP(C25,'IDENTIFICACION Y ANALISIS'!$B$19:$F$47,3,FALSE)</f>
        <v>General</v>
      </c>
      <c r="F25" s="18" t="str">
        <f>VLOOKUP(C25,'IDENTIFICACION Y ANALISIS'!$B$19:$F$47,4,FALSE)</f>
        <v>Externo</v>
      </c>
      <c r="G25" s="19" t="str">
        <f>+EVALUACION!H30</f>
        <v xml:space="preserve">se afecta directamente el proyecto en los recursos asignados </v>
      </c>
      <c r="H25" s="19">
        <f>+EVALUACION!I30</f>
        <v>2</v>
      </c>
      <c r="I25" s="19">
        <f>+EVALUACION!J30</f>
        <v>3</v>
      </c>
      <c r="J25" s="19">
        <f>+EVALUACION!K30</f>
        <v>5</v>
      </c>
      <c r="K25" s="18" t="str">
        <f>+EVALUACION!L30</f>
        <v>MEDIO</v>
      </c>
      <c r="L25" s="19" t="s">
        <v>198</v>
      </c>
      <c r="M25" s="18"/>
      <c r="N25" s="19" t="str">
        <f>+'EVALUACION CON CONTROLES'!G34</f>
        <v xml:space="preserve">garantizar que los recursos de para cumplir con el proyecto sin que estos factores afecten la ejecusión del proyecto </v>
      </c>
      <c r="O25" s="19">
        <f>+'EVALUACION CON CONTROLES'!I34</f>
        <v>1</v>
      </c>
      <c r="P25" s="19">
        <f>+'EVALUACION CON CONTROLES'!J34</f>
        <v>3</v>
      </c>
      <c r="Q25" s="19">
        <f>+'EVALUACION CON CONTROLES'!K34</f>
        <v>4</v>
      </c>
      <c r="R25" s="18" t="str">
        <f>+'EVALUACION CON CONTROLES'!L34</f>
        <v>BAJO</v>
      </c>
      <c r="S25" s="19" t="str">
        <f>+'EVALUACION CON CONTROLES'!M34</f>
        <v>Si</v>
      </c>
      <c r="T25" s="19" t="str">
        <f>+'EVALUACION CON CONTROLES'!N34</f>
        <v xml:space="preserve">profesinal de planeación </v>
      </c>
      <c r="U25" s="143" t="str">
        <f>+'EVALUACION CON CONTROLES'!O34</f>
        <v>2026 - 2027</v>
      </c>
      <c r="V25" s="143" t="str">
        <f>+'EVALUACION CON CONTROLES'!P34</f>
        <v>2026 - 2027</v>
      </c>
      <c r="W25" s="19" t="str">
        <f>+'EVALUACION CON CONTROLES'!Q34</f>
        <v>en el transcurso de la ejecución del proceso</v>
      </c>
      <c r="X25" s="28" t="str">
        <f>+'EVALUACION CON CONTROLES'!R34</f>
        <v>durante la jejecución del contrato</v>
      </c>
    </row>
    <row r="26" spans="2:24" ht="106.5" customHeight="1" x14ac:dyDescent="0.25">
      <c r="B26" s="139">
        <v>20</v>
      </c>
      <c r="C26" s="138" t="s">
        <v>174</v>
      </c>
      <c r="D26" s="18" t="str">
        <f>+'EVALUACION CON CONTROLES'!B35</f>
        <v>EJECUCIÓN</v>
      </c>
      <c r="E26" s="18" t="s">
        <v>19</v>
      </c>
      <c r="F26" s="18" t="s">
        <v>23</v>
      </c>
      <c r="G26" s="19" t="str">
        <f>+EVALUACION!H31</f>
        <v>se presentará retraso en el plan de trabajo e incumplimiento del contrato</v>
      </c>
      <c r="H26" s="19">
        <f>+EVALUACION!I31</f>
        <v>2</v>
      </c>
      <c r="I26" s="19">
        <f>+EVALUACION!J31</f>
        <v>3</v>
      </c>
      <c r="J26" s="19">
        <f>+EVALUACION!K31</f>
        <v>5</v>
      </c>
      <c r="K26" s="18" t="str">
        <f>+EVALUACION!L31</f>
        <v>MEDIO</v>
      </c>
      <c r="L26" s="140" t="s">
        <v>198</v>
      </c>
      <c r="M26" s="141"/>
      <c r="N26" s="19" t="str">
        <f>+'EVALUACION CON CONTROLES'!G35</f>
        <v>verificar que el proveedor que si cuente con la disponibilidad de los materiales necesarios requierodos para las jornadas</v>
      </c>
      <c r="O26" s="19">
        <f>+'EVALUACION CON CONTROLES'!I35</f>
        <v>2</v>
      </c>
      <c r="P26" s="19">
        <f>+'EVALUACION CON CONTROLES'!J35</f>
        <v>3</v>
      </c>
      <c r="Q26" s="19">
        <f>+'EVALUACION CON CONTROLES'!K35</f>
        <v>5</v>
      </c>
      <c r="R26" s="18" t="str">
        <f>+'EVALUACION CON CONTROLES'!L35</f>
        <v>MEDIO</v>
      </c>
      <c r="S26" s="19" t="str">
        <f>+'EVALUACION CON CONTROLES'!M35</f>
        <v>No</v>
      </c>
      <c r="T26" s="19" t="str">
        <f>+'EVALUACION CON CONTROLES'!N35</f>
        <v xml:space="preserve">profesional de planeación y apoyo a la supervisión </v>
      </c>
      <c r="U26" s="143" t="str">
        <f>+'EVALUACION CON CONTROLES'!O35</f>
        <v>2026 - 2027</v>
      </c>
      <c r="V26" s="143" t="str">
        <f>+'EVALUACION CON CONTROLES'!P35</f>
        <v>2026 - 2027</v>
      </c>
      <c r="W26" s="19" t="str">
        <f>+'EVALUACION CON CONTROLES'!Q35</f>
        <v>en el transcurso de la ejecución del proceso</v>
      </c>
      <c r="X26" s="28" t="str">
        <f>+'EVALUACION CON CONTROLES'!R35</f>
        <v>durante la jejecución del contrato</v>
      </c>
    </row>
    <row r="27" spans="2:24" ht="106.5" customHeight="1" x14ac:dyDescent="0.25">
      <c r="B27" s="139">
        <v>21</v>
      </c>
      <c r="C27" s="140" t="s">
        <v>47</v>
      </c>
      <c r="D27" s="18" t="str">
        <f>+'EVALUACION CON CONTROLES'!B36</f>
        <v>EJECUCIÓN</v>
      </c>
      <c r="E27" s="18" t="s">
        <v>19</v>
      </c>
      <c r="F27" s="18" t="s">
        <v>23</v>
      </c>
      <c r="G27" s="19" t="str">
        <f>+EVALUACION!H32</f>
        <v>se vera afectado el proyecto por falta suministros para el desarrollo de actividades</v>
      </c>
      <c r="H27" s="19">
        <v>1</v>
      </c>
      <c r="I27" s="19">
        <v>2</v>
      </c>
      <c r="J27" s="19">
        <v>3</v>
      </c>
      <c r="K27" s="18" t="str">
        <f>+EVALUACION!L32</f>
        <v>MEDIO</v>
      </c>
      <c r="L27" s="140" t="s">
        <v>198</v>
      </c>
      <c r="M27" s="141"/>
      <c r="N27" s="19" t="str">
        <f>+'EVALUACION CON CONTROLES'!G36</f>
        <v xml:space="preserve">garantizar que el contratista cuente con la disponibilidad de los materiales que se requieren para el cumplimiento del contrato </v>
      </c>
      <c r="O27" s="19">
        <f>+'EVALUACION CON CONTROLES'!I36</f>
        <v>1</v>
      </c>
      <c r="P27" s="19">
        <f>+'EVALUACION CON CONTROLES'!J36</f>
        <v>2</v>
      </c>
      <c r="Q27" s="19">
        <f>+'EVALUACION CON CONTROLES'!K36</f>
        <v>3</v>
      </c>
      <c r="R27" s="18" t="str">
        <f>+'EVALUACION CON CONTROLES'!L36</f>
        <v>BAJO</v>
      </c>
      <c r="S27" s="19" t="str">
        <f>+'EVALUACION CON CONTROLES'!M36</f>
        <v>Si</v>
      </c>
      <c r="T27" s="19" t="str">
        <f>+'EVALUACION CON CONTROLES'!N36</f>
        <v xml:space="preserve">profesional de planeación y apoyo a la supervisión </v>
      </c>
      <c r="U27" s="143" t="str">
        <f>+'EVALUACION CON CONTROLES'!O36</f>
        <v>2026 - 2027</v>
      </c>
      <c r="V27" s="143" t="str">
        <f>+'EVALUACION CON CONTROLES'!P36</f>
        <v>2026 - 2027</v>
      </c>
      <c r="W27" s="19" t="str">
        <f>+'EVALUACION CON CONTROLES'!Q36</f>
        <v>en el transcurso de la ejecución del proceso</v>
      </c>
      <c r="X27" s="28" t="str">
        <f>+'EVALUACION CON CONTROLES'!R36</f>
        <v>durante la jejecución del contrato</v>
      </c>
    </row>
    <row r="28" spans="2:24" ht="106.5" customHeight="1" x14ac:dyDescent="0.25">
      <c r="B28" s="139">
        <v>22</v>
      </c>
      <c r="C28" s="140" t="s">
        <v>48</v>
      </c>
      <c r="D28" s="18" t="str">
        <f>+'EVALUACION CON CONTROLES'!B37</f>
        <v>EJECUCIÓN</v>
      </c>
      <c r="E28" s="18" t="s">
        <v>19</v>
      </c>
      <c r="F28" s="18" t="s">
        <v>200</v>
      </c>
      <c r="G28" s="19" t="str">
        <f>+EVALUACION!H32</f>
        <v>se vera afectado el proyecto por falta suministros para el desarrollo de actividades</v>
      </c>
      <c r="H28" s="19">
        <f>+EVALUACION!I32</f>
        <v>2</v>
      </c>
      <c r="I28" s="19">
        <f>+EVALUACION!J32</f>
        <v>3</v>
      </c>
      <c r="J28" s="19">
        <f>+EVALUACION!K32</f>
        <v>5</v>
      </c>
      <c r="K28" s="18" t="str">
        <f>+EVALUACION!L32</f>
        <v>MEDIO</v>
      </c>
      <c r="L28" s="140" t="s">
        <v>198</v>
      </c>
      <c r="M28" s="141"/>
      <c r="N28" s="19" t="str">
        <f>+'EVALUACION CON CONTROLES'!G37</f>
        <v xml:space="preserve">verificar que el contratiste tenga un plan de contingencia, o cuente con otro proveedor, por si estos casos llegan a suceder </v>
      </c>
      <c r="O28" s="19">
        <f>+'EVALUACION CON CONTROLES'!I37</f>
        <v>1</v>
      </c>
      <c r="P28" s="19">
        <f>+'EVALUACION CON CONTROLES'!J37</f>
        <v>3</v>
      </c>
      <c r="Q28" s="19">
        <f>+'EVALUACION CON CONTROLES'!K37</f>
        <v>4</v>
      </c>
      <c r="R28" s="18" t="str">
        <f>+'EVALUACION CON CONTROLES'!L37</f>
        <v>BAJO</v>
      </c>
      <c r="S28" s="19" t="str">
        <f>+'EVALUACION CON CONTROLES'!M37</f>
        <v>No</v>
      </c>
      <c r="T28" s="19" t="str">
        <f>+'EVALUACION CON CONTROLES'!N37</f>
        <v xml:space="preserve">profesional de planeación y apoyo a la supervisión </v>
      </c>
      <c r="U28" s="143" t="str">
        <f>+'EVALUACION CON CONTROLES'!O37</f>
        <v>2026 - 2027</v>
      </c>
      <c r="V28" s="143" t="str">
        <f>+'EVALUACION CON CONTROLES'!P37</f>
        <v>2026 - 2027</v>
      </c>
      <c r="W28" s="19" t="str">
        <f>+'EVALUACION CON CONTROLES'!Q37</f>
        <v>en el transcurso de la ejecución del proceso</v>
      </c>
      <c r="X28" s="28" t="str">
        <f>+'EVALUACION CON CONTROLES'!R37</f>
        <v>durante la jejecución del contrato</v>
      </c>
    </row>
    <row r="29" spans="2:24" ht="106.5" customHeight="1" x14ac:dyDescent="0.25">
      <c r="B29" s="139">
        <v>23</v>
      </c>
      <c r="C29" s="140" t="s">
        <v>49</v>
      </c>
      <c r="D29" s="18" t="str">
        <f>+'EVALUACION CON CONTROLES'!B38</f>
        <v>EJECUCIÓN</v>
      </c>
      <c r="E29" s="18" t="s">
        <v>19</v>
      </c>
      <c r="F29" s="18" t="s">
        <v>200</v>
      </c>
      <c r="G29" s="19" t="str">
        <f>+EVALUACION!H33</f>
        <v xml:space="preserve">afectación en las jornadas de campo por la falta de insumos para el desarrollo de estas. </v>
      </c>
      <c r="H29" s="19">
        <f>+EVALUACION!I33</f>
        <v>2</v>
      </c>
      <c r="I29" s="19">
        <f>+EVALUACION!J33</f>
        <v>3</v>
      </c>
      <c r="J29" s="19">
        <f>+EVALUACION!K33</f>
        <v>5</v>
      </c>
      <c r="K29" s="18" t="str">
        <f>+EVALUACION!L33</f>
        <v>MEDIO</v>
      </c>
      <c r="L29" s="140" t="s">
        <v>198</v>
      </c>
      <c r="M29" s="141"/>
      <c r="N29" s="19" t="str">
        <f>+'EVALUACION CON CONTROLES'!G38</f>
        <v xml:space="preserve">verificar que el proveedor cuente con todas las materiales necesarios para el cumplimento del contrato. </v>
      </c>
      <c r="O29" s="19">
        <f>+'EVALUACION CON CONTROLES'!I38</f>
        <v>2</v>
      </c>
      <c r="P29" s="19">
        <f>+'EVALUACION CON CONTROLES'!J38</f>
        <v>3</v>
      </c>
      <c r="Q29" s="19">
        <f>+'EVALUACION CON CONTROLES'!K38</f>
        <v>5</v>
      </c>
      <c r="R29" s="18" t="str">
        <f>+'EVALUACION CON CONTROLES'!L38</f>
        <v>MEDIO</v>
      </c>
      <c r="S29" s="19" t="str">
        <f>+'EVALUACION CON CONTROLES'!M38</f>
        <v>No</v>
      </c>
      <c r="T29" s="19" t="str">
        <f>+'EVALUACION CON CONTROLES'!N38</f>
        <v xml:space="preserve">profesional de planeación y apoyo a la supervisión </v>
      </c>
      <c r="U29" s="143" t="str">
        <f>+'EVALUACION CON CONTROLES'!O38</f>
        <v>2026 - 2027</v>
      </c>
      <c r="V29" s="143" t="str">
        <f>+'EVALUACION CON CONTROLES'!P38</f>
        <v>2026 - 2027</v>
      </c>
      <c r="W29" s="19" t="str">
        <f>+'EVALUACION CON CONTROLES'!Q38</f>
        <v>en el transcurso de la ejecución del proceso</v>
      </c>
      <c r="X29" s="28" t="str">
        <f>+'EVALUACION CON CONTROLES'!R38</f>
        <v>durante la jejecución del contrato</v>
      </c>
    </row>
    <row r="30" spans="2:24" ht="106.5" customHeight="1" thickBot="1" x14ac:dyDescent="0.3">
      <c r="B30" s="139">
        <v>26</v>
      </c>
      <c r="C30" s="140" t="s">
        <v>51</v>
      </c>
      <c r="D30" s="18" t="str">
        <f>+'EVALUACION CON CONTROLES'!B40</f>
        <v>EJECUCIÓN</v>
      </c>
      <c r="E30" s="18" t="s">
        <v>19</v>
      </c>
      <c r="F30" s="18" t="s">
        <v>23</v>
      </c>
      <c r="G30" s="19" t="str">
        <f>+EVALUACION!H34</f>
        <v>se puede presentar un retraso en el plan de trabajo</v>
      </c>
      <c r="H30" s="19">
        <f>+EVALUACION!I34</f>
        <v>2</v>
      </c>
      <c r="I30" s="19">
        <f>+EVALUACION!J34</f>
        <v>3</v>
      </c>
      <c r="J30" s="19">
        <f>+EVALUACION!K34</f>
        <v>5</v>
      </c>
      <c r="K30" s="18" t="str">
        <f>+EVALUACION!L34</f>
        <v>MEDIO</v>
      </c>
      <c r="L30" s="140" t="s">
        <v>198</v>
      </c>
      <c r="M30" s="141"/>
      <c r="N30" s="19" t="str">
        <f>+'EVALUACION CON CONTROLES'!G40</f>
        <v xml:space="preserve">garantizar que las jornadas se realicén en las horas pactadas inicialmente según el plan de trabajo. </v>
      </c>
      <c r="O30" s="19">
        <f>+'EVALUACION CON CONTROLES'!I40</f>
        <v>2</v>
      </c>
      <c r="P30" s="19">
        <f>+'EVALUACION CON CONTROLES'!J40</f>
        <v>3</v>
      </c>
      <c r="Q30" s="19">
        <f>+'EVALUACION CON CONTROLES'!K40</f>
        <v>5</v>
      </c>
      <c r="R30" s="18" t="str">
        <f>+'EVALUACION CON CONTROLES'!L40</f>
        <v>MEDIO</v>
      </c>
      <c r="S30" s="19" t="str">
        <f>+'EVALUACION CON CONTROLES'!M40</f>
        <v>No</v>
      </c>
      <c r="T30" s="19" t="str">
        <f>+'EVALUACION CON CONTROLES'!N40</f>
        <v xml:space="preserve">profesional de planeación y apoyo a la supervisión </v>
      </c>
      <c r="U30" s="143" t="str">
        <f>+'EVALUACION CON CONTROLES'!O40</f>
        <v>2026 - 2027</v>
      </c>
      <c r="V30" s="143" t="str">
        <f>+'EVALUACION CON CONTROLES'!P40</f>
        <v>2026 - 2027</v>
      </c>
      <c r="W30" s="19" t="str">
        <f>+'EVALUACION CON CONTROLES'!Q40</f>
        <v>en el transcurso de la ejecución del proceso</v>
      </c>
      <c r="X30" s="28" t="str">
        <f>+'EVALUACION CON CONTROLES'!R40</f>
        <v>durante la jejecución del contrato</v>
      </c>
    </row>
    <row r="31" spans="2:24" ht="106.5" customHeight="1" thickBot="1" x14ac:dyDescent="0.3">
      <c r="B31" s="37">
        <v>27</v>
      </c>
      <c r="C31" s="38" t="str">
        <f>+'EVALUACION CON CONTROLES'!C41:F41</f>
        <v>Eventos naturales tales como lluvias, inundaciones y sequias entre otros</v>
      </c>
      <c r="D31" s="39" t="str">
        <f>+'EVALUACION CON CONTROLES'!B41</f>
        <v>EJECUCIÓN</v>
      </c>
      <c r="E31" s="39" t="str">
        <f>VLOOKUP(C31,'IDENTIFICACION Y ANALISIS'!$B$19:$F$47,3,FALSE)</f>
        <v>General</v>
      </c>
      <c r="F31" s="39" t="str">
        <f>VLOOKUP(C31,'IDENTIFICACION Y ANALISIS'!$B$19:$F$47,4,FALSE)</f>
        <v>Externo</v>
      </c>
      <c r="G31" s="38" t="str">
        <f>+EVALUACION!H35</f>
        <v>puede generar ausencia de la comunidad en las jornadas.</v>
      </c>
      <c r="H31" s="38">
        <f>+EVALUACION!I35</f>
        <v>2</v>
      </c>
      <c r="I31" s="38">
        <f>+EVALUACION!J35</f>
        <v>2</v>
      </c>
      <c r="J31" s="38">
        <f>+EVALUACION!K35</f>
        <v>4</v>
      </c>
      <c r="K31" s="39" t="str">
        <f>+EVALUACION!L35</f>
        <v>BAJO</v>
      </c>
      <c r="L31" s="38" t="s">
        <v>198</v>
      </c>
      <c r="M31" s="39"/>
      <c r="N31" s="38" t="str">
        <f>+'EVALUACION CON CONTROLES'!G41</f>
        <v xml:space="preserve">garantizar que se cuente con toda la logistica para que la comunidad no se afecte con estos eventos naturales </v>
      </c>
      <c r="O31" s="38">
        <f>+'EVALUACION CON CONTROLES'!I41</f>
        <v>4</v>
      </c>
      <c r="P31" s="38">
        <f>+'EVALUACION CON CONTROLES'!J41</f>
        <v>3</v>
      </c>
      <c r="Q31" s="38">
        <f>+'EVALUACION CON CONTROLES'!K41</f>
        <v>7</v>
      </c>
      <c r="R31" s="39" t="str">
        <f>+'EVALUACION CON CONTROLES'!L41</f>
        <v>ALTO</v>
      </c>
      <c r="S31" s="38" t="str">
        <f>+'EVALUACION CON CONTROLES'!M41</f>
        <v>No</v>
      </c>
      <c r="T31" s="38" t="str">
        <f>+'EVALUACION CON CONTROLES'!N41</f>
        <v xml:space="preserve">profesional de planeación y apoyo a la supervisión </v>
      </c>
      <c r="U31" s="145" t="str">
        <f>+'EVALUACION CON CONTROLES'!O41</f>
        <v>2026 - 2027</v>
      </c>
      <c r="V31" s="145" t="str">
        <f>+'EVALUACION CON CONTROLES'!P41</f>
        <v>2026 - 2027</v>
      </c>
      <c r="W31" s="38" t="str">
        <f>+'EVALUACION CON CONTROLES'!Q41</f>
        <v>en el transcurso de la ejecución del proceso</v>
      </c>
      <c r="X31" s="40" t="str">
        <f>+'EVALUACION CON CONTROLES'!R41</f>
        <v>durante la jejecución del contrato</v>
      </c>
    </row>
    <row r="32" spans="2:24" ht="13.5" customHeight="1" x14ac:dyDescent="0.25">
      <c r="B32" s="52"/>
      <c r="X32" s="53"/>
    </row>
    <row r="33" spans="2:24" ht="13.5" customHeight="1" x14ac:dyDescent="0.25">
      <c r="B33" s="52"/>
      <c r="E33" s="14"/>
      <c r="F33" s="184" t="s">
        <v>210</v>
      </c>
      <c r="G33" s="184"/>
      <c r="H33" s="14"/>
      <c r="I33" s="14"/>
      <c r="J33" s="167" t="s">
        <v>183</v>
      </c>
      <c r="K33" s="167"/>
      <c r="L33" s="167"/>
      <c r="M33" s="167"/>
      <c r="X33" s="53"/>
    </row>
    <row r="34" spans="2:24" ht="13.5" customHeight="1" x14ac:dyDescent="0.25">
      <c r="B34" s="52"/>
      <c r="E34" s="174" t="s">
        <v>90</v>
      </c>
      <c r="F34" s="48" t="s">
        <v>117</v>
      </c>
      <c r="G34" s="48" t="s">
        <v>92</v>
      </c>
      <c r="H34" s="14"/>
      <c r="I34" s="14"/>
      <c r="J34" s="163" t="s">
        <v>117</v>
      </c>
      <c r="K34" s="164"/>
      <c r="L34" s="163" t="s">
        <v>92</v>
      </c>
      <c r="M34" s="164"/>
      <c r="X34" s="53"/>
    </row>
    <row r="35" spans="2:24" ht="13.5" customHeight="1" x14ac:dyDescent="0.25">
      <c r="B35" s="52"/>
      <c r="E35" s="174"/>
      <c r="F35" s="19" t="s">
        <v>94</v>
      </c>
      <c r="G35" s="19">
        <v>1</v>
      </c>
      <c r="H35" s="14"/>
      <c r="I35" s="14"/>
      <c r="J35" s="165" t="s">
        <v>95</v>
      </c>
      <c r="K35" s="166"/>
      <c r="L35" s="153">
        <v>1</v>
      </c>
      <c r="M35" s="153"/>
      <c r="X35" s="53"/>
    </row>
    <row r="36" spans="2:24" ht="13.5" customHeight="1" x14ac:dyDescent="0.25">
      <c r="B36" s="52"/>
      <c r="E36" s="174"/>
      <c r="F36" s="19" t="s">
        <v>96</v>
      </c>
      <c r="G36" s="19">
        <v>2</v>
      </c>
      <c r="H36" s="14"/>
      <c r="I36" s="14"/>
      <c r="J36" s="165" t="s">
        <v>97</v>
      </c>
      <c r="K36" s="166"/>
      <c r="L36" s="153">
        <v>2</v>
      </c>
      <c r="M36" s="153"/>
      <c r="X36" s="53"/>
    </row>
    <row r="37" spans="2:24" ht="13.5" customHeight="1" x14ac:dyDescent="0.25">
      <c r="B37" s="52"/>
      <c r="E37" s="174"/>
      <c r="F37" s="19" t="s">
        <v>98</v>
      </c>
      <c r="G37" s="19">
        <v>3</v>
      </c>
      <c r="H37" s="14"/>
      <c r="I37" s="14"/>
      <c r="J37" s="165" t="s">
        <v>99</v>
      </c>
      <c r="K37" s="166"/>
      <c r="L37" s="153">
        <v>3</v>
      </c>
      <c r="M37" s="153"/>
      <c r="X37" s="53"/>
    </row>
    <row r="38" spans="2:24" ht="13.5" customHeight="1" x14ac:dyDescent="0.25">
      <c r="B38" s="52"/>
      <c r="E38" s="174"/>
      <c r="F38" s="19" t="s">
        <v>100</v>
      </c>
      <c r="G38" s="19">
        <v>4</v>
      </c>
      <c r="H38" s="14"/>
      <c r="I38" s="14"/>
      <c r="J38" s="165" t="s">
        <v>101</v>
      </c>
      <c r="K38" s="166"/>
      <c r="L38" s="153">
        <v>4</v>
      </c>
      <c r="M38" s="153"/>
      <c r="X38" s="53"/>
    </row>
    <row r="39" spans="2:24" ht="13.5" customHeight="1" x14ac:dyDescent="0.25">
      <c r="B39" s="52"/>
      <c r="E39" s="174"/>
      <c r="F39" s="19" t="s">
        <v>211</v>
      </c>
      <c r="G39" s="19">
        <v>5</v>
      </c>
      <c r="H39" s="14"/>
      <c r="I39" s="14"/>
      <c r="J39" s="165" t="s">
        <v>103</v>
      </c>
      <c r="K39" s="166"/>
      <c r="L39" s="153">
        <v>5</v>
      </c>
      <c r="M39" s="153"/>
      <c r="X39" s="53"/>
    </row>
    <row r="40" spans="2:24" ht="13.5" customHeight="1" x14ac:dyDescent="0.25">
      <c r="B40" s="52"/>
      <c r="D40" s="14"/>
      <c r="E40" s="14"/>
      <c r="F40" s="14"/>
      <c r="G40" s="14"/>
      <c r="H40" s="14"/>
      <c r="I40" s="14"/>
      <c r="J40" s="14"/>
      <c r="K40" s="14"/>
      <c r="L40" s="14"/>
      <c r="M40" s="14"/>
      <c r="X40" s="53"/>
    </row>
    <row r="41" spans="2:24" ht="13.5" customHeight="1" x14ac:dyDescent="0.25">
      <c r="B41" s="52"/>
      <c r="D41" s="167" t="s">
        <v>104</v>
      </c>
      <c r="E41" s="167"/>
      <c r="F41" s="167"/>
      <c r="G41" s="167"/>
      <c r="H41" s="167"/>
      <c r="I41" s="167"/>
      <c r="J41" s="167"/>
      <c r="K41" s="167"/>
      <c r="X41" s="53"/>
    </row>
    <row r="42" spans="2:24" ht="13.5" customHeight="1" x14ac:dyDescent="0.25">
      <c r="B42" s="52"/>
      <c r="D42" s="170" t="s">
        <v>117</v>
      </c>
      <c r="E42" s="170" t="s">
        <v>92</v>
      </c>
      <c r="F42" s="158" t="s">
        <v>95</v>
      </c>
      <c r="G42" s="158"/>
      <c r="H42" s="185" t="s">
        <v>97</v>
      </c>
      <c r="I42" s="186"/>
      <c r="J42" s="49" t="s">
        <v>99</v>
      </c>
      <c r="K42" s="49" t="s">
        <v>101</v>
      </c>
      <c r="L42" s="48" t="s">
        <v>103</v>
      </c>
      <c r="P42" s="167" t="s">
        <v>212</v>
      </c>
      <c r="Q42" s="167"/>
      <c r="R42" s="167"/>
      <c r="S42" s="167"/>
      <c r="T42" s="167"/>
      <c r="X42" s="53"/>
    </row>
    <row r="43" spans="2:24" ht="13.5" customHeight="1" x14ac:dyDescent="0.25">
      <c r="B43" s="52"/>
      <c r="D43" s="170"/>
      <c r="E43" s="170"/>
      <c r="F43" s="173">
        <v>1</v>
      </c>
      <c r="G43" s="173"/>
      <c r="H43" s="171">
        <v>2</v>
      </c>
      <c r="I43" s="172"/>
      <c r="J43" s="50">
        <v>3</v>
      </c>
      <c r="K43" s="50">
        <v>4</v>
      </c>
      <c r="L43" s="50">
        <v>5</v>
      </c>
      <c r="P43" s="158" t="s">
        <v>104</v>
      </c>
      <c r="Q43" s="158"/>
      <c r="R43" s="158"/>
      <c r="S43" s="158" t="s">
        <v>117</v>
      </c>
      <c r="T43" s="158"/>
      <c r="X43" s="53"/>
    </row>
    <row r="44" spans="2:24" ht="13.5" customHeight="1" x14ac:dyDescent="0.25">
      <c r="B44" s="52"/>
      <c r="D44" s="19" t="s">
        <v>94</v>
      </c>
      <c r="E44" s="21">
        <v>1</v>
      </c>
      <c r="F44" s="161">
        <v>2</v>
      </c>
      <c r="G44" s="161"/>
      <c r="H44" s="159">
        <v>3</v>
      </c>
      <c r="I44" s="160"/>
      <c r="J44" s="46">
        <v>4</v>
      </c>
      <c r="K44" s="51">
        <v>5</v>
      </c>
      <c r="L44" s="45">
        <v>6</v>
      </c>
      <c r="P44" s="178" t="s">
        <v>119</v>
      </c>
      <c r="Q44" s="178"/>
      <c r="R44" s="178"/>
      <c r="S44" s="175" t="s">
        <v>120</v>
      </c>
      <c r="T44" s="175"/>
      <c r="X44" s="53"/>
    </row>
    <row r="45" spans="2:24" ht="13.5" customHeight="1" x14ac:dyDescent="0.25">
      <c r="B45" s="52"/>
      <c r="D45" s="19" t="s">
        <v>96</v>
      </c>
      <c r="E45" s="21">
        <v>2</v>
      </c>
      <c r="F45" s="161">
        <v>3</v>
      </c>
      <c r="G45" s="161"/>
      <c r="H45" s="159">
        <v>4</v>
      </c>
      <c r="I45" s="160"/>
      <c r="J45" s="51">
        <v>5</v>
      </c>
      <c r="K45" s="45">
        <v>6</v>
      </c>
      <c r="L45" s="45">
        <v>7</v>
      </c>
      <c r="P45" s="155" t="s">
        <v>121</v>
      </c>
      <c r="Q45" s="155"/>
      <c r="R45" s="155"/>
      <c r="S45" s="175" t="s">
        <v>122</v>
      </c>
      <c r="T45" s="175"/>
      <c r="X45" s="53"/>
    </row>
    <row r="46" spans="2:24" ht="13.5" customHeight="1" x14ac:dyDescent="0.25">
      <c r="B46" s="52"/>
      <c r="D46" s="19" t="s">
        <v>98</v>
      </c>
      <c r="E46" s="21">
        <v>3</v>
      </c>
      <c r="F46" s="161">
        <v>4</v>
      </c>
      <c r="G46" s="161"/>
      <c r="H46" s="176">
        <v>5</v>
      </c>
      <c r="I46" s="177"/>
      <c r="J46" s="45">
        <v>6</v>
      </c>
      <c r="K46" s="45">
        <v>7</v>
      </c>
      <c r="L46" s="47">
        <v>8</v>
      </c>
      <c r="P46" s="162">
        <v>5</v>
      </c>
      <c r="Q46" s="162"/>
      <c r="R46" s="162"/>
      <c r="S46" s="175" t="s">
        <v>123</v>
      </c>
      <c r="T46" s="175"/>
      <c r="X46" s="53"/>
    </row>
    <row r="47" spans="2:24" ht="13.5" customHeight="1" x14ac:dyDescent="0.25">
      <c r="B47" s="52"/>
      <c r="D47" s="19" t="s">
        <v>100</v>
      </c>
      <c r="E47" s="21">
        <v>4</v>
      </c>
      <c r="F47" s="162">
        <v>5</v>
      </c>
      <c r="G47" s="162"/>
      <c r="H47" s="156">
        <v>6</v>
      </c>
      <c r="I47" s="157"/>
      <c r="J47" s="45">
        <v>7</v>
      </c>
      <c r="K47" s="47">
        <v>8</v>
      </c>
      <c r="L47" s="47">
        <v>9</v>
      </c>
      <c r="P47" s="161" t="s">
        <v>124</v>
      </c>
      <c r="Q47" s="161"/>
      <c r="R47" s="161"/>
      <c r="S47" s="175" t="s">
        <v>125</v>
      </c>
      <c r="T47" s="175"/>
      <c r="X47" s="53"/>
    </row>
    <row r="48" spans="2:24" ht="13.5" customHeight="1" x14ac:dyDescent="0.25">
      <c r="B48" s="52"/>
      <c r="D48" s="19" t="s">
        <v>211</v>
      </c>
      <c r="E48" s="21">
        <v>5</v>
      </c>
      <c r="F48" s="155">
        <v>6</v>
      </c>
      <c r="G48" s="155"/>
      <c r="H48" s="156">
        <v>7</v>
      </c>
      <c r="I48" s="157"/>
      <c r="J48" s="47">
        <v>8</v>
      </c>
      <c r="K48" s="47">
        <v>9</v>
      </c>
      <c r="L48" s="47">
        <v>10</v>
      </c>
      <c r="X48" s="53"/>
    </row>
    <row r="49" spans="2:24" ht="13.5" customHeight="1" thickBot="1" x14ac:dyDescent="0.3">
      <c r="B49" s="22"/>
      <c r="C49" s="23"/>
      <c r="D49" s="24"/>
      <c r="E49" s="24"/>
      <c r="F49" s="24"/>
      <c r="G49" s="24"/>
      <c r="H49" s="24"/>
      <c r="I49" s="24"/>
      <c r="J49" s="24"/>
      <c r="K49" s="24"/>
      <c r="L49" s="24"/>
      <c r="M49" s="24"/>
      <c r="N49" s="23"/>
      <c r="O49" s="23"/>
      <c r="P49" s="23"/>
      <c r="Q49" s="23"/>
      <c r="R49" s="23"/>
      <c r="S49" s="23"/>
      <c r="T49" s="23"/>
      <c r="U49" s="23"/>
      <c r="V49" s="23"/>
      <c r="W49" s="23"/>
      <c r="X49" s="25"/>
    </row>
    <row r="50" spans="2:24" ht="16.5" customHeight="1" x14ac:dyDescent="0.25">
      <c r="D50" s="14"/>
      <c r="F50" s="14"/>
      <c r="G50" s="14"/>
      <c r="H50" s="14"/>
      <c r="I50" s="14"/>
      <c r="J50" s="14"/>
      <c r="K50" s="14"/>
      <c r="L50" s="14"/>
      <c r="M50" s="14"/>
      <c r="N50" s="14"/>
      <c r="O50" s="14"/>
      <c r="P50" s="14"/>
      <c r="Q50" s="14"/>
      <c r="R50" s="14"/>
    </row>
    <row r="51" spans="2:24" ht="16.5" customHeight="1" x14ac:dyDescent="0.25">
      <c r="D51" s="14"/>
      <c r="F51" s="14"/>
      <c r="G51" s="14"/>
      <c r="H51" s="14"/>
      <c r="I51" s="14"/>
      <c r="J51" s="14"/>
      <c r="K51" s="14"/>
      <c r="L51" s="14"/>
      <c r="M51" s="14"/>
      <c r="N51" s="14"/>
      <c r="O51" s="14"/>
      <c r="P51" s="14"/>
      <c r="Q51" s="14"/>
      <c r="R51" s="14"/>
    </row>
    <row r="52" spans="2:24" ht="12.75" customHeight="1" x14ac:dyDescent="0.25">
      <c r="D52" s="14"/>
      <c r="F52" s="14"/>
      <c r="G52" s="14"/>
      <c r="H52" s="14"/>
      <c r="I52" s="14"/>
      <c r="J52" s="14"/>
      <c r="K52" s="14"/>
      <c r="L52" s="14"/>
      <c r="M52" s="14"/>
      <c r="N52" s="14"/>
      <c r="O52" s="14"/>
      <c r="P52" s="14"/>
      <c r="Q52" s="14"/>
      <c r="R52" s="14"/>
    </row>
    <row r="53" spans="2:24" hidden="1" x14ac:dyDescent="0.25">
      <c r="B53" s="16" t="s">
        <v>198</v>
      </c>
      <c r="D53" s="14"/>
      <c r="F53" s="14"/>
      <c r="G53" s="14"/>
      <c r="H53" s="14"/>
      <c r="I53" s="14"/>
      <c r="J53" s="14"/>
      <c r="K53" s="14"/>
      <c r="L53" s="14"/>
      <c r="M53" s="14"/>
      <c r="N53" s="14"/>
      <c r="O53" s="14"/>
      <c r="P53" s="14"/>
      <c r="Q53" s="14"/>
      <c r="R53" s="14"/>
    </row>
    <row r="54" spans="2:24" hidden="1" x14ac:dyDescent="0.25">
      <c r="B54" s="16" t="s">
        <v>194</v>
      </c>
      <c r="D54" s="26"/>
      <c r="F54" s="14"/>
      <c r="G54" s="26"/>
      <c r="H54" s="26"/>
      <c r="I54" s="26"/>
      <c r="J54" s="26"/>
      <c r="K54" s="26"/>
      <c r="L54" s="26"/>
      <c r="M54" s="26"/>
      <c r="N54" s="26"/>
      <c r="O54" s="26"/>
      <c r="P54" s="26"/>
      <c r="Q54" s="26"/>
      <c r="R54" s="26"/>
    </row>
    <row r="55" spans="2:24" hidden="1" x14ac:dyDescent="0.25">
      <c r="B55" s="16" t="s">
        <v>199</v>
      </c>
      <c r="D55" s="14"/>
      <c r="F55" s="14"/>
      <c r="G55" s="14"/>
      <c r="H55" s="14"/>
      <c r="I55" s="14"/>
      <c r="J55" s="14"/>
      <c r="K55" s="14"/>
      <c r="L55" s="14"/>
      <c r="M55" s="14"/>
      <c r="N55" s="14"/>
      <c r="O55" s="14"/>
      <c r="P55" s="14"/>
      <c r="Q55" s="14"/>
      <c r="R55" s="14"/>
    </row>
    <row r="56" spans="2:24" x14ac:dyDescent="0.25">
      <c r="D56" s="14"/>
      <c r="F56" s="14"/>
      <c r="G56" s="14"/>
      <c r="H56" s="14"/>
      <c r="I56" s="14"/>
      <c r="J56" s="14"/>
      <c r="K56" s="14"/>
      <c r="L56" s="14"/>
      <c r="M56" s="14"/>
      <c r="N56" s="14"/>
      <c r="O56" s="14"/>
      <c r="P56" s="14"/>
      <c r="Q56" s="14"/>
      <c r="R56" s="14"/>
    </row>
    <row r="57" spans="2:24" x14ac:dyDescent="0.25">
      <c r="D57" s="14"/>
      <c r="F57" s="14"/>
      <c r="G57" s="14"/>
      <c r="H57" s="14"/>
      <c r="I57" s="14"/>
      <c r="J57" s="14"/>
      <c r="K57" s="14"/>
      <c r="L57" s="14"/>
      <c r="M57" s="14"/>
      <c r="N57" s="14"/>
      <c r="O57" s="14"/>
      <c r="P57" s="14"/>
      <c r="Q57" s="14"/>
      <c r="R57" s="14"/>
    </row>
    <row r="58" spans="2:24" x14ac:dyDescent="0.25">
      <c r="D58" s="14"/>
      <c r="F58" s="14"/>
      <c r="G58" s="14"/>
      <c r="H58" s="14"/>
      <c r="I58" s="14"/>
      <c r="J58" s="14"/>
      <c r="K58" s="14"/>
      <c r="L58" s="14"/>
      <c r="M58" s="14"/>
      <c r="N58" s="14"/>
      <c r="O58" s="14"/>
      <c r="P58" s="14"/>
      <c r="Q58" s="14"/>
      <c r="R58" s="14"/>
    </row>
    <row r="59" spans="2:24" ht="12.75" customHeight="1" x14ac:dyDescent="0.25">
      <c r="D59" s="14"/>
    </row>
    <row r="60" spans="2:24" x14ac:dyDescent="0.25">
      <c r="D60" s="14"/>
    </row>
  </sheetData>
  <mergeCells count="49">
    <mergeCell ref="S47:T47"/>
    <mergeCell ref="P47:R47"/>
    <mergeCell ref="P44:R44"/>
    <mergeCell ref="B9:R9"/>
    <mergeCell ref="B6:X6"/>
    <mergeCell ref="F33:G33"/>
    <mergeCell ref="J33:M33"/>
    <mergeCell ref="H42:I42"/>
    <mergeCell ref="J35:K35"/>
    <mergeCell ref="J36:K36"/>
    <mergeCell ref="L37:M37"/>
    <mergeCell ref="L38:M38"/>
    <mergeCell ref="D41:K41"/>
    <mergeCell ref="F42:G42"/>
    <mergeCell ref="L35:M35"/>
    <mergeCell ref="L36:M36"/>
    <mergeCell ref="S44:T44"/>
    <mergeCell ref="F44:G44"/>
    <mergeCell ref="S45:T45"/>
    <mergeCell ref="S46:T46"/>
    <mergeCell ref="H46:I46"/>
    <mergeCell ref="F45:G45"/>
    <mergeCell ref="J38:K38"/>
    <mergeCell ref="P42:T42"/>
    <mergeCell ref="B2:B4"/>
    <mergeCell ref="C2:V4"/>
    <mergeCell ref="E42:E43"/>
    <mergeCell ref="H43:I43"/>
    <mergeCell ref="J39:K39"/>
    <mergeCell ref="L39:M39"/>
    <mergeCell ref="D42:D43"/>
    <mergeCell ref="F43:G43"/>
    <mergeCell ref="E34:E39"/>
    <mergeCell ref="W2:X4"/>
    <mergeCell ref="B7:X8"/>
    <mergeCell ref="F48:G48"/>
    <mergeCell ref="H48:I48"/>
    <mergeCell ref="P43:R43"/>
    <mergeCell ref="H45:I45"/>
    <mergeCell ref="H44:I44"/>
    <mergeCell ref="F46:G46"/>
    <mergeCell ref="F47:G47"/>
    <mergeCell ref="P46:R46"/>
    <mergeCell ref="H47:I47"/>
    <mergeCell ref="P45:R45"/>
    <mergeCell ref="L34:M34"/>
    <mergeCell ref="J34:K34"/>
    <mergeCell ref="J37:K37"/>
    <mergeCell ref="S43:T43"/>
  </mergeCells>
  <phoneticPr fontId="1" type="noConversion"/>
  <conditionalFormatting sqref="K11:K31">
    <cfRule type="cellIs" dxfId="7" priority="41" stopIfTrue="1" operator="equal">
      <formula>"EXTREMO"</formula>
    </cfRule>
    <cfRule type="cellIs" dxfId="6" priority="42" stopIfTrue="1" operator="equal">
      <formula>"ALTO"</formula>
    </cfRule>
    <cfRule type="cellIs" dxfId="5" priority="43" stopIfTrue="1" operator="equal">
      <formula>"MEDIO"</formula>
    </cfRule>
    <cfRule type="cellIs" dxfId="4" priority="44" stopIfTrue="1" operator="equal">
      <formula>"BAJO"</formula>
    </cfRule>
  </conditionalFormatting>
  <conditionalFormatting sqref="R11:R31">
    <cfRule type="cellIs" dxfId="3" priority="81" stopIfTrue="1" operator="equal">
      <formula>"EXTREMO"</formula>
    </cfRule>
    <cfRule type="cellIs" dxfId="2" priority="82" stopIfTrue="1" operator="equal">
      <formula>"ALTO"</formula>
    </cfRule>
    <cfRule type="cellIs" dxfId="1" priority="83" stopIfTrue="1" operator="equal">
      <formula>"MEDIO"</formula>
    </cfRule>
    <cfRule type="cellIs" dxfId="0" priority="84" stopIfTrue="1" operator="equal">
      <formula>"BAJO"</formula>
    </cfRule>
  </conditionalFormatting>
  <dataValidations count="1">
    <dataValidation type="list" allowBlank="1" showInputMessage="1" showErrorMessage="1" sqref="L11:L31" xr:uid="{00000000-0002-0000-0400-000000000000}">
      <formula1>OPCIONES</formula1>
    </dataValidation>
  </dataValidations>
  <printOptions horizontalCentered="1" verticalCentered="1"/>
  <pageMargins left="0.25" right="0.25" top="0.75" bottom="0.75" header="0.3" footer="0.3"/>
  <pageSetup scale="45" orientation="landscape" verticalDpi="4294967295" r:id="rId1"/>
  <headerFooter alignWithMargins="0"/>
  <rowBreaks count="1" manualBreakCount="1">
    <brk id="22" min="1" max="23"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67ae1635-7cf6-4967-bf43-54f936c832e8">
      <Terms xmlns="http://schemas.microsoft.com/office/infopath/2007/PartnerControls"/>
    </lcf76f155ced4ddcb4097134ff3c332f>
    <_Flow_SignoffStatus xmlns="67ae1635-7cf6-4967-bf43-54f936c832e8" xsi:nil="true"/>
    <TaxCatchAll xmlns="f70d6925-5891-4b80-8091-fb9b9ba1923c" xsi:nil="true"/>
    <Edici_x00f3_n xmlns="67ae1635-7cf6-4967-bf43-54f936c832e8"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D4624D0BB820C54ABDC6F037BAC55DCE" ma:contentTypeVersion="20" ma:contentTypeDescription="Crear nuevo documento." ma:contentTypeScope="" ma:versionID="b8d7f7793c9b119d4681031c0b43ea9e">
  <xsd:schema xmlns:xsd="http://www.w3.org/2001/XMLSchema" xmlns:xs="http://www.w3.org/2001/XMLSchema" xmlns:p="http://schemas.microsoft.com/office/2006/metadata/properties" xmlns:ns2="67ae1635-7cf6-4967-bf43-54f936c832e8" xmlns:ns3="f70d6925-5891-4b80-8091-fb9b9ba1923c" targetNamespace="http://schemas.microsoft.com/office/2006/metadata/properties" ma:root="true" ma:fieldsID="7efb291495bcaf0cced7c27b920f0c8c" ns2:_="" ns3:_="">
    <xsd:import namespace="67ae1635-7cf6-4967-bf43-54f936c832e8"/>
    <xsd:import namespace="f70d6925-5891-4b80-8091-fb9b9ba1923c"/>
    <xsd:element name="properties">
      <xsd:complexType>
        <xsd:sequence>
          <xsd:element name="documentManagement">
            <xsd:complexType>
              <xsd:all>
                <xsd:element ref="ns2:MediaServiceMetadata" minOccurs="0"/>
                <xsd:element ref="ns2:MediaServiceFastMetadata" minOccurs="0"/>
                <xsd:element ref="ns2:MediaServiceDateTaken" minOccurs="0"/>
                <xsd:element ref="ns3:SharedWithUsers" minOccurs="0"/>
                <xsd:element ref="ns3:SharedWithDetails" minOccurs="0"/>
                <xsd:element ref="ns2:MediaServiceAutoTags" minOccurs="0"/>
                <xsd:element ref="ns2:MediaServiceGenerationTime" minOccurs="0"/>
                <xsd:element ref="ns2:MediaServiceEventHashCode" minOccurs="0"/>
                <xsd:element ref="ns2:MediaServiceOCR" minOccurs="0"/>
                <xsd:element ref="ns2:MediaServiceLocation" minOccurs="0"/>
                <xsd:element ref="ns2:MediaLengthInSeconds" minOccurs="0"/>
                <xsd:element ref="ns2:MediaServiceAutoKeyPoints" minOccurs="0"/>
                <xsd:element ref="ns2:MediaServiceKeyPoints" minOccurs="0"/>
                <xsd:element ref="ns2:_Flow_SignoffStatus" minOccurs="0"/>
                <xsd:element ref="ns2:lcf76f155ced4ddcb4097134ff3c332f" minOccurs="0"/>
                <xsd:element ref="ns3:TaxCatchAll" minOccurs="0"/>
                <xsd:element ref="ns2:MediaServiceObjectDetectorVersions" minOccurs="0"/>
                <xsd:element ref="ns2:MediaServiceSearchProperties" minOccurs="0"/>
                <xsd:element ref="ns2:Edici_x00f3_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7ae1635-7cf6-4967-bf43-54f936c832e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Location" ma:index="17" nillable="true" ma:displayName="Location" ma:internalName="MediaServiceLocation" ma:readOnly="true">
      <xsd:simpleType>
        <xsd:restriction base="dms:Text"/>
      </xsd:simpleType>
    </xsd:element>
    <xsd:element name="MediaLengthInSeconds" ma:index="18" nillable="true" ma:displayName="Length (seconds)" ma:internalName="MediaLengthInSeconds" ma:readOnly="true">
      <xsd:simpleType>
        <xsd:restriction base="dms:Unknown"/>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_Flow_SignoffStatus" ma:index="21" nillable="true" ma:displayName="Estado de aprobación" ma:internalName="Estado_x0020_de_x0020_aprobaci_x00f3_n">
      <xsd:simpleType>
        <xsd:restriction base="dms:Text"/>
      </xsd:simpleType>
    </xsd:element>
    <xsd:element name="lcf76f155ced4ddcb4097134ff3c332f" ma:index="23" nillable="true" ma:taxonomy="true" ma:internalName="lcf76f155ced4ddcb4097134ff3c332f" ma:taxonomyFieldName="MediaServiceImageTags" ma:displayName="Etiquetas de imagen" ma:readOnly="false" ma:fieldId="{5cf76f15-5ced-4ddc-b409-7134ff3c332f}" ma:taxonomyMulti="true" ma:sspId="1310d8ee-99bf-4ea4-9dbe-e9e068685e8f"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5"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element name="Edici_x00f3_n" ma:index="27" nillable="true" ma:displayName="Edición" ma:format="Dropdown" ma:internalName="Edici_x00f3_n">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f70d6925-5891-4b80-8091-fb9b9ba1923c" elementFormDefault="qualified">
    <xsd:import namespace="http://schemas.microsoft.com/office/2006/documentManagement/types"/>
    <xsd:import namespace="http://schemas.microsoft.com/office/infopath/2007/PartnerControls"/>
    <xsd:element name="SharedWithUsers" ma:index="11"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Detalles de uso compartido" ma:internalName="SharedWithDetails" ma:readOnly="true">
      <xsd:simpleType>
        <xsd:restriction base="dms:Note">
          <xsd:maxLength value="255"/>
        </xsd:restriction>
      </xsd:simpleType>
    </xsd:element>
    <xsd:element name="TaxCatchAll" ma:index="24" nillable="true" ma:displayName="Taxonomy Catch All Column" ma:hidden="true" ma:list="{c147b537-e170-468e-92c5-b8a7c5ceffe0}" ma:internalName="TaxCatchAll" ma:showField="CatchAllData" ma:web="f70d6925-5891-4b80-8091-fb9b9ba1923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BEBB564-4A14-4975-9A99-99928079BE0E}">
  <ds:schemaRefs>
    <ds:schemaRef ds:uri="http://schemas.microsoft.com/office/2006/metadata/properties"/>
    <ds:schemaRef ds:uri="http://schemas.microsoft.com/office/infopath/2007/PartnerControls"/>
    <ds:schemaRef ds:uri="67ae1635-7cf6-4967-bf43-54f936c832e8"/>
    <ds:schemaRef ds:uri="f70d6925-5891-4b80-8091-fb9b9ba1923c"/>
  </ds:schemaRefs>
</ds:datastoreItem>
</file>

<file path=customXml/itemProps2.xml><?xml version="1.0" encoding="utf-8"?>
<ds:datastoreItem xmlns:ds="http://schemas.openxmlformats.org/officeDocument/2006/customXml" ds:itemID="{539DA60B-FB11-4202-9757-7CF14328018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7ae1635-7cf6-4967-bf43-54f936c832e8"/>
    <ds:schemaRef ds:uri="f70d6925-5891-4b80-8091-fb9b9ba1923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D3744C0-CC57-4165-8F86-A9B4557BF67D}">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11</vt:i4>
      </vt:variant>
    </vt:vector>
  </HeadingPairs>
  <TitlesOfParts>
    <vt:vector size="16" baseType="lpstr">
      <vt:lpstr>CONTEXTO</vt:lpstr>
      <vt:lpstr>IDENTIFICACION Y ANALISIS</vt:lpstr>
      <vt:lpstr>EVALUACION</vt:lpstr>
      <vt:lpstr>EVALUACION CON CONTROLES</vt:lpstr>
      <vt:lpstr>ASIGNACION Y TRATAMIENTO</vt:lpstr>
      <vt:lpstr>'ASIGNACION Y TRATAMIENTO'!Área_de_impresión</vt:lpstr>
      <vt:lpstr>CONTEXTO!Área_de_impresión</vt:lpstr>
      <vt:lpstr>EVALUACION!Área_de_impresión</vt:lpstr>
      <vt:lpstr>'EVALUACION CON CONTROLES'!Área_de_impresión</vt:lpstr>
      <vt:lpstr>'IDENTIFICACION Y ANALISIS'!Área_de_impresión</vt:lpstr>
      <vt:lpstr>contratación</vt:lpstr>
      <vt:lpstr>ejecución</vt:lpstr>
      <vt:lpstr>OPCIONES</vt:lpstr>
      <vt:lpstr>planeación</vt:lpstr>
      <vt:lpstr>selección</vt:lpstr>
      <vt:lpstr>'ASIGNACION Y TRATAMIENTO'!Títulos_a_imprimir</vt:lpstr>
    </vt:vector>
  </TitlesOfParts>
  <Manager/>
  <Company>Workgroup</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Carlos Parra</dc:creator>
  <cp:keywords/>
  <dc:description/>
  <cp:lastModifiedBy>Cristian Sua</cp:lastModifiedBy>
  <cp:revision/>
  <dcterms:created xsi:type="dcterms:W3CDTF">2007-06-14T01:55:06Z</dcterms:created>
  <dcterms:modified xsi:type="dcterms:W3CDTF">2026-10-07T15:10:09Z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0x010100D4624D0BB820C54ABDC6F037BAC55DCE</vt:lpwstr>
  </property>
  <property fmtid="{D5CDD505-2E9C-101B-9397-08002B2CF9AE}" pid="3" name="MediaServiceImageTags">
    <vt:lpwstr/>
  </property>
</Properties>
</file>