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Yaniris Llanos\Downloads\"/>
    </mc:Choice>
  </mc:AlternateContent>
  <xr:revisionPtr revIDLastSave="0" documentId="13_ncr:1_{E698F574-1DBE-424C-81AB-ECFCC407DE18}" xr6:coauthVersionLast="47" xr6:coauthVersionMax="47" xr10:uidLastSave="{00000000-0000-0000-0000-000000000000}"/>
  <bookViews>
    <workbookView xWindow="-108" yWindow="-108" windowWidth="23256" windowHeight="13896" tabRatio="500" firstSheet="1" activeTab="1" xr2:uid="{00000000-000D-0000-FFFF-FFFF00000000}"/>
  </bookViews>
  <sheets>
    <sheet name="Instrucciones" sheetId="1" r:id="rId1"/>
    <sheet name="Matriz de Riesgos" sheetId="2" r:id="rId2"/>
    <sheet name="Tablas de Calificación" sheetId="3" r:id="rId3"/>
    <sheet name="Resumen y Mapa de Calor" sheetId="4" r:id="rId4"/>
    <sheet name="Listas" sheetId="5" state="hidden" r:id="rId5"/>
  </sheets>
  <definedNames>
    <definedName name="_xlnm._FilterDatabase" localSheetId="1" hidden="1">'Matriz de Riesgos'!$A$9:$W$57</definedName>
    <definedName name="_xlnm.Print_Titles" localSheetId="1">'Matriz de Riesgos'!$8:$10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31" i="4" l="1"/>
  <c r="L30" i="4"/>
  <c r="L29" i="4"/>
  <c r="L27" i="4"/>
  <c r="L26" i="4"/>
  <c r="L25" i="4"/>
  <c r="O20" i="4"/>
  <c r="N20" i="4"/>
  <c r="M20" i="4"/>
  <c r="L20" i="4"/>
  <c r="K20" i="4"/>
  <c r="H20" i="4"/>
  <c r="G20" i="4"/>
  <c r="F20" i="4"/>
  <c r="E20" i="4"/>
  <c r="D20" i="4"/>
  <c r="O19" i="4"/>
  <c r="N19" i="4"/>
  <c r="M19" i="4"/>
  <c r="L19" i="4"/>
  <c r="K19" i="4"/>
  <c r="H19" i="4"/>
  <c r="G19" i="4"/>
  <c r="F19" i="4"/>
  <c r="E19" i="4"/>
  <c r="D19" i="4"/>
  <c r="O18" i="4"/>
  <c r="N18" i="4"/>
  <c r="M18" i="4"/>
  <c r="L18" i="4"/>
  <c r="K18" i="4"/>
  <c r="H18" i="4"/>
  <c r="G18" i="4"/>
  <c r="F18" i="4"/>
  <c r="E18" i="4"/>
  <c r="D18" i="4"/>
  <c r="O17" i="4"/>
  <c r="N17" i="4"/>
  <c r="M17" i="4"/>
  <c r="L17" i="4"/>
  <c r="K17" i="4"/>
  <c r="H17" i="4"/>
  <c r="G17" i="4"/>
  <c r="F17" i="4"/>
  <c r="E17" i="4"/>
  <c r="D17" i="4"/>
  <c r="O16" i="4"/>
  <c r="N16" i="4"/>
  <c r="M16" i="4"/>
  <c r="L16" i="4"/>
  <c r="K16" i="4"/>
  <c r="H16" i="4"/>
  <c r="G16" i="4"/>
  <c r="F16" i="4"/>
  <c r="E16" i="4"/>
  <c r="D16" i="4"/>
  <c r="J11" i="4"/>
  <c r="J10" i="4"/>
  <c r="J9" i="4"/>
  <c r="J8" i="4"/>
  <c r="J7" i="4"/>
  <c r="G7" i="4"/>
  <c r="M6" i="4"/>
  <c r="J6" i="4"/>
  <c r="G6" i="4"/>
  <c r="M5" i="4"/>
  <c r="J5" i="4"/>
  <c r="G5" i="4"/>
  <c r="M4" i="4"/>
  <c r="J4" i="4"/>
  <c r="G4" i="4"/>
  <c r="H23" i="3"/>
  <c r="G23" i="3"/>
  <c r="F23" i="3"/>
  <c r="E23" i="3"/>
  <c r="D23" i="3"/>
  <c r="H22" i="3"/>
  <c r="G22" i="3"/>
  <c r="F22" i="3"/>
  <c r="E22" i="3"/>
  <c r="D22" i="3"/>
  <c r="H21" i="3"/>
  <c r="G21" i="3"/>
  <c r="F21" i="3"/>
  <c r="E21" i="3"/>
  <c r="D21" i="3"/>
  <c r="H20" i="3"/>
  <c r="G20" i="3"/>
  <c r="F20" i="3"/>
  <c r="E20" i="3"/>
  <c r="D20" i="3"/>
  <c r="H19" i="3"/>
  <c r="G19" i="3"/>
  <c r="F19" i="3"/>
  <c r="E19" i="3"/>
  <c r="D19" i="3"/>
  <c r="P57" i="2"/>
  <c r="Q57" i="2" s="1"/>
  <c r="J57" i="2"/>
  <c r="K57" i="2" s="1"/>
  <c r="A57" i="2"/>
  <c r="P56" i="2"/>
  <c r="Q56" i="2" s="1"/>
  <c r="J56" i="2"/>
  <c r="K56" i="2" s="1"/>
  <c r="A56" i="2"/>
  <c r="P55" i="2"/>
  <c r="Q55" i="2" s="1"/>
  <c r="J55" i="2"/>
  <c r="K55" i="2" s="1"/>
  <c r="A55" i="2"/>
  <c r="P54" i="2"/>
  <c r="Q54" i="2" s="1"/>
  <c r="J54" i="2"/>
  <c r="K54" i="2" s="1"/>
  <c r="A54" i="2"/>
  <c r="P53" i="2"/>
  <c r="Q53" i="2" s="1"/>
  <c r="J53" i="2"/>
  <c r="K53" i="2" s="1"/>
  <c r="A53" i="2"/>
  <c r="P52" i="2"/>
  <c r="Q52" i="2" s="1"/>
  <c r="J52" i="2"/>
  <c r="K52" i="2" s="1"/>
  <c r="A52" i="2"/>
  <c r="P51" i="2"/>
  <c r="Q51" i="2" s="1"/>
  <c r="J51" i="2"/>
  <c r="K51" i="2" s="1"/>
  <c r="A51" i="2"/>
  <c r="P50" i="2"/>
  <c r="Q50" i="2" s="1"/>
  <c r="J50" i="2"/>
  <c r="K50" i="2" s="1"/>
  <c r="A50" i="2"/>
  <c r="P49" i="2"/>
  <c r="Q49" i="2" s="1"/>
  <c r="J49" i="2"/>
  <c r="K49" i="2" s="1"/>
  <c r="A49" i="2"/>
  <c r="P48" i="2"/>
  <c r="Q48" i="2" s="1"/>
  <c r="J48" i="2"/>
  <c r="K48" i="2" s="1"/>
  <c r="A48" i="2"/>
  <c r="P47" i="2"/>
  <c r="Q47" i="2" s="1"/>
  <c r="J47" i="2"/>
  <c r="K47" i="2" s="1"/>
  <c r="A47" i="2"/>
  <c r="P46" i="2"/>
  <c r="Q46" i="2" s="1"/>
  <c r="J46" i="2"/>
  <c r="K46" i="2" s="1"/>
  <c r="A46" i="2"/>
  <c r="P45" i="2"/>
  <c r="Q45" i="2" s="1"/>
  <c r="J45" i="2"/>
  <c r="K45" i="2" s="1"/>
  <c r="A45" i="2"/>
  <c r="P44" i="2"/>
  <c r="Q44" i="2" s="1"/>
  <c r="J44" i="2"/>
  <c r="K44" i="2" s="1"/>
  <c r="A44" i="2"/>
  <c r="P43" i="2"/>
  <c r="Q43" i="2" s="1"/>
  <c r="J43" i="2"/>
  <c r="K43" i="2" s="1"/>
  <c r="A43" i="2"/>
  <c r="P42" i="2"/>
  <c r="Q42" i="2" s="1"/>
  <c r="J42" i="2"/>
  <c r="K42" i="2" s="1"/>
  <c r="A42" i="2"/>
  <c r="P41" i="2"/>
  <c r="Q41" i="2" s="1"/>
  <c r="J41" i="2"/>
  <c r="K41" i="2" s="1"/>
  <c r="A41" i="2"/>
  <c r="P40" i="2"/>
  <c r="Q40" i="2" s="1"/>
  <c r="J40" i="2"/>
  <c r="K40" i="2" s="1"/>
  <c r="A40" i="2"/>
  <c r="P39" i="2"/>
  <c r="Q39" i="2" s="1"/>
  <c r="J39" i="2"/>
  <c r="K39" i="2" s="1"/>
  <c r="A39" i="2"/>
  <c r="P38" i="2"/>
  <c r="Q38" i="2" s="1"/>
  <c r="J38" i="2"/>
  <c r="K38" i="2" s="1"/>
  <c r="A38" i="2"/>
  <c r="P37" i="2"/>
  <c r="Q37" i="2" s="1"/>
  <c r="J37" i="2"/>
  <c r="K37" i="2" s="1"/>
  <c r="A37" i="2"/>
  <c r="P36" i="2"/>
  <c r="Q36" i="2" s="1"/>
  <c r="J36" i="2"/>
  <c r="K36" i="2" s="1"/>
  <c r="A36" i="2"/>
  <c r="P35" i="2"/>
  <c r="Q35" i="2" s="1"/>
  <c r="J35" i="2"/>
  <c r="K35" i="2" s="1"/>
  <c r="A35" i="2"/>
  <c r="P34" i="2"/>
  <c r="Q34" i="2" s="1"/>
  <c r="J34" i="2"/>
  <c r="K34" i="2" s="1"/>
  <c r="A34" i="2"/>
  <c r="P33" i="2"/>
  <c r="Q33" i="2" s="1"/>
  <c r="J33" i="2"/>
  <c r="K33" i="2" s="1"/>
  <c r="A33" i="2"/>
  <c r="P32" i="2"/>
  <c r="Q32" i="2" s="1"/>
  <c r="J32" i="2"/>
  <c r="K32" i="2" s="1"/>
  <c r="A32" i="2"/>
  <c r="P31" i="2"/>
  <c r="Q31" i="2" s="1"/>
  <c r="J31" i="2"/>
  <c r="K31" i="2" s="1"/>
  <c r="A31" i="2"/>
  <c r="P30" i="2"/>
  <c r="Q30" i="2" s="1"/>
  <c r="J30" i="2"/>
  <c r="K30" i="2" s="1"/>
  <c r="A30" i="2"/>
  <c r="P29" i="2"/>
  <c r="Q29" i="2" s="1"/>
  <c r="J29" i="2"/>
  <c r="K29" i="2" s="1"/>
  <c r="A29" i="2"/>
  <c r="P28" i="2"/>
  <c r="Q28" i="2" s="1"/>
  <c r="J28" i="2"/>
  <c r="K28" i="2" s="1"/>
  <c r="A28" i="2"/>
  <c r="P27" i="2"/>
  <c r="Q27" i="2" s="1"/>
  <c r="J27" i="2"/>
  <c r="K27" i="2" s="1"/>
  <c r="A27" i="2"/>
  <c r="P26" i="2"/>
  <c r="Q26" i="2" s="1"/>
  <c r="J26" i="2"/>
  <c r="K26" i="2" s="1"/>
  <c r="A26" i="2"/>
  <c r="P25" i="2"/>
  <c r="Q25" i="2" s="1"/>
  <c r="J25" i="2"/>
  <c r="K25" i="2" s="1"/>
  <c r="A25" i="2"/>
  <c r="P24" i="2"/>
  <c r="Q24" i="2" s="1"/>
  <c r="J24" i="2"/>
  <c r="K24" i="2" s="1"/>
  <c r="A24" i="2"/>
  <c r="P23" i="2"/>
  <c r="Q23" i="2" s="1"/>
  <c r="J23" i="2"/>
  <c r="K23" i="2" s="1"/>
  <c r="A23" i="2"/>
  <c r="P22" i="2"/>
  <c r="Q22" i="2" s="1"/>
  <c r="J22" i="2"/>
  <c r="K22" i="2" s="1"/>
  <c r="A22" i="2"/>
  <c r="P21" i="2"/>
  <c r="Q21" i="2" s="1"/>
  <c r="J21" i="2"/>
  <c r="K21" i="2" s="1"/>
  <c r="A21" i="2"/>
  <c r="P20" i="2"/>
  <c r="Q20" i="2" s="1"/>
  <c r="J20" i="2"/>
  <c r="K20" i="2" s="1"/>
  <c r="A20" i="2"/>
  <c r="P19" i="2"/>
  <c r="Q19" i="2" s="1"/>
  <c r="J19" i="2"/>
  <c r="K19" i="2" s="1"/>
  <c r="A19" i="2"/>
  <c r="P18" i="2"/>
  <c r="Q18" i="2" s="1"/>
  <c r="J18" i="2"/>
  <c r="K18" i="2" s="1"/>
  <c r="A18" i="2"/>
  <c r="P17" i="2"/>
  <c r="Q17" i="2" s="1"/>
  <c r="J17" i="2"/>
  <c r="K17" i="2" s="1"/>
  <c r="A17" i="2"/>
  <c r="P16" i="2"/>
  <c r="Q16" i="2" s="1"/>
  <c r="J16" i="2"/>
  <c r="K16" i="2" s="1"/>
  <c r="A16" i="2"/>
  <c r="P15" i="2"/>
  <c r="Q15" i="2" s="1"/>
  <c r="J15" i="2"/>
  <c r="K15" i="2" s="1"/>
  <c r="P14" i="2"/>
  <c r="Q14" i="2" s="1"/>
  <c r="J14" i="2"/>
  <c r="K14" i="2" s="1"/>
  <c r="P13" i="2"/>
  <c r="Q13" i="2" s="1"/>
  <c r="J13" i="2"/>
  <c r="K13" i="2" s="1"/>
  <c r="P12" i="2"/>
  <c r="Q12" i="2" s="1"/>
  <c r="J12" i="2"/>
  <c r="K12" i="2" s="1"/>
  <c r="P11" i="2"/>
  <c r="Q11" i="2" s="1"/>
  <c r="J11" i="2"/>
  <c r="K11" i="2" s="1"/>
  <c r="C5" i="4" l="1"/>
  <c r="C7" i="4"/>
  <c r="L28" i="4"/>
  <c r="C6" i="4"/>
  <c r="C4" i="4"/>
  <c r="D5" i="4"/>
  <c r="D7" i="4"/>
  <c r="D4" i="4"/>
  <c r="D6" i="4"/>
  <c r="C8" i="4" l="1"/>
  <c r="D8" i="4"/>
</calcChain>
</file>

<file path=xl/sharedStrings.xml><?xml version="1.0" encoding="utf-8"?>
<sst xmlns="http://schemas.openxmlformats.org/spreadsheetml/2006/main" count="315" uniqueCount="219">
  <si>
    <t>INSTRUCCIONES DE DILIGENCIAMIENTO – MATRIZ DE RIESGOS</t>
  </si>
  <si>
    <t>Base metodológica</t>
  </si>
  <si>
    <t>Manual M-ICR-01 de Colombia Compra Eficiente (art. 4 Ley 1150 de 2007; Decreto 1510 de 2013, compilado en el Decreto 1082 de 2015).</t>
  </si>
  <si>
    <t>Celdas amarillas</t>
  </si>
  <si>
    <t>Datos que diligencia la dependencia. La mayoría tienen lista desplegable.</t>
  </si>
  <si>
    <t>Celdas grises</t>
  </si>
  <si>
    <t>Fórmulas automáticas. NO se deben escribir ni borrar: N°, Valoración y Categoría (inherente y residual).</t>
  </si>
  <si>
    <t>Paso 1 – Contexto</t>
  </si>
  <si>
    <t>Diligencie el encabezado (entidad, proceso, objeto, modalidad, valor).</t>
  </si>
  <si>
    <t>Paso 2 – Identificar y clasificar</t>
  </si>
  <si>
    <t>Describa cada riesgo (qué puede pasar y cómo) y su consecuencia. Clasifíquelo por Clase, Fuente, Etapa y Tipo (Conpes 3714 de 2011).</t>
  </si>
  <si>
    <t>Paso 3 – Evaluar</t>
  </si>
  <si>
    <t>Asigne Probabilidad (Tabla 2) e Impacto (Tabla 3). Para el impacto, estime el criterio cualitativo y el monetario (% de sobrecosto sobre el valor del contrato) y registre el MAYOR de los dos. La valoración (suma) y la categoría se calculan y colorean solas.</t>
  </si>
  <si>
    <t>Paso 4 – Asignar y tratar</t>
  </si>
  <si>
    <t>Indique a quién se asigna (la parte que mejor puede gestionarlo): Entidad Estatal, Contratista o Entidad/Contratista cuando es compartido; en este último caso precise en el tratamiento qué asume cada parte. Describa el tratamiento/control. Califique la probabilidad e impacto después del tratamiento para obtener el riesgo residual.</t>
  </si>
  <si>
    <t>Paso 5 – Monitorear</t>
  </si>
  <si>
    <t>Escriba libremente la persona, cargo o dependencia responsable del tratamiento. Defina fechas o eventos de inicio y terminación, forma de monitoreo y periodicidad.</t>
  </si>
  <si>
    <t>Colores (Tabla 5)</t>
  </si>
  <si>
    <t>Rojo oscuro = Extremo (8-10) · Naranja = Alto (6-7) · Amarillo = Medio (5) · Verde = Bajo (2-4).</t>
  </si>
  <si>
    <t>Alertas automáticas</t>
  </si>
  <si>
    <t>La celda de tratamiento se sombrea en salmón si el riesgo es Alto o Extremo y no tiene control. La valoración residual se enmarca en rojo si resulta mayor que la inherente.</t>
  </si>
  <si>
    <t>Hoja Resumen</t>
  </si>
  <si>
    <t>Totales por categoría, etapa, tipo y asignación; mapas de calor inherente y residual; y controles de calidad que deben quedar en 0 antes de publicar la matriz.</t>
  </si>
  <si>
    <t>Fila 11</t>
  </si>
  <si>
    <t>Es un EJEMPLO. Reemplácela o borre su contenido (solo celdas amarillas).</t>
  </si>
  <si>
    <t>Capacidad</t>
  </si>
  <si>
    <t>Filas 11 a 60 (50 riesgos). Para ampliar, copie la última fila completa hacia abajo y extienda los rangos del Resumen.</t>
  </si>
  <si>
    <t>Documentos del proceso</t>
  </si>
  <si>
    <t>La matriz debe incluirse en los Estudios Previos y en el proyecto de Pliego de Condiciones o su equivalente; los tratamientos que correspondan a garantías, cláusula penal o multas deben reflejarse en el pliego y en la minuta. En licitación pública se presenta en la audiencia de asignación de riesgos.</t>
  </si>
  <si>
    <t>MATRIZ DE RIESGOS DEL PROCESO DE CONTRATACIÓN</t>
  </si>
  <si>
    <t>Metodología: Manual para la Identificación y Cobertura del Riesgo en los Procesos de Contratación (M-ICR-01) – Colombia Compra Eficiente</t>
  </si>
  <si>
    <t>Entidad:</t>
  </si>
  <si>
    <t>Agencia Nacional de Tierras – ANT</t>
  </si>
  <si>
    <t>Proceso de contratación No.:</t>
  </si>
  <si>
    <t>Objeto:</t>
  </si>
  <si>
    <t>Modalidad de selección:</t>
  </si>
  <si>
    <t>Valor estimado del contrato:</t>
  </si>
  <si>
    <t>Fecha de elaboración:</t>
  </si>
  <si>
    <t>Dependencia responsable:</t>
  </si>
  <si>
    <t>Elaboró / Revisó:</t>
  </si>
  <si>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</si>
  <si>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</si>
  <si>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</si>
  <si>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</si>
  <si>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</si>
  <si>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</si>
  <si>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</si>
  <si>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</si>
  <si>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</si>
  <si>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</si>
  <si>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</si>
  <si>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</si>
  <si>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 Control a ser implementado</t>
  </si>
  <si>
    <t>Impacto después del tratamiento (riesgo residual)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</si>
  <si>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</si>
  <si>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</si>
  <si>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</si>
  <si>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</si>
  <si>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</si>
  <si>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</si>
  <si>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</si>
  <si>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[Automático]</t>
  </si>
  <si>
    <t>[General / Específico]</t>
  </si>
  <si>
    <t>[Interno / Externo]</t>
  </si>
  <si>
    <t>[Planeación / Selección / Contratación / Ejecución]</t>
  </si>
  <si>
    <t>[Económico / Social o político / Operacional / Financiero / Regulatorio / De la naturaleza / Ambiental / Tecnológico]</t>
  </si>
  <si>
    <t>[Describir el riesgo]</t>
  </si>
  <si>
    <t>[Describir la consecuencia de la ocurrencia del evento]</t>
  </si>
  <si>
    <t>[1 a 5] Tabla 2</t>
  </si>
  <si>
    <t>[1 a 5] Tabla 3</t>
  </si>
  <si>
    <t>[Automático: Prob. + Impacto]</t>
  </si>
  <si>
    <t>[Automático: Bajo / Medio / Alto / Extremo]</t>
  </si>
  <si>
    <t>[Entidad Estatal / Contratista / Entidad/Contratista]</t>
  </si>
  <si>
    <t>[Describir el tratamiento o control a ser implementado]</t>
  </si>
  <si>
    <t>[1 a 5]</t>
  </si>
  <si>
    <t>[Sí / No]</t>
  </si>
  <si>
    <t>[Texto libre: nombre, cargo o dependencia responsable]</t>
  </si>
  <si>
    <t>[Fecha o evento con el cual se inicia el tratamiento]</t>
  </si>
  <si>
    <t>[Fecha o evento con el cual se completa el tratamiento]</t>
  </si>
  <si>
    <t>[Definir la forma de realizar el monitoreo]</t>
  </si>
  <si>
    <t>[Definir la periodicidad del monitoreo]</t>
  </si>
  <si>
    <t>Específico</t>
  </si>
  <si>
    <t>Externo</t>
  </si>
  <si>
    <t>Ejecución</t>
  </si>
  <si>
    <t>Social o político</t>
  </si>
  <si>
    <t>Entidad Estatal</t>
  </si>
  <si>
    <t>Sí</t>
  </si>
  <si>
    <t>Mensual</t>
  </si>
  <si>
    <t>Tabla 2 – Probabilidad del Riesgo</t>
  </si>
  <si>
    <t>Descripción</t>
  </si>
  <si>
    <t>Valoración</t>
  </si>
  <si>
    <t>Raro</t>
  </si>
  <si>
    <t>Puede ocurrir excepcionalmente</t>
  </si>
  <si>
    <t>Improbable</t>
  </si>
  <si>
    <t>Puede ocurrir ocasionalmente</t>
  </si>
  <si>
    <t>Posible</t>
  </si>
  <si>
    <t>Puede ocurrir en cualquier momento futuro</t>
  </si>
  <si>
    <t>Probable</t>
  </si>
  <si>
    <t>Probablemente va a ocurrir</t>
  </si>
  <si>
    <t>Casi cierto</t>
  </si>
  <si>
    <t>Ocurre en la mayoría de circunstancias</t>
  </si>
  <si>
    <t>Tabla 3 – Impacto del Riesgo (se toma la MAYOR valoración entre el criterio cualitativo y el monetario)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</si>
  <si>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</si>
  <si>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</si>
  <si>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</si>
  <si>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</si>
  <si>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</si>
  <si>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</si>
  <si>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</si>
  <si>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</si>
  <si>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</si>
  <si>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</si>
  <si>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</si>
  <si>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</si>
  <si>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Insignificante</t>
  </si>
  <si>
    <t>Menor</t>
  </si>
  <si>
    <t>Moderado</t>
  </si>
  <si>
    <t>Mayor</t>
  </si>
  <si>
    <t>Catastrófico</t>
  </si>
  <si>
    <t>Tabla 4 – Valoración del Riesgo (Probabilidad + Impacto)</t>
  </si>
  <si>
    <t>Probabilidad \ Impacto</t>
  </si>
  <si>
    <t>Valor</t>
  </si>
  <si>
    <t>Insignificante (1)</t>
  </si>
  <si>
    <t>Menor (2)</t>
  </si>
  <si>
    <t>Moderado (3)</t>
  </si>
  <si>
    <t>Mayor (4)</t>
  </si>
  <si>
    <t>Catastrófico (5)</t>
  </si>
  <si>
    <t>Tabla 5 – Categoría del Riesgo</t>
  </si>
  <si>
    <t>8, 9 y 10</t>
  </si>
  <si>
    <t>Riesgo extremo</t>
  </si>
  <si>
    <t>6 y 7</t>
  </si>
  <si>
    <t>Riesgo alto</t>
  </si>
  <si>
    <t>5</t>
  </si>
  <si>
    <t>Riesgo medio</t>
  </si>
  <si>
    <t>2, 3 y 4</t>
  </si>
  <si>
    <t>Riesgo bajo</t>
  </si>
  <si>
    <t>Fuente: Colombia Compra Eficiente, Manual M-ICR-01, Tablas 2 a 5.</t>
  </si>
  <si>
    <t>RESUMEN DE LA MATRIZ DE RIESGOS</t>
  </si>
  <si>
    <t>Inherente</t>
  </si>
  <si>
    <t>Residual</t>
  </si>
  <si>
    <t>Asignado a</t>
  </si>
  <si>
    <t>Extremo</t>
  </si>
  <si>
    <t>Planeación</t>
  </si>
  <si>
    <t>Económico</t>
  </si>
  <si>
    <t>Alto</t>
  </si>
  <si>
    <t>Selección</t>
  </si>
  <si>
    <t>Contratista</t>
  </si>
  <si>
    <t>Medio</t>
  </si>
  <si>
    <t>Contratación</t>
  </si>
  <si>
    <t>Operacional</t>
  </si>
  <si>
    <t>Entidad/Contratista</t>
  </si>
  <si>
    <t>Bajo</t>
  </si>
  <si>
    <t>Financiero</t>
  </si>
  <si>
    <t>Total riesgos identificados</t>
  </si>
  <si>
    <t>Regulatorio</t>
  </si>
  <si>
    <t>De la naturaleza</t>
  </si>
  <si>
    <t>Ambiental</t>
  </si>
  <si>
    <t>Tecnológico</t>
  </si>
  <si>
    <t>MAPA DE CALOR – RIESGO INHERENTE</t>
  </si>
  <si>
    <t>MAPA DE CALOR – RIESGO RESIDUAL</t>
  </si>
  <si>
    <t>Cada celda indica el número de riesgos ubicados en esa combinación de probabilidad e impacto.</t>
  </si>
  <si>
    <t>CONTROLES DE CALIDAD DE LA MATRIZ (deben quedar en 0 antes de publicar)</t>
  </si>
  <si>
    <t>Riesgos descritos sin probabilidad o impacto inherente</t>
  </si>
  <si>
    <t>Riesgos descritos sin clase, fuente, etapa o tipo</t>
  </si>
  <si>
    <t>Riesgos sin asignar (¿A quién se le asigna?)</t>
  </si>
  <si>
    <t>Riesgos Alto o Extremo sin tratamiento/control</t>
  </si>
  <si>
    <t>Riesgos con tratamiento pero sin calificación residual</t>
  </si>
  <si>
    <t>Riesgos cuyo nivel residual es MAYOR que el inherente</t>
  </si>
  <si>
    <t>Riesgos sin responsable, fechas o monitoreo definidos</t>
  </si>
  <si>
    <t>Asignacion</t>
  </si>
  <si>
    <t>SiNo</t>
  </si>
  <si>
    <t>Escala</t>
  </si>
  <si>
    <t>Periodicidad</t>
  </si>
  <si>
    <t>General</t>
  </si>
  <si>
    <t>Interno</t>
  </si>
  <si>
    <t>Diaria</t>
  </si>
  <si>
    <t>No</t>
  </si>
  <si>
    <t>Semanal</t>
  </si>
  <si>
    <t>Quincenal</t>
  </si>
  <si>
    <t>Bimestral</t>
  </si>
  <si>
    <t>Trimestral</t>
  </si>
  <si>
    <t>Semestral</t>
  </si>
  <si>
    <t>Por evento o hito</t>
  </si>
  <si>
    <t>Incremento del SMMLV y de la tarifa minima regulada por parte de la Supervigilancia</t>
  </si>
  <si>
    <t>Presupuesto insuficiente para cubrir los costos del servicio</t>
  </si>
  <si>
    <t>Gestión presupuestal y solicitud de vigencias futuras con proyecciones prudentes respecto de los posibles aumentos; inclusión de la cláusula de reajuste del valor en la forma de pago de los servicios</t>
  </si>
  <si>
    <t>Subdirección Administrativa y Financiera / Planeación</t>
  </si>
  <si>
    <t>Desde la planeación del proceso</t>
  </si>
  <si>
    <t>Hasta la terminación del plazo de ejecución</t>
  </si>
  <si>
    <t>Verificación de la publicación de las tarifas de servicio por parte de la supervisión, solicitud de reajuste de los valores, solicitud de adiciones presupuestales si es procedente</t>
  </si>
  <si>
    <t>Se presentan ofertas cuyo valor es inferior a la tarifa minima establecida por parte de la supervigilancia, o cuya estructura de costos pueda incurrir en precios presuntamente artificialmente bajos</t>
  </si>
  <si>
    <t>Adjudicación a una oferta inviable, incumplimiento de obligaciones laborales durante la ejecución y hallazgos fiscales y disciplinarios</t>
  </si>
  <si>
    <t>Exigir el desglose del precio por puesto, jornada y modalidad. Verificar el cumplimiento de la tarifa mínima del periodo y de la variable de proporcionalidad. Solicitar justificación de precios, Rechazar las ofertas por debajo del mínimo.</t>
  </si>
  <si>
    <t>Comité Evaluador</t>
  </si>
  <si>
    <t>Desde la recepcion de la oferta</t>
  </si>
  <si>
    <t xml:space="preserve">Antes de la adjudicacion </t>
  </si>
  <si>
    <t>El comité verifica cada oferta con una matriz de tarifas mínimas y deja el resultado en el informe de evaluación.</t>
  </si>
  <si>
    <t>Desde la firma del acta de inicio</t>
  </si>
  <si>
    <t>Hurto, pérdida, daño o alteración de bienes y/o equipos de la ANT y/o sus visitantes por negligencia, omisión o complicidad del personal de vigilancia.</t>
  </si>
  <si>
    <t>Pérdida patrimonial y/o  documental, afectación de los procedimientos misionales y de los derechos de los usuarios y/o hallazgos fiscales.</t>
  </si>
  <si>
    <t>Acta de inventario al inicio y en cada activación de sede. Protocolos de control de entrada y salida de bienes. Póliza de responsabilidad civil extracontractual vigente. Procedimiento de reposición o pago del bien pactado en el contrato. Control de acceso reforzado</t>
  </si>
  <si>
    <t xml:space="preserve">Contratista  </t>
  </si>
  <si>
    <t>Se realiza revisión revisa de las minutas de ingreso y salida de bienes, los reportes de novedades y los inventarios. Ante un evento, la supervisión abre el procedimiento de reclamación pactado.</t>
  </si>
  <si>
    <t>Daño o falta de mantenimiento del CCTV, las alarmas o el control de acceso; pérdida de conectividad con la central de monitoreo; o falta de reacción ante una alarma activada en horario sin vigilancia física.</t>
  </si>
  <si>
    <t>Pérdida de capacidad de detección y registro, y eventos sin atender</t>
  </si>
  <si>
    <t>Mantenimiento preventivo como mínimo bimestral. Restablecimiento de equipos con opción de medida provisional en casos de imposibilidad de restablecer con inmediatez. Protocolo de respuesta ante alarmas con tiempos definidos. Pruebas periódicas de transmisión.</t>
  </si>
  <si>
    <t>contratista</t>
  </si>
  <si>
    <t>desde la instalación de los equipos</t>
  </si>
  <si>
    <t>La supervisión revisa los informes técnicos de mantenimiento, el registro de fallas con sus tiempos de solución y el reporte de eventos de la central.</t>
  </si>
  <si>
    <t>Traslado, apertura, cierre o sustitución de inmuebles, o activación diferida o no activación de sedes previstas, que modifica los puestos, las jornadas o los medios tecnológicos.</t>
  </si>
  <si>
    <t>Costos no previstos de reinstalación y estudios de seguridad, periodos sin cobertura durante el traslado.</t>
  </si>
  <si>
    <t>En estructuración</t>
  </si>
  <si>
    <t>Septiembre de 2026</t>
  </si>
  <si>
    <t>Susy Mojica Gomez</t>
  </si>
  <si>
    <t>PRESTAR EL SERVICIO DE VIGILANCIA Y SEGURIDAD PRIVADA, EN LAS SEDES DE LA AGENCIA NACIONAL DE TIERRAS – ANT</t>
  </si>
  <si>
    <t>Subdirección Administrativa y Financiera</t>
  </si>
  <si>
    <t>Contratista / Entidad</t>
  </si>
  <si>
    <t>El contratista asume la realización de los estudios de seguridad; La Entidad asume el costo de instalación de los equipos en la nueva sede. El contratista asume los traslados sin cambio de alcance; la entidad asume los que modifican el alcance o el valor</t>
  </si>
  <si>
    <t>La supervisión mantiene un cronograma actualizado de ocupación de sedes, cruzado con los contratos de arrendamiento, y controla la ejecución presupuestal por sede.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</si>
</sst>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9" x14ac:knownFonts="1">
    <font>
      <sz val="11"/>
      <color theme="1"/>
      <name val="Calibri"/>
      <family val="2"/>
      <charset val="1"/>
    </font>
    <font>
      <b/>
      <sz val="14"/>
      <color rgb="FFFFFFFF"/>
      <name val="Arial"/>
      <charset val="1"/>
    </font>
    <font>
      <b/>
      <sz val="10"/>
      <name val="Arial"/>
      <charset val="1"/>
    </font>
    <font>
      <sz val="10"/>
      <name val="Arial"/>
      <charset val="1"/>
    </font>
    <font>
      <i/>
      <sz val="9"/>
      <name val="Arial"/>
      <charset val="1"/>
    </font>
    <font>
      <b/>
      <sz val="9"/>
      <color rgb="FFFFFFFF"/>
      <name val="Arial"/>
      <charset val="1"/>
    </font>
    <font>
      <i/>
      <sz val="8"/>
      <color rgb="FF595959"/>
      <name val="Arial"/>
      <charset val="1"/>
    </font>
    <font>
      <sz val="9"/>
      <name val="Arial"/>
      <charset val="1"/>
    </font>
    <font>
      <b/>
      <sz val="12"/>
      <color rgb="FFFFFFFF"/>
      <name val="Arial"/>
      <charset val="1"/>
    </font>
    <font>
      <b/>
      <sz val="9"/>
      <color rgb="FF000000"/>
      <name val="Arial"/>
      <charset val="1"/>
    </font>
    <font>
      <sz val="9"/>
      <color rgb="FF000000"/>
      <name val="Arial"/>
      <charset val="1"/>
    </font>
    <font>
      <b/>
      <sz val="11"/>
      <color rgb="FF000000"/>
      <name val="Arial"/>
      <charset val="1"/>
    </font>
    <font>
      <i/>
      <sz val="8"/>
      <name val="Arial"/>
      <charset val="1"/>
    </font>
    <font>
      <b/>
      <sz val="10"/>
      <color rgb="FFFFFFFF"/>
      <name val="Arial"/>
      <charset val="1"/>
    </font>
    <font>
      <sz val="10"/>
      <color rgb="FF000000"/>
      <name val="Arial"/>
      <charset val="1"/>
    </font>
    <font>
      <b/>
      <sz val="10"/>
      <color rgb="FF000000"/>
      <name val="Arial"/>
      <charset val="1"/>
    </font>
    <font>
      <b/>
      <sz val="12"/>
      <color rgb="FF000000"/>
      <name val="Arial"/>
      <charset val="1"/>
    </font>
    <font>
      <b/>
      <sz val="11"/>
      <color rgb="FFFFFFFF"/>
      <name val="Arial"/>
      <charset val="1"/>
    </font>
    <font>
      <sz val="11"/>
      <name val="Arial"/>
      <charset val="1"/>
    </font>
  </fonts>
  <fills count="11">
    <fill>
      <patternFill patternType="none"/>
    </fill>
    <fill>
      <patternFill patternType="gray125"/>
    </fill>
    <fill>
      <patternFill patternType="solid">
        <fgColor rgb="FF3A3A3A"/>
        <bgColor rgb="FF333300"/>
      </patternFill>
    </fill>
    <fill>
      <patternFill patternType="solid">
        <fgColor rgb="FFE7E6E6"/>
        <bgColor rgb="FFEDEDED"/>
      </patternFill>
    </fill>
    <fill>
      <patternFill patternType="solid">
        <fgColor rgb="FFFFFDE7"/>
        <bgColor rgb="FFFFFFFF"/>
      </patternFill>
    </fill>
    <fill>
      <patternFill patternType="solid">
        <fgColor rgb="FFEDEDED"/>
        <bgColor rgb="FFE7E6E6"/>
      </patternFill>
    </fill>
    <fill>
      <patternFill patternType="solid">
        <fgColor rgb="FF595959"/>
        <bgColor rgb="FF3A3A3A"/>
      </patternFill>
    </fill>
    <fill>
      <patternFill patternType="solid">
        <fgColor rgb="FF9B1B30"/>
        <bgColor rgb="FF9C0006"/>
      </patternFill>
    </fill>
    <fill>
      <patternFill patternType="solid">
        <fgColor rgb="FFF7941D"/>
        <bgColor rgb="FFFF8080"/>
      </patternFill>
    </fill>
    <fill>
      <patternFill patternType="solid">
        <fgColor rgb="FFF5D327"/>
        <bgColor rgb="FFFFFF00"/>
      </patternFill>
    </fill>
    <fill>
      <patternFill patternType="solid">
        <fgColor rgb="FF0B6B3A"/>
        <bgColor rgb="FF006100"/>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s>
  <cellStyleXfs count="1">
    <xf numFmtId="0" fontId="0" fillId="0" borderId="0"/>
  </cellStyleXfs>
  <cellXfs count="49">
    <xf numFmtId="0" fontId="0" fillId="0" borderId="0" xfId="0"/>
    <xf numFmtId="0" fontId="14" fillId="0" borderId="1" xfId="0" applyFont="1" applyBorder="1" applyAlignment="1">
      <alignment vertical="center" wrapText="1"/>
    </xf>
    <xf numFmtId="0" fontId="12" fillId="0" borderId="0" xfId="0" applyFont="1"/>
    <xf numFmtId="0" fontId="13" fillId="2"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5" fillId="6" borderId="2" xfId="0" applyFont="1" applyFill="1" applyBorder="1" applyAlignment="1">
      <alignment horizontal="center" vertical="center" wrapText="1"/>
    </xf>
    <xf numFmtId="0" fontId="8" fillId="2"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3" fillId="4" borderId="1" xfId="0" applyNumberFormat="1" applyFont="1" applyFill="1" applyBorder="1" applyAlignment="1">
      <alignment vertical="center" wrapText="1"/>
    </xf>
    <xf numFmtId="0" fontId="3" fillId="4" borderId="1" xfId="0" applyFont="1" applyFill="1" applyBorder="1" applyAlignment="1">
      <alignment vertical="center" wrapText="1"/>
    </xf>
    <xf numFmtId="0" fontId="2" fillId="3" borderId="1" xfId="0" applyFont="1" applyFill="1" applyBorder="1" applyAlignment="1">
      <alignment vertical="center" wrapText="1"/>
    </xf>
    <xf numFmtId="0" fontId="4" fillId="0" borderId="0" xfId="0" applyFont="1" applyAlignment="1">
      <alignment horizontal="center" vertical="center" wrapText="1"/>
    </xf>
    <xf numFmtId="0" fontId="1" fillId="2" borderId="0" xfId="0" applyFont="1" applyFill="1" applyAlignment="1">
      <alignment horizontal="center" vertical="center" wrapText="1"/>
    </xf>
    <xf numFmtId="0" fontId="2" fillId="3" borderId="1" xfId="0" applyFont="1" applyFill="1" applyBorder="1" applyAlignment="1">
      <alignment vertical="center" wrapText="1"/>
    </xf>
    <xf numFmtId="0" fontId="3" fillId="0" borderId="1" xfId="0" applyFont="1" applyBorder="1" applyAlignment="1">
      <alignment vertical="center" wrapText="1"/>
    </xf>
    <xf numFmtId="0" fontId="2" fillId="4" borderId="1" xfId="0" applyFont="1" applyFill="1" applyBorder="1" applyAlignment="1">
      <alignment vertical="center" wrapText="1"/>
    </xf>
    <xf numFmtId="0" fontId="2" fillId="5"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12" fillId="0" borderId="0" xfId="0" applyFont="1"/>
    <xf numFmtId="0" fontId="13"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5" fillId="8"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6" borderId="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16" fillId="9"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17" fillId="2" borderId="0" xfId="0" applyFont="1" applyFill="1"/>
    <xf numFmtId="0" fontId="18" fillId="0" borderId="0" xfId="0" applyFont="1"/>
    <xf numFmtId="0" fontId="15" fillId="0" borderId="1" xfId="0" applyFont="1" applyBorder="1" applyAlignment="1">
      <alignment horizontal="center" vertical="center" wrapText="1"/>
    </xf>
  </cellXfs>
  <cellStyles count="1">
    <cellStyle name="Normal" xfId="0" builtinId="0"/>
  </cellStyles>
  <dxfs count="16">
    <dxf>
      <font>
        <b/>
        <color rgb="FF006100"/>
        <name val="Arial"/>
        <charset val="1"/>
      </font>
      <fill>
        <patternFill>
          <bgColor rgb="FFC6EFCE"/>
        </patternFill>
      </fill>
    </dxf>
    <dxf>
      <font>
        <b/>
        <color rgb="FF9C0006"/>
        <name val="Arial"/>
        <charset val="1"/>
      </font>
      <fill>
        <patternFill>
          <bgColor rgb="FFF8CBAD"/>
        </patternFill>
      </fill>
    </dxf>
    <dxf>
      <font>
        <b/>
        <color rgb="FFFFFFFF"/>
        <name val="Arial"/>
        <charset val="1"/>
      </font>
      <fill>
        <patternFill>
          <bgColor rgb="FF0B6B3A"/>
        </patternFill>
      </fill>
    </dxf>
    <dxf>
      <font>
        <b/>
        <color rgb="FF000000"/>
        <name val="Arial"/>
        <charset val="1"/>
      </font>
      <fill>
        <patternFill>
          <bgColor rgb="FFF5D327"/>
        </patternFill>
      </fill>
    </dxf>
    <dxf>
      <font>
        <b/>
        <color rgb="FF000000"/>
        <name val="Arial"/>
        <charset val="1"/>
      </font>
      <fill>
        <patternFill>
          <bgColor rgb="FFF7941D"/>
        </patternFill>
      </fill>
    </dxf>
    <dxf>
      <font>
        <b/>
        <color rgb="FFFFFFFF"/>
        <name val="Arial"/>
        <charset val="1"/>
      </font>
      <fill>
        <patternFill>
          <bgColor rgb="FF9B1B30"/>
        </patternFill>
      </fill>
    </dxf>
    <dxf>
      <font>
        <b/>
        <color rgb="FFFFFFFF"/>
        <name val="Arial"/>
        <charset val="1"/>
      </font>
      <fill>
        <patternFill>
          <bgColor rgb="FF0B6B3A"/>
        </patternFill>
      </fill>
    </dxf>
    <dxf>
      <font>
        <b/>
        <color rgb="FF000000"/>
        <name val="Arial"/>
        <charset val="1"/>
      </font>
      <fill>
        <patternFill>
          <bgColor rgb="FFF5D327"/>
        </patternFill>
      </fill>
    </dxf>
    <dxf>
      <font>
        <b/>
        <color rgb="FF000000"/>
        <name val="Arial"/>
        <charset val="1"/>
      </font>
      <fill>
        <patternFill>
          <bgColor rgb="FFF7941D"/>
        </patternFill>
      </fill>
    </dxf>
    <dxf>
      <font>
        <b/>
        <color rgb="FFFFFFFF"/>
        <name val="Arial"/>
        <charset val="1"/>
      </font>
      <fill>
        <patternFill>
          <bgColor rgb="FF9B1B30"/>
        </patternFill>
      </fill>
    </dxf>
    <dxf>
      <border diagonalUp="0" diagonalDown="0">
        <left style="thick">
          <color rgb="FFFF0000"/>
        </left>
        <right style="thick">
          <color rgb="FFFF0000"/>
        </right>
        <top style="thick">
          <color rgb="FFFF0000"/>
        </top>
        <bottom style="thick">
          <color rgb="FFFF0000"/>
        </bottom>
      </border>
    </dxf>
    <dxf>
      <fill>
        <patternFill>
          <bgColor rgb="FFF8CBAD"/>
        </patternFill>
      </fill>
    </dxf>
    <dxf>
      <font>
        <b/>
        <color rgb="FFFFFFFF"/>
        <name val="Arial"/>
        <charset val="1"/>
      </font>
      <fill>
        <patternFill>
          <bgColor rgb="FF0B6B3A"/>
        </patternFill>
      </fill>
    </dxf>
    <dxf>
      <font>
        <b/>
        <color rgb="FF000000"/>
        <name val="Arial"/>
        <charset val="1"/>
      </font>
      <fill>
        <patternFill>
          <bgColor rgb="FFF5D327"/>
        </patternFill>
      </fill>
    </dxf>
    <dxf>
      <font>
        <b/>
        <color rgb="FF000000"/>
        <name val="Arial"/>
        <charset val="1"/>
      </font>
      <fill>
        <patternFill>
          <bgColor rgb="FFF7941D"/>
        </patternFill>
      </fill>
    </dxf>
    <dxf>
      <font>
        <b/>
        <color rgb="FFFFFFFF"/>
        <name val="Arial"/>
        <charset val="1"/>
      </font>
      <fill>
        <patternFill>
          <bgColor rgb="FF9B1B3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B6B3A"/>
      <rgbColor rgb="FFC0C0C0"/>
      <rgbColor rgb="FF808080"/>
      <rgbColor rgb="FF9999FF"/>
      <rgbColor rgb="FF993366"/>
      <rgbColor rgb="FFFFFDE7"/>
      <rgbColor rgb="FFEDEDED"/>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7E6E6"/>
      <rgbColor rgb="FFC6EFCE"/>
      <rgbColor rgb="FFFFFF99"/>
      <rgbColor rgb="FF99CCFF"/>
      <rgbColor rgb="FFFF99CC"/>
      <rgbColor rgb="FFCC99FF"/>
      <rgbColor rgb="FFF8CBAD"/>
      <rgbColor rgb="FF3366FF"/>
      <rgbColor rgb="FF33CCCC"/>
      <rgbColor rgb="FF99CC00"/>
      <rgbColor rgb="FFF5D327"/>
      <rgbColor rgb="FFF7941D"/>
      <rgbColor rgb="FFFF6600"/>
      <rgbColor rgb="FF595959"/>
      <rgbColor rgb="FF969696"/>
      <rgbColor rgb="FF003366"/>
      <rgbColor rgb="FF339966"/>
      <rgbColor rgb="FF003300"/>
      <rgbColor rgb="FF333300"/>
      <rgbColor rgb="FF9B1B30"/>
      <rgbColor rgb="FF993366"/>
      <rgbColor rgb="FF333399"/>
      <rgbColor rgb="FF3A3A3A"/>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6"/>
  <sheetViews>
    <sheetView zoomScaleNormal="100" workbookViewId="0"/>
  </sheetViews>
  <sheetFormatPr baseColWidth="10" defaultColWidth="8.6640625" defaultRowHeight="14.4" x14ac:dyDescent="0.3"/>
  <cols>
    <col min="1" max="1" width="3" customWidth="1"/>
    <col min="2" max="2" width="28" customWidth="1"/>
    <col min="3" max="3" width="95" customWidth="1"/>
  </cols>
  <sheetData>
    <row r="1" spans="2:3" ht="17.399999999999999" customHeight="1" x14ac:dyDescent="0.3">
      <c r="B1" s="14" t="s">
        <v>0</v>
      </c>
      <c r="C1" s="14"/>
    </row>
    <row r="3" spans="2:3" ht="30" customHeight="1" x14ac:dyDescent="0.3">
      <c r="B3" s="15" t="s">
        <v>1</v>
      </c>
      <c r="C3" s="16" t="s">
        <v>2</v>
      </c>
    </row>
    <row r="4" spans="2:3" ht="21.75" customHeight="1" x14ac:dyDescent="0.3">
      <c r="B4" s="17" t="s">
        <v>3</v>
      </c>
      <c r="C4" s="16" t="s">
        <v>4</v>
      </c>
    </row>
    <row r="5" spans="2:3" ht="30" customHeight="1" x14ac:dyDescent="0.3">
      <c r="B5" s="18" t="s">
        <v>5</v>
      </c>
      <c r="C5" s="16" t="s">
        <v>6</v>
      </c>
    </row>
    <row r="6" spans="2:3" ht="21.75" customHeight="1" x14ac:dyDescent="0.3">
      <c r="B6" s="15" t="s">
        <v>7</v>
      </c>
      <c r="C6" s="16" t="s">
        <v>8</v>
      </c>
    </row>
    <row r="7" spans="2:3" ht="30" customHeight="1" x14ac:dyDescent="0.3">
      <c r="B7" s="15" t="s">
        <v>9</v>
      </c>
      <c r="C7" s="16" t="s">
        <v>10</v>
      </c>
    </row>
    <row r="8" spans="2:3" ht="45" customHeight="1" x14ac:dyDescent="0.3">
      <c r="B8" s="15" t="s">
        <v>11</v>
      </c>
      <c r="C8" s="16" t="s">
        <v>12</v>
      </c>
    </row>
    <row r="9" spans="2:3" ht="60" customHeight="1" x14ac:dyDescent="0.3">
      <c r="B9" s="15" t="s">
        <v>13</v>
      </c>
      <c r="C9" s="16" t="s">
        <v>14</v>
      </c>
    </row>
    <row r="10" spans="2:3" ht="30" customHeight="1" x14ac:dyDescent="0.3">
      <c r="B10" s="15" t="s">
        <v>15</v>
      </c>
      <c r="C10" s="16" t="s">
        <v>16</v>
      </c>
    </row>
    <row r="11" spans="2:3" ht="30" customHeight="1" x14ac:dyDescent="0.3">
      <c r="B11" s="15" t="s">
        <v>17</v>
      </c>
      <c r="C11" s="16" t="s">
        <v>18</v>
      </c>
    </row>
    <row r="12" spans="2:3" ht="30" customHeight="1" x14ac:dyDescent="0.3">
      <c r="B12" s="15" t="s">
        <v>19</v>
      </c>
      <c r="C12" s="16" t="s">
        <v>20</v>
      </c>
    </row>
    <row r="13" spans="2:3" ht="30" customHeight="1" x14ac:dyDescent="0.3">
      <c r="B13" s="15" t="s">
        <v>21</v>
      </c>
      <c r="C13" s="16" t="s">
        <v>22</v>
      </c>
    </row>
    <row r="14" spans="2:3" ht="21.75" customHeight="1" x14ac:dyDescent="0.3">
      <c r="B14" s="15" t="s">
        <v>23</v>
      </c>
      <c r="C14" s="16" t="s">
        <v>24</v>
      </c>
    </row>
    <row r="15" spans="2:3" ht="30" customHeight="1" x14ac:dyDescent="0.3">
      <c r="B15" s="15" t="s">
        <v>25</v>
      </c>
      <c r="C15" s="16" t="s">
        <v>26</v>
      </c>
    </row>
    <row r="16" spans="2:3" ht="60" customHeight="1" x14ac:dyDescent="0.3">
      <c r="B16" s="15" t="s">
        <v>27</v>
      </c>
      <c r="C16" s="16" t="s">
        <v>28</v>
      </c>
    </row>
  </sheetData>
  <mergeCells count="1">
    <mergeCell ref="B1:C1"/>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57"/>
  <sheetViews>
    <sheetView tabSelected="1" zoomScaleNormal="100" workbookViewId="0">
      <pane xSplit="1" ySplit="10" topLeftCell="M15" activePane="bottomRight" state="frozen"/>
      <selection pane="topRight" activeCell="B1" sqref="B1"/>
      <selection pane="bottomLeft" activeCell="A11" sqref="A11"/>
      <selection pane="bottomRight" activeCell="O5" sqref="O5:W5"/>
    </sheetView>
  </sheetViews>
  <sheetFormatPr baseColWidth="10" defaultColWidth="8.6640625" defaultRowHeight="14.4" x14ac:dyDescent="0.3"/>
  <cols>
    <col min="1" max="1" width="6" customWidth="1"/>
    <col min="2" max="2" width="12" customWidth="1"/>
    <col min="3" max="3" width="11" customWidth="1"/>
    <col min="4" max="4" width="14" customWidth="1"/>
    <col min="5" max="5" width="16" customWidth="1"/>
    <col min="6" max="6" width="40" customWidth="1"/>
    <col min="7" max="7" width="36" customWidth="1"/>
    <col min="8" max="8" width="12" customWidth="1"/>
    <col min="9" max="9" width="11" customWidth="1"/>
    <col min="10" max="11" width="12" customWidth="1"/>
    <col min="12" max="12" width="16" customWidth="1"/>
    <col min="13" max="13" width="40" customWidth="1"/>
    <col min="14" max="14" width="12" customWidth="1"/>
    <col min="15" max="15" width="11" customWidth="1"/>
    <col min="16" max="18" width="12" customWidth="1"/>
    <col min="19" max="19" width="18" customWidth="1"/>
    <col min="20" max="21" width="20" customWidth="1"/>
    <col min="22" max="22" width="32" customWidth="1"/>
    <col min="23" max="23" width="15" customWidth="1"/>
  </cols>
  <sheetData>
    <row r="1" spans="1:23" ht="25.5" customHeight="1" x14ac:dyDescent="0.3">
      <c r="A1" s="14" t="s">
        <v>29</v>
      </c>
      <c r="B1" s="14"/>
      <c r="C1" s="14"/>
      <c r="D1" s="14"/>
      <c r="E1" s="14"/>
      <c r="F1" s="14"/>
      <c r="G1" s="14"/>
      <c r="H1" s="14"/>
      <c r="I1" s="14"/>
      <c r="J1" s="14"/>
      <c r="K1" s="14"/>
      <c r="L1" s="14"/>
      <c r="M1" s="14"/>
      <c r="N1" s="14"/>
      <c r="O1" s="14"/>
      <c r="P1" s="14"/>
      <c r="Q1" s="14"/>
      <c r="R1" s="14"/>
      <c r="S1" s="14"/>
      <c r="T1" s="14"/>
      <c r="U1" s="14"/>
      <c r="V1" s="14"/>
      <c r="W1" s="14"/>
    </row>
    <row r="2" spans="1:23" ht="15" customHeight="1" x14ac:dyDescent="0.3">
      <c r="A2" s="13" t="s">
        <v>30</v>
      </c>
      <c r="B2" s="13"/>
      <c r="C2" s="13"/>
      <c r="D2" s="13"/>
      <c r="E2" s="13"/>
      <c r="F2" s="13"/>
      <c r="G2" s="13"/>
      <c r="H2" s="13"/>
      <c r="I2" s="13"/>
      <c r="J2" s="13"/>
      <c r="K2" s="13"/>
      <c r="L2" s="13"/>
      <c r="M2" s="13"/>
      <c r="N2" s="13"/>
      <c r="O2" s="13"/>
      <c r="P2" s="13"/>
      <c r="Q2" s="13"/>
      <c r="R2" s="13"/>
      <c r="S2" s="13"/>
      <c r="T2" s="13"/>
      <c r="U2" s="13"/>
      <c r="V2" s="13"/>
      <c r="W2" s="13"/>
    </row>
    <row r="3" spans="1:23" ht="19.5" customHeight="1" x14ac:dyDescent="0.3">
      <c r="A3" s="12" t="s">
        <v>31</v>
      </c>
      <c r="B3" s="12"/>
      <c r="C3" s="12"/>
      <c r="D3" s="11" t="s">
        <v>32</v>
      </c>
      <c r="E3" s="11"/>
      <c r="F3" s="11"/>
      <c r="G3" s="11"/>
      <c r="H3" s="11"/>
      <c r="I3" s="11"/>
      <c r="J3" s="11"/>
      <c r="K3" s="11"/>
      <c r="L3" s="12" t="s">
        <v>33</v>
      </c>
      <c r="M3" s="12"/>
      <c r="N3" s="12"/>
      <c r="O3" s="11" t="s">
        <v>211</v>
      </c>
      <c r="P3" s="11"/>
      <c r="Q3" s="11"/>
      <c r="R3" s="11"/>
      <c r="S3" s="11"/>
      <c r="T3" s="11"/>
      <c r="U3" s="11"/>
      <c r="V3" s="11"/>
      <c r="W3" s="11"/>
    </row>
    <row r="4" spans="1:23" ht="19.5" customHeight="1" x14ac:dyDescent="0.3">
      <c r="A4" s="12" t="s">
        <v>34</v>
      </c>
      <c r="B4" s="12"/>
      <c r="C4" s="12"/>
      <c r="D4" s="11" t="s">
        <v>214</v>
      </c>
      <c r="E4" s="11"/>
      <c r="F4" s="11"/>
      <c r="G4" s="11"/>
      <c r="H4" s="11"/>
      <c r="I4" s="11"/>
      <c r="J4" s="11"/>
      <c r="K4" s="11"/>
      <c r="L4" s="12" t="s">
        <v>35</v>
      </c>
      <c r="M4" s="12"/>
      <c r="N4" s="12"/>
      <c r="O4" s="11" t="s">
        <v>211</v>
      </c>
      <c r="P4" s="11"/>
      <c r="Q4" s="11"/>
      <c r="R4" s="11"/>
      <c r="S4" s="11"/>
      <c r="T4" s="11"/>
      <c r="U4" s="11"/>
      <c r="V4" s="11"/>
      <c r="W4" s="11"/>
    </row>
    <row r="5" spans="1:23" ht="19.5" customHeight="1" x14ac:dyDescent="0.3">
      <c r="A5" s="12" t="s">
        <v>36</v>
      </c>
      <c r="B5" s="12"/>
      <c r="C5" s="12"/>
      <c r="D5" s="10" t="s">
        <v>211</v>
      </c>
      <c r="E5" s="10"/>
      <c r="F5" s="10"/>
      <c r="G5" s="10"/>
      <c r="H5" s="10"/>
      <c r="I5" s="10"/>
      <c r="J5" s="10"/>
      <c r="K5" s="10"/>
      <c r="L5" s="12" t="s">
        <v>37</v>
      </c>
      <c r="M5" s="12"/>
      <c r="N5" s="12"/>
      <c r="O5" s="11" t="s">
        <v>212</v>
      </c>
      <c r="P5" s="11"/>
      <c r="Q5" s="11"/>
      <c r="R5" s="11"/>
      <c r="S5" s="11"/>
      <c r="T5" s="11"/>
      <c r="U5" s="11"/>
      <c r="V5" s="11"/>
      <c r="W5" s="11"/>
    </row>
    <row r="6" spans="1:23" ht="19.5" customHeight="1" x14ac:dyDescent="0.3">
      <c r="A6" s="12" t="s">
        <v>38</v>
      </c>
      <c r="B6" s="12"/>
      <c r="C6" s="12"/>
      <c r="D6" s="11" t="s">
        <v>215</v>
      </c>
      <c r="E6" s="11"/>
      <c r="F6" s="11"/>
      <c r="G6" s="11"/>
      <c r="H6" s="11"/>
      <c r="I6" s="11"/>
      <c r="J6" s="11"/>
      <c r="K6" s="11"/>
      <c r="L6" s="12" t="s">
        <v>39</v>
      </c>
      <c r="M6" s="12"/>
      <c r="N6" s="12"/>
      <c r="O6" s="11" t="s">
        <v>213</v>
      </c>
      <c r="P6" s="11"/>
      <c r="Q6" s="11"/>
      <c r="R6" s="11"/>
      <c r="S6" s="11"/>
      <c r="T6" s="11"/>
      <c r="U6" s="11"/>
      <c r="V6" s="11"/>
      <c r="W6" s="11"/>
    </row>
    <row r="8" spans="1:23" ht="30" customHeight="1" x14ac:dyDescent="0.3">
      <c r="A8" s="9" t="s">
        <v>40</v>
      </c>
      <c r="B8" s="9" t="s">
        <v>41</v>
      </c>
      <c r="C8" s="9" t="s">
        <v>42</v>
      </c>
      <c r="D8" s="9" t="s">
        <v>43</v>
      </c>
      <c r="E8" s="9" t="s">
        <v>44</v>
      </c>
      <c r="F8" s="9" t="s">
        <v>45</v>
      </c>
      <c r="G8" s="9" t="s">
        <v>46</v>
      </c>
      <c r="H8" s="9" t="s">
        <v>47</v>
      </c>
      <c r="I8" s="9" t="s">
        <v>48</v>
      </c>
      <c r="J8" s="9" t="s">
        <v>49</v>
      </c>
      <c r="K8" s="9" t="s">
        <v>50</v>
      </c>
      <c r="L8" s="8" t="s">
        <v>51</v>
      </c>
      <c r="M8" s="8" t="s">
        <v>52</v>
      </c>
      <c r="N8" s="8" t="s">
        <v>53</v>
      </c>
      <c r="O8" s="8"/>
      <c r="P8" s="8"/>
      <c r="Q8" s="8"/>
      <c r="R8" s="8" t="s">
        <v>54</v>
      </c>
      <c r="S8" s="8" t="s">
        <v>55</v>
      </c>
      <c r="T8" s="8" t="s">
        <v>56</v>
      </c>
      <c r="U8" s="8" t="s">
        <v>57</v>
      </c>
      <c r="V8" s="8" t="s">
        <v>58</v>
      </c>
      <c r="W8" s="8"/>
    </row>
    <row r="9" spans="1:23" ht="61.5" customHeight="1" x14ac:dyDescent="0.3">
      <c r="A9" s="9"/>
      <c r="B9" s="9"/>
      <c r="C9" s="9"/>
      <c r="D9" s="9"/>
      <c r="E9" s="9"/>
      <c r="F9" s="9"/>
      <c r="G9" s="9"/>
      <c r="H9" s="9"/>
      <c r="I9" s="9"/>
      <c r="J9" s="9"/>
      <c r="K9" s="9"/>
      <c r="L9" s="8"/>
      <c r="M9" s="8"/>
      <c r="N9" s="20" t="s">
        <v>47</v>
      </c>
      <c r="O9" s="20" t="s">
        <v>48</v>
      </c>
      <c r="P9" s="20" t="s">
        <v>49</v>
      </c>
      <c r="Q9" s="20" t="s">
        <v>50</v>
      </c>
      <c r="R9" s="8"/>
      <c r="S9" s="8"/>
      <c r="T9" s="8"/>
      <c r="U9" s="8"/>
      <c r="V9" s="20" t="s">
        <v>59</v>
      </c>
      <c r="W9" s="20" t="s">
        <v>60</v>
      </c>
    </row>
    <row r="10" spans="1:23" ht="48" hidden="1" customHeight="1" x14ac:dyDescent="0.3">
      <c r="A10" s="21" t="s">
        <v>61</v>
      </c>
      <c r="B10" s="21" t="s">
        <v>62</v>
      </c>
      <c r="C10" s="21" t="s">
        <v>63</v>
      </c>
      <c r="D10" s="21" t="s">
        <v>64</v>
      </c>
      <c r="E10" s="21" t="s">
        <v>65</v>
      </c>
      <c r="F10" s="21" t="s">
        <v>66</v>
      </c>
      <c r="G10" s="21" t="s">
        <v>67</v>
      </c>
      <c r="H10" s="21" t="s">
        <v>68</v>
      </c>
      <c r="I10" s="21" t="s">
        <v>69</v>
      </c>
      <c r="J10" s="21" t="s">
        <v>70</v>
      </c>
      <c r="K10" s="21" t="s">
        <v>71</v>
      </c>
      <c r="L10" s="21" t="s">
        <v>72</v>
      </c>
      <c r="M10" s="21" t="s">
        <v>73</v>
      </c>
      <c r="N10" s="21" t="s">
        <v>74</v>
      </c>
      <c r="O10" s="21" t="s">
        <v>74</v>
      </c>
      <c r="P10" s="21" t="s">
        <v>61</v>
      </c>
      <c r="Q10" s="21" t="s">
        <v>61</v>
      </c>
      <c r="R10" s="21" t="s">
        <v>75</v>
      </c>
      <c r="S10" s="21" t="s">
        <v>76</v>
      </c>
      <c r="T10" s="21" t="s">
        <v>77</v>
      </c>
      <c r="U10" s="21" t="s">
        <v>78</v>
      </c>
      <c r="V10" s="21" t="s">
        <v>79</v>
      </c>
      <c r="W10" s="21" t="s">
        <v>80</v>
      </c>
    </row>
    <row r="11" spans="1:23" ht="45" customHeight="1" x14ac:dyDescent="0.3">
      <c r="A11" s="22">
        <v>1</v>
      </c>
      <c r="B11" s="23" t="s">
        <v>81</v>
      </c>
      <c r="C11" s="23" t="s">
        <v>82</v>
      </c>
      <c r="D11" s="23" t="s">
        <v>83</v>
      </c>
      <c r="E11" s="23" t="s">
        <v>143</v>
      </c>
      <c r="F11" s="24" t="s">
        <v>183</v>
      </c>
      <c r="G11" s="24" t="s">
        <v>184</v>
      </c>
      <c r="H11" s="23">
        <v>5</v>
      </c>
      <c r="I11" s="23">
        <v>4</v>
      </c>
      <c r="J11" s="22">
        <f t="shared" ref="J11:J39" si="0">IF(OR(H11="",I11=""),"",H11+I11)</f>
        <v>9</v>
      </c>
      <c r="K11" s="22" t="str">
        <f t="shared" ref="K11:K39" si="1">IF(J11="","",IF(J11&gt;=8,"Extremo",IF(J11&gt;=6,"Alto",IF(J11=5,"Medio","Bajo"))))</f>
        <v>Extremo</v>
      </c>
      <c r="L11" s="23" t="s">
        <v>85</v>
      </c>
      <c r="M11" s="24" t="s">
        <v>185</v>
      </c>
      <c r="N11" s="23">
        <v>2</v>
      </c>
      <c r="O11" s="23">
        <v>2</v>
      </c>
      <c r="P11" s="22">
        <f t="shared" ref="P11:P39" si="2">IF(OR(N11="",O11=""),"",N11+O11)</f>
        <v>4</v>
      </c>
      <c r="Q11" s="22" t="str">
        <f t="shared" ref="Q11:Q39" si="3">IF(P11="","",IF(P11&gt;=8,"Extremo",IF(P11&gt;=6,"Alto",IF(P11=5,"Medio","Bajo"))))</f>
        <v>Bajo</v>
      </c>
      <c r="R11" s="23" t="s">
        <v>86</v>
      </c>
      <c r="S11" s="23" t="s">
        <v>186</v>
      </c>
      <c r="T11" s="23" t="s">
        <v>187</v>
      </c>
      <c r="U11" s="23" t="s">
        <v>188</v>
      </c>
      <c r="V11" s="24" t="s">
        <v>189</v>
      </c>
      <c r="W11" s="23" t="s">
        <v>182</v>
      </c>
    </row>
    <row r="12" spans="1:23" ht="45" customHeight="1" x14ac:dyDescent="0.3">
      <c r="A12" s="22">
        <v>2</v>
      </c>
      <c r="B12" s="23" t="s">
        <v>81</v>
      </c>
      <c r="C12" s="23" t="s">
        <v>82</v>
      </c>
      <c r="D12" s="23" t="s">
        <v>145</v>
      </c>
      <c r="E12" s="23" t="s">
        <v>154</v>
      </c>
      <c r="F12" s="24" t="s">
        <v>190</v>
      </c>
      <c r="G12" s="24" t="s">
        <v>191</v>
      </c>
      <c r="H12" s="23">
        <v>3</v>
      </c>
      <c r="I12" s="23">
        <v>4</v>
      </c>
      <c r="J12" s="22">
        <f t="shared" si="0"/>
        <v>7</v>
      </c>
      <c r="K12" s="22" t="str">
        <f t="shared" si="1"/>
        <v>Alto</v>
      </c>
      <c r="L12" s="23" t="s">
        <v>150</v>
      </c>
      <c r="M12" s="24" t="s">
        <v>192</v>
      </c>
      <c r="N12" s="23">
        <v>1</v>
      </c>
      <c r="O12" s="23">
        <v>3</v>
      </c>
      <c r="P12" s="22">
        <f t="shared" si="2"/>
        <v>4</v>
      </c>
      <c r="Q12" s="22" t="str">
        <f t="shared" si="3"/>
        <v>Bajo</v>
      </c>
      <c r="R12" s="23" t="s">
        <v>86</v>
      </c>
      <c r="S12" s="23" t="s">
        <v>193</v>
      </c>
      <c r="T12" s="23" t="s">
        <v>194</v>
      </c>
      <c r="U12" s="23" t="s">
        <v>195</v>
      </c>
      <c r="V12" s="24" t="s">
        <v>196</v>
      </c>
      <c r="W12" s="23" t="s">
        <v>182</v>
      </c>
    </row>
    <row r="13" spans="1:23" ht="63.6" customHeight="1" x14ac:dyDescent="0.3">
      <c r="A13" s="22">
        <v>3</v>
      </c>
      <c r="B13" s="23" t="s">
        <v>81</v>
      </c>
      <c r="C13" s="23" t="s">
        <v>174</v>
      </c>
      <c r="D13" s="23" t="s">
        <v>83</v>
      </c>
      <c r="E13" s="23" t="s">
        <v>149</v>
      </c>
      <c r="F13" s="24" t="s">
        <v>198</v>
      </c>
      <c r="G13" s="24" t="s">
        <v>199</v>
      </c>
      <c r="H13" s="23">
        <v>2</v>
      </c>
      <c r="I13" s="23">
        <v>5</v>
      </c>
      <c r="J13" s="22">
        <f t="shared" si="0"/>
        <v>7</v>
      </c>
      <c r="K13" s="22" t="str">
        <f t="shared" si="1"/>
        <v>Alto</v>
      </c>
      <c r="L13" s="23" t="s">
        <v>146</v>
      </c>
      <c r="M13" s="24" t="s">
        <v>200</v>
      </c>
      <c r="N13" s="23">
        <v>1</v>
      </c>
      <c r="O13" s="23">
        <v>5</v>
      </c>
      <c r="P13" s="22">
        <f t="shared" si="2"/>
        <v>6</v>
      </c>
      <c r="Q13" s="22" t="str">
        <f t="shared" si="3"/>
        <v>Alto</v>
      </c>
      <c r="R13" s="23" t="s">
        <v>86</v>
      </c>
      <c r="S13" s="23" t="s">
        <v>201</v>
      </c>
      <c r="T13" s="23" t="s">
        <v>197</v>
      </c>
      <c r="U13" s="23" t="s">
        <v>188</v>
      </c>
      <c r="V13" s="24" t="s">
        <v>202</v>
      </c>
      <c r="W13" s="23" t="s">
        <v>182</v>
      </c>
    </row>
    <row r="14" spans="1:23" ht="67.8" customHeight="1" x14ac:dyDescent="0.3">
      <c r="A14" s="22">
        <v>4</v>
      </c>
      <c r="B14" s="23" t="s">
        <v>81</v>
      </c>
      <c r="C14" s="23" t="s">
        <v>174</v>
      </c>
      <c r="D14" s="23" t="s">
        <v>83</v>
      </c>
      <c r="E14" s="23" t="s">
        <v>157</v>
      </c>
      <c r="F14" s="24" t="s">
        <v>203</v>
      </c>
      <c r="G14" s="24" t="s">
        <v>204</v>
      </c>
      <c r="H14" s="23">
        <v>3</v>
      </c>
      <c r="I14" s="23">
        <v>3</v>
      </c>
      <c r="J14" s="22">
        <f t="shared" si="0"/>
        <v>6</v>
      </c>
      <c r="K14" s="22" t="str">
        <f t="shared" si="1"/>
        <v>Alto</v>
      </c>
      <c r="L14" s="23" t="s">
        <v>146</v>
      </c>
      <c r="M14" s="24" t="s">
        <v>205</v>
      </c>
      <c r="N14" s="23">
        <v>2</v>
      </c>
      <c r="O14" s="23">
        <v>2</v>
      </c>
      <c r="P14" s="22">
        <f t="shared" si="2"/>
        <v>4</v>
      </c>
      <c r="Q14" s="22" t="str">
        <f t="shared" si="3"/>
        <v>Bajo</v>
      </c>
      <c r="R14" s="23" t="s">
        <v>86</v>
      </c>
      <c r="S14" s="23" t="s">
        <v>206</v>
      </c>
      <c r="T14" s="23" t="s">
        <v>207</v>
      </c>
      <c r="U14" s="23" t="s">
        <v>188</v>
      </c>
      <c r="V14" s="24" t="s">
        <v>208</v>
      </c>
      <c r="W14" s="23" t="s">
        <v>87</v>
      </c>
    </row>
    <row r="15" spans="1:23" ht="69.599999999999994" customHeight="1" x14ac:dyDescent="0.3">
      <c r="A15" s="22">
        <v>5</v>
      </c>
      <c r="B15" s="23" t="s">
        <v>81</v>
      </c>
      <c r="C15" s="23" t="s">
        <v>174</v>
      </c>
      <c r="D15" s="23" t="s">
        <v>83</v>
      </c>
      <c r="E15" s="23" t="s">
        <v>149</v>
      </c>
      <c r="F15" s="24" t="s">
        <v>209</v>
      </c>
      <c r="G15" s="24" t="s">
        <v>210</v>
      </c>
      <c r="H15" s="23">
        <v>3</v>
      </c>
      <c r="I15" s="23">
        <v>3</v>
      </c>
      <c r="J15" s="22">
        <f t="shared" si="0"/>
        <v>6</v>
      </c>
      <c r="K15" s="22" t="str">
        <f t="shared" si="1"/>
        <v>Alto</v>
      </c>
      <c r="L15" s="23" t="s">
        <v>150</v>
      </c>
      <c r="M15" s="24" t="s">
        <v>217</v>
      </c>
      <c r="N15" s="23">
        <v>2</v>
      </c>
      <c r="O15" s="23">
        <v>2</v>
      </c>
      <c r="P15" s="22">
        <f t="shared" si="2"/>
        <v>4</v>
      </c>
      <c r="Q15" s="22" t="str">
        <f t="shared" si="3"/>
        <v>Bajo</v>
      </c>
      <c r="R15" s="23" t="s">
        <v>86</v>
      </c>
      <c r="S15" s="23" t="s">
        <v>216</v>
      </c>
      <c r="T15" s="23" t="s">
        <v>197</v>
      </c>
      <c r="U15" s="23" t="s">
        <v>188</v>
      </c>
      <c r="V15" s="24" t="s">
        <v>218</v>
      </c>
      <c r="W15" s="23" t="s">
        <v>87</v>
      </c>
    </row>
    <row r="16" spans="1:23" ht="45" customHeight="1" x14ac:dyDescent="0.3">
      <c r="A16" s="22" t="str">
        <f>IF(F16="","",COUNTA($F$11:F16))</f>
        <v/>
      </c>
      <c r="B16" s="23"/>
      <c r="C16" s="23"/>
      <c r="D16" s="23"/>
      <c r="E16" s="23"/>
      <c r="F16" s="24"/>
      <c r="G16" s="24"/>
      <c r="H16" s="23"/>
      <c r="I16" s="23"/>
      <c r="J16" s="22" t="str">
        <f t="shared" si="0"/>
        <v/>
      </c>
      <c r="K16" s="22" t="str">
        <f t="shared" si="1"/>
        <v/>
      </c>
      <c r="L16" s="23"/>
      <c r="M16" s="24"/>
      <c r="N16" s="23"/>
      <c r="O16" s="23"/>
      <c r="P16" s="22" t="str">
        <f t="shared" si="2"/>
        <v/>
      </c>
      <c r="Q16" s="22" t="str">
        <f t="shared" si="3"/>
        <v/>
      </c>
      <c r="R16" s="23"/>
      <c r="S16" s="23"/>
      <c r="T16" s="23"/>
      <c r="U16" s="23"/>
      <c r="V16" s="24"/>
      <c r="W16" s="23"/>
    </row>
    <row r="17" spans="1:23" ht="45" customHeight="1" x14ac:dyDescent="0.3">
      <c r="A17" s="22" t="str">
        <f>IF(F17="","",COUNTA($F$11:F17))</f>
        <v/>
      </c>
      <c r="B17" s="23"/>
      <c r="C17" s="23"/>
      <c r="D17" s="23"/>
      <c r="E17" s="23"/>
      <c r="F17" s="24"/>
      <c r="G17" s="24"/>
      <c r="H17" s="23"/>
      <c r="I17" s="23"/>
      <c r="J17" s="22" t="str">
        <f t="shared" si="0"/>
        <v/>
      </c>
      <c r="K17" s="22" t="str">
        <f t="shared" si="1"/>
        <v/>
      </c>
      <c r="L17" s="23"/>
      <c r="M17" s="24"/>
      <c r="N17" s="23"/>
      <c r="O17" s="23"/>
      <c r="P17" s="22" t="str">
        <f t="shared" si="2"/>
        <v/>
      </c>
      <c r="Q17" s="22" t="str">
        <f t="shared" si="3"/>
        <v/>
      </c>
      <c r="R17" s="23"/>
      <c r="S17" s="23"/>
      <c r="T17" s="23"/>
      <c r="U17" s="23"/>
      <c r="V17" s="24"/>
      <c r="W17" s="23"/>
    </row>
    <row r="18" spans="1:23" ht="45" customHeight="1" x14ac:dyDescent="0.3">
      <c r="A18" s="22" t="str">
        <f>IF(F18="","",COUNTA($F$11:F18))</f>
        <v/>
      </c>
      <c r="B18" s="23"/>
      <c r="C18" s="23"/>
      <c r="D18" s="23"/>
      <c r="E18" s="23"/>
      <c r="F18" s="24"/>
      <c r="G18" s="24"/>
      <c r="H18" s="23"/>
      <c r="I18" s="23"/>
      <c r="J18" s="22" t="str">
        <f t="shared" si="0"/>
        <v/>
      </c>
      <c r="K18" s="22" t="str">
        <f t="shared" si="1"/>
        <v/>
      </c>
      <c r="L18" s="23"/>
      <c r="M18" s="24"/>
      <c r="N18" s="23"/>
      <c r="O18" s="23"/>
      <c r="P18" s="22" t="str">
        <f t="shared" si="2"/>
        <v/>
      </c>
      <c r="Q18" s="22" t="str">
        <f t="shared" si="3"/>
        <v/>
      </c>
      <c r="R18" s="23"/>
      <c r="S18" s="23"/>
      <c r="T18" s="23"/>
      <c r="U18" s="23"/>
      <c r="V18" s="24"/>
      <c r="W18" s="23"/>
    </row>
    <row r="19" spans="1:23" ht="45" customHeight="1" x14ac:dyDescent="0.3">
      <c r="A19" s="22" t="str">
        <f>IF(F19="","",COUNTA($F$11:F19))</f>
        <v/>
      </c>
      <c r="B19" s="23"/>
      <c r="C19" s="23"/>
      <c r="D19" s="23"/>
      <c r="E19" s="23"/>
      <c r="F19" s="24"/>
      <c r="G19" s="24"/>
      <c r="H19" s="23"/>
      <c r="I19" s="23"/>
      <c r="J19" s="22" t="str">
        <f t="shared" si="0"/>
        <v/>
      </c>
      <c r="K19" s="22" t="str">
        <f t="shared" si="1"/>
        <v/>
      </c>
      <c r="L19" s="23"/>
      <c r="M19" s="24"/>
      <c r="N19" s="23"/>
      <c r="O19" s="23"/>
      <c r="P19" s="22" t="str">
        <f t="shared" si="2"/>
        <v/>
      </c>
      <c r="Q19" s="22" t="str">
        <f t="shared" si="3"/>
        <v/>
      </c>
      <c r="R19" s="23"/>
      <c r="S19" s="23"/>
      <c r="T19" s="23"/>
      <c r="U19" s="23"/>
      <c r="V19" s="24"/>
      <c r="W19" s="23"/>
    </row>
    <row r="20" spans="1:23" ht="45" customHeight="1" x14ac:dyDescent="0.3">
      <c r="A20" s="22" t="str">
        <f>IF(F20="","",COUNTA($F$11:F20))</f>
        <v/>
      </c>
      <c r="B20" s="23"/>
      <c r="C20" s="23"/>
      <c r="D20" s="23"/>
      <c r="E20" s="23"/>
      <c r="F20" s="24"/>
      <c r="G20" s="24"/>
      <c r="H20" s="23"/>
      <c r="I20" s="23"/>
      <c r="J20" s="22" t="str">
        <f t="shared" si="0"/>
        <v/>
      </c>
      <c r="K20" s="22" t="str">
        <f t="shared" si="1"/>
        <v/>
      </c>
      <c r="L20" s="23"/>
      <c r="M20" s="24"/>
      <c r="N20" s="23"/>
      <c r="O20" s="23"/>
      <c r="P20" s="22" t="str">
        <f t="shared" si="2"/>
        <v/>
      </c>
      <c r="Q20" s="22" t="str">
        <f t="shared" si="3"/>
        <v/>
      </c>
      <c r="R20" s="23"/>
      <c r="S20" s="23"/>
      <c r="T20" s="23"/>
      <c r="U20" s="23"/>
      <c r="V20" s="24"/>
      <c r="W20" s="23"/>
    </row>
    <row r="21" spans="1:23" ht="45" customHeight="1" x14ac:dyDescent="0.3">
      <c r="A21" s="22" t="str">
        <f>IF(F21="","",COUNTA($F$11:F21))</f>
        <v/>
      </c>
      <c r="B21" s="23"/>
      <c r="C21" s="23"/>
      <c r="D21" s="23"/>
      <c r="E21" s="23"/>
      <c r="F21" s="24"/>
      <c r="G21" s="24"/>
      <c r="H21" s="23"/>
      <c r="I21" s="23"/>
      <c r="J21" s="22" t="str">
        <f t="shared" si="0"/>
        <v/>
      </c>
      <c r="K21" s="22" t="str">
        <f t="shared" si="1"/>
        <v/>
      </c>
      <c r="L21" s="23"/>
      <c r="M21" s="24"/>
      <c r="N21" s="23"/>
      <c r="O21" s="23"/>
      <c r="P21" s="22" t="str">
        <f t="shared" si="2"/>
        <v/>
      </c>
      <c r="Q21" s="22" t="str">
        <f t="shared" si="3"/>
        <v/>
      </c>
      <c r="R21" s="23"/>
      <c r="S21" s="23"/>
      <c r="T21" s="23"/>
      <c r="U21" s="23"/>
      <c r="V21" s="24"/>
      <c r="W21" s="23"/>
    </row>
    <row r="22" spans="1:23" ht="45" customHeight="1" x14ac:dyDescent="0.3">
      <c r="A22" s="22" t="str">
        <f>IF(F22="","",COUNTA($F$11:F22))</f>
        <v/>
      </c>
      <c r="B22" s="23"/>
      <c r="C22" s="23"/>
      <c r="D22" s="23"/>
      <c r="E22" s="23"/>
      <c r="F22" s="24"/>
      <c r="G22" s="24"/>
      <c r="H22" s="23"/>
      <c r="I22" s="23"/>
      <c r="J22" s="22" t="str">
        <f t="shared" si="0"/>
        <v/>
      </c>
      <c r="K22" s="22" t="str">
        <f t="shared" si="1"/>
        <v/>
      </c>
      <c r="L22" s="23"/>
      <c r="M22" s="24"/>
      <c r="N22" s="23"/>
      <c r="O22" s="23"/>
      <c r="P22" s="22" t="str">
        <f t="shared" si="2"/>
        <v/>
      </c>
      <c r="Q22" s="22" t="str">
        <f t="shared" si="3"/>
        <v/>
      </c>
      <c r="R22" s="23"/>
      <c r="S22" s="23"/>
      <c r="T22" s="23"/>
      <c r="U22" s="23"/>
      <c r="V22" s="24"/>
      <c r="W22" s="23"/>
    </row>
    <row r="23" spans="1:23" ht="45" customHeight="1" x14ac:dyDescent="0.3">
      <c r="A23" s="22" t="str">
        <f>IF(F23="","",COUNTA($F$11:F23))</f>
        <v/>
      </c>
      <c r="B23" s="23"/>
      <c r="C23" s="23"/>
      <c r="D23" s="23"/>
      <c r="E23" s="23"/>
      <c r="F23" s="24"/>
      <c r="G23" s="24"/>
      <c r="H23" s="23"/>
      <c r="I23" s="23"/>
      <c r="J23" s="22" t="str">
        <f t="shared" si="0"/>
        <v/>
      </c>
      <c r="K23" s="22" t="str">
        <f t="shared" si="1"/>
        <v/>
      </c>
      <c r="L23" s="23"/>
      <c r="M23" s="24"/>
      <c r="N23" s="23"/>
      <c r="O23" s="23"/>
      <c r="P23" s="22" t="str">
        <f t="shared" si="2"/>
        <v/>
      </c>
      <c r="Q23" s="22" t="str">
        <f t="shared" si="3"/>
        <v/>
      </c>
      <c r="R23" s="23"/>
      <c r="S23" s="23"/>
      <c r="T23" s="23"/>
      <c r="U23" s="23"/>
      <c r="V23" s="24"/>
      <c r="W23" s="23"/>
    </row>
    <row r="24" spans="1:23" ht="45" customHeight="1" x14ac:dyDescent="0.3">
      <c r="A24" s="22" t="str">
        <f>IF(F24="","",COUNTA($F$11:F24))</f>
        <v/>
      </c>
      <c r="B24" s="23"/>
      <c r="C24" s="23"/>
      <c r="D24" s="23"/>
      <c r="E24" s="23"/>
      <c r="F24" s="24"/>
      <c r="G24" s="24"/>
      <c r="H24" s="23"/>
      <c r="I24" s="23"/>
      <c r="J24" s="22" t="str">
        <f t="shared" si="0"/>
        <v/>
      </c>
      <c r="K24" s="22" t="str">
        <f t="shared" si="1"/>
        <v/>
      </c>
      <c r="L24" s="23"/>
      <c r="M24" s="24"/>
      <c r="N24" s="23"/>
      <c r="O24" s="23"/>
      <c r="P24" s="22" t="str">
        <f t="shared" si="2"/>
        <v/>
      </c>
      <c r="Q24" s="22" t="str">
        <f t="shared" si="3"/>
        <v/>
      </c>
      <c r="R24" s="23"/>
      <c r="S24" s="23"/>
      <c r="T24" s="23"/>
      <c r="U24" s="23"/>
      <c r="V24" s="24"/>
      <c r="W24" s="23"/>
    </row>
    <row r="25" spans="1:23" ht="45" customHeight="1" x14ac:dyDescent="0.3">
      <c r="A25" s="22" t="str">
        <f>IF(F25="","",COUNTA($F$11:F25))</f>
        <v/>
      </c>
      <c r="B25" s="23"/>
      <c r="C25" s="23"/>
      <c r="D25" s="23"/>
      <c r="E25" s="23"/>
      <c r="F25" s="24"/>
      <c r="G25" s="24"/>
      <c r="H25" s="23"/>
      <c r="I25" s="23"/>
      <c r="J25" s="22" t="str">
        <f t="shared" si="0"/>
        <v/>
      </c>
      <c r="K25" s="22" t="str">
        <f t="shared" si="1"/>
        <v/>
      </c>
      <c r="L25" s="23"/>
      <c r="M25" s="24"/>
      <c r="N25" s="23"/>
      <c r="O25" s="23"/>
      <c r="P25" s="22" t="str">
        <f t="shared" si="2"/>
        <v/>
      </c>
      <c r="Q25" s="22" t="str">
        <f t="shared" si="3"/>
        <v/>
      </c>
      <c r="R25" s="23"/>
      <c r="S25" s="23"/>
      <c r="T25" s="23"/>
      <c r="U25" s="23"/>
      <c r="V25" s="24"/>
      <c r="W25" s="23"/>
    </row>
    <row r="26" spans="1:23" ht="45" customHeight="1" x14ac:dyDescent="0.3">
      <c r="A26" s="22" t="str">
        <f>IF(F26="","",COUNTA($F$11:F26))</f>
        <v/>
      </c>
      <c r="B26" s="23"/>
      <c r="C26" s="23"/>
      <c r="D26" s="23"/>
      <c r="E26" s="23"/>
      <c r="F26" s="24"/>
      <c r="G26" s="24"/>
      <c r="H26" s="23"/>
      <c r="I26" s="23"/>
      <c r="J26" s="22" t="str">
        <f t="shared" si="0"/>
        <v/>
      </c>
      <c r="K26" s="22" t="str">
        <f t="shared" si="1"/>
        <v/>
      </c>
      <c r="L26" s="23"/>
      <c r="M26" s="24"/>
      <c r="N26" s="23"/>
      <c r="O26" s="23"/>
      <c r="P26" s="22" t="str">
        <f t="shared" si="2"/>
        <v/>
      </c>
      <c r="Q26" s="22" t="str">
        <f t="shared" si="3"/>
        <v/>
      </c>
      <c r="R26" s="23"/>
      <c r="S26" s="23"/>
      <c r="T26" s="23"/>
      <c r="U26" s="23"/>
      <c r="V26" s="24"/>
      <c r="W26" s="23"/>
    </row>
    <row r="27" spans="1:23" ht="45" customHeight="1" x14ac:dyDescent="0.3">
      <c r="A27" s="22" t="str">
        <f>IF(F27="","",COUNTA($F$11:F27))</f>
        <v/>
      </c>
      <c r="B27" s="23"/>
      <c r="C27" s="23"/>
      <c r="D27" s="23"/>
      <c r="E27" s="23"/>
      <c r="F27" s="24"/>
      <c r="G27" s="24"/>
      <c r="H27" s="23"/>
      <c r="I27" s="23"/>
      <c r="J27" s="22" t="str">
        <f t="shared" si="0"/>
        <v/>
      </c>
      <c r="K27" s="22" t="str">
        <f t="shared" si="1"/>
        <v/>
      </c>
      <c r="L27" s="23"/>
      <c r="M27" s="24"/>
      <c r="N27" s="23"/>
      <c r="O27" s="23"/>
      <c r="P27" s="22" t="str">
        <f t="shared" si="2"/>
        <v/>
      </c>
      <c r="Q27" s="22" t="str">
        <f t="shared" si="3"/>
        <v/>
      </c>
      <c r="R27" s="23"/>
      <c r="S27" s="23"/>
      <c r="T27" s="23"/>
      <c r="U27" s="23"/>
      <c r="V27" s="24"/>
      <c r="W27" s="23"/>
    </row>
    <row r="28" spans="1:23" ht="45" customHeight="1" x14ac:dyDescent="0.3">
      <c r="A28" s="22" t="str">
        <f>IF(F28="","",COUNTA($F$11:F28))</f>
        <v/>
      </c>
      <c r="B28" s="23"/>
      <c r="C28" s="23"/>
      <c r="D28" s="23"/>
      <c r="E28" s="23"/>
      <c r="F28" s="24"/>
      <c r="G28" s="24"/>
      <c r="H28" s="23"/>
      <c r="I28" s="23"/>
      <c r="J28" s="22" t="str">
        <f t="shared" si="0"/>
        <v/>
      </c>
      <c r="K28" s="22" t="str">
        <f t="shared" si="1"/>
        <v/>
      </c>
      <c r="L28" s="23"/>
      <c r="M28" s="24"/>
      <c r="N28" s="23"/>
      <c r="O28" s="23"/>
      <c r="P28" s="22" t="str">
        <f t="shared" si="2"/>
        <v/>
      </c>
      <c r="Q28" s="22" t="str">
        <f t="shared" si="3"/>
        <v/>
      </c>
      <c r="R28" s="23"/>
      <c r="S28" s="23"/>
      <c r="T28" s="23"/>
      <c r="U28" s="23"/>
      <c r="V28" s="24"/>
      <c r="W28" s="23"/>
    </row>
    <row r="29" spans="1:23" ht="45" customHeight="1" x14ac:dyDescent="0.3">
      <c r="A29" s="22" t="str">
        <f>IF(F29="","",COUNTA($F$11:F29))</f>
        <v/>
      </c>
      <c r="B29" s="23"/>
      <c r="C29" s="23"/>
      <c r="D29" s="23"/>
      <c r="E29" s="23"/>
      <c r="F29" s="24"/>
      <c r="G29" s="24"/>
      <c r="H29" s="23"/>
      <c r="I29" s="23"/>
      <c r="J29" s="22" t="str">
        <f t="shared" si="0"/>
        <v/>
      </c>
      <c r="K29" s="22" t="str">
        <f t="shared" si="1"/>
        <v/>
      </c>
      <c r="L29" s="23"/>
      <c r="M29" s="24"/>
      <c r="N29" s="23"/>
      <c r="O29" s="23"/>
      <c r="P29" s="22" t="str">
        <f t="shared" si="2"/>
        <v/>
      </c>
      <c r="Q29" s="22" t="str">
        <f t="shared" si="3"/>
        <v/>
      </c>
      <c r="R29" s="23"/>
      <c r="S29" s="23"/>
      <c r="T29" s="23"/>
      <c r="U29" s="23"/>
      <c r="V29" s="24"/>
      <c r="W29" s="23"/>
    </row>
    <row r="30" spans="1:23" ht="45" customHeight="1" x14ac:dyDescent="0.3">
      <c r="A30" s="22" t="str">
        <f>IF(F30="","",COUNTA($F$11:F30))</f>
        <v/>
      </c>
      <c r="B30" s="23"/>
      <c r="C30" s="23"/>
      <c r="D30" s="23"/>
      <c r="E30" s="23"/>
      <c r="F30" s="24"/>
      <c r="G30" s="24"/>
      <c r="H30" s="23"/>
      <c r="I30" s="23"/>
      <c r="J30" s="22" t="str">
        <f t="shared" si="0"/>
        <v/>
      </c>
      <c r="K30" s="22" t="str">
        <f t="shared" si="1"/>
        <v/>
      </c>
      <c r="L30" s="23"/>
      <c r="M30" s="24"/>
      <c r="N30" s="23"/>
      <c r="O30" s="23"/>
      <c r="P30" s="22" t="str">
        <f t="shared" si="2"/>
        <v/>
      </c>
      <c r="Q30" s="22" t="str">
        <f t="shared" si="3"/>
        <v/>
      </c>
      <c r="R30" s="23"/>
      <c r="S30" s="23"/>
      <c r="T30" s="23"/>
      <c r="U30" s="23"/>
      <c r="V30" s="24"/>
      <c r="W30" s="23"/>
    </row>
    <row r="31" spans="1:23" ht="45" customHeight="1" x14ac:dyDescent="0.3">
      <c r="A31" s="22" t="str">
        <f>IF(F31="","",COUNTA($F$11:F31))</f>
        <v/>
      </c>
      <c r="B31" s="23"/>
      <c r="C31" s="23"/>
      <c r="D31" s="23"/>
      <c r="E31" s="23"/>
      <c r="F31" s="24"/>
      <c r="G31" s="24"/>
      <c r="H31" s="23"/>
      <c r="I31" s="23"/>
      <c r="J31" s="22" t="str">
        <f t="shared" si="0"/>
        <v/>
      </c>
      <c r="K31" s="22" t="str">
        <f t="shared" si="1"/>
        <v/>
      </c>
      <c r="L31" s="23"/>
      <c r="M31" s="24"/>
      <c r="N31" s="23"/>
      <c r="O31" s="23"/>
      <c r="P31" s="22" t="str">
        <f t="shared" si="2"/>
        <v/>
      </c>
      <c r="Q31" s="22" t="str">
        <f t="shared" si="3"/>
        <v/>
      </c>
      <c r="R31" s="23"/>
      <c r="S31" s="23"/>
      <c r="T31" s="23"/>
      <c r="U31" s="23"/>
      <c r="V31" s="24"/>
      <c r="W31" s="23"/>
    </row>
    <row r="32" spans="1:23" ht="45" customHeight="1" x14ac:dyDescent="0.3">
      <c r="A32" s="22" t="str">
        <f>IF(F32="","",COUNTA($F$11:F32))</f>
        <v/>
      </c>
      <c r="B32" s="23"/>
      <c r="C32" s="23"/>
      <c r="D32" s="23"/>
      <c r="E32" s="23"/>
      <c r="F32" s="24"/>
      <c r="G32" s="24"/>
      <c r="H32" s="23"/>
      <c r="I32" s="23"/>
      <c r="J32" s="22" t="str">
        <f t="shared" si="0"/>
        <v/>
      </c>
      <c r="K32" s="22" t="str">
        <f t="shared" si="1"/>
        <v/>
      </c>
      <c r="L32" s="23"/>
      <c r="M32" s="24"/>
      <c r="N32" s="23"/>
      <c r="O32" s="23"/>
      <c r="P32" s="22" t="str">
        <f t="shared" si="2"/>
        <v/>
      </c>
      <c r="Q32" s="22" t="str">
        <f t="shared" si="3"/>
        <v/>
      </c>
      <c r="R32" s="23"/>
      <c r="S32" s="23"/>
      <c r="T32" s="23"/>
      <c r="U32" s="23"/>
      <c r="V32" s="24"/>
      <c r="W32" s="23"/>
    </row>
    <row r="33" spans="1:23" ht="45" customHeight="1" x14ac:dyDescent="0.3">
      <c r="A33" s="22" t="str">
        <f>IF(F33="","",COUNTA($F$11:F33))</f>
        <v/>
      </c>
      <c r="B33" s="23"/>
      <c r="C33" s="23"/>
      <c r="D33" s="23"/>
      <c r="E33" s="23"/>
      <c r="F33" s="24"/>
      <c r="G33" s="24"/>
      <c r="H33" s="23"/>
      <c r="I33" s="23"/>
      <c r="J33" s="22" t="str">
        <f t="shared" si="0"/>
        <v/>
      </c>
      <c r="K33" s="22" t="str">
        <f t="shared" si="1"/>
        <v/>
      </c>
      <c r="L33" s="23"/>
      <c r="M33" s="24"/>
      <c r="N33" s="23"/>
      <c r="O33" s="23"/>
      <c r="P33" s="22" t="str">
        <f t="shared" si="2"/>
        <v/>
      </c>
      <c r="Q33" s="22" t="str">
        <f t="shared" si="3"/>
        <v/>
      </c>
      <c r="R33" s="23"/>
      <c r="S33" s="23"/>
      <c r="T33" s="23"/>
      <c r="U33" s="23"/>
      <c r="V33" s="24"/>
      <c r="W33" s="23"/>
    </row>
    <row r="34" spans="1:23" ht="45" customHeight="1" x14ac:dyDescent="0.3">
      <c r="A34" s="22" t="str">
        <f>IF(F34="","",COUNTA($F$11:F34))</f>
        <v/>
      </c>
      <c r="B34" s="23"/>
      <c r="C34" s="23"/>
      <c r="D34" s="23"/>
      <c r="E34" s="23"/>
      <c r="F34" s="24"/>
      <c r="G34" s="24"/>
      <c r="H34" s="23"/>
      <c r="I34" s="23"/>
      <c r="J34" s="22" t="str">
        <f t="shared" si="0"/>
        <v/>
      </c>
      <c r="K34" s="22" t="str">
        <f t="shared" si="1"/>
        <v/>
      </c>
      <c r="L34" s="23"/>
      <c r="M34" s="24"/>
      <c r="N34" s="23"/>
      <c r="O34" s="23"/>
      <c r="P34" s="22" t="str">
        <f t="shared" si="2"/>
        <v/>
      </c>
      <c r="Q34" s="22" t="str">
        <f t="shared" si="3"/>
        <v/>
      </c>
      <c r="R34" s="23"/>
      <c r="S34" s="23"/>
      <c r="T34" s="23"/>
      <c r="U34" s="23"/>
      <c r="V34" s="24"/>
      <c r="W34" s="23"/>
    </row>
    <row r="35" spans="1:23" ht="45" customHeight="1" x14ac:dyDescent="0.3">
      <c r="A35" s="22" t="str">
        <f>IF(F35="","",COUNTA($F$11:F35))</f>
        <v/>
      </c>
      <c r="B35" s="23"/>
      <c r="C35" s="23"/>
      <c r="D35" s="23"/>
      <c r="E35" s="23"/>
      <c r="F35" s="24"/>
      <c r="G35" s="24"/>
      <c r="H35" s="23"/>
      <c r="I35" s="23"/>
      <c r="J35" s="22" t="str">
        <f t="shared" si="0"/>
        <v/>
      </c>
      <c r="K35" s="22" t="str">
        <f t="shared" si="1"/>
        <v/>
      </c>
      <c r="L35" s="23"/>
      <c r="M35" s="24"/>
      <c r="N35" s="23"/>
      <c r="O35" s="23"/>
      <c r="P35" s="22" t="str">
        <f t="shared" si="2"/>
        <v/>
      </c>
      <c r="Q35" s="22" t="str">
        <f t="shared" si="3"/>
        <v/>
      </c>
      <c r="R35" s="23"/>
      <c r="S35" s="23"/>
      <c r="T35" s="23"/>
      <c r="U35" s="23"/>
      <c r="V35" s="24"/>
      <c r="W35" s="23"/>
    </row>
    <row r="36" spans="1:23" ht="45" customHeight="1" x14ac:dyDescent="0.3">
      <c r="A36" s="22" t="str">
        <f>IF(F36="","",COUNTA($F$11:F36))</f>
        <v/>
      </c>
      <c r="B36" s="23"/>
      <c r="C36" s="23"/>
      <c r="D36" s="23"/>
      <c r="E36" s="23"/>
      <c r="F36" s="24"/>
      <c r="G36" s="24"/>
      <c r="H36" s="23"/>
      <c r="I36" s="23"/>
      <c r="J36" s="22" t="str">
        <f t="shared" si="0"/>
        <v/>
      </c>
      <c r="K36" s="22" t="str">
        <f t="shared" si="1"/>
        <v/>
      </c>
      <c r="L36" s="23"/>
      <c r="M36" s="24"/>
      <c r="N36" s="23"/>
      <c r="O36" s="23"/>
      <c r="P36" s="22" t="str">
        <f t="shared" si="2"/>
        <v/>
      </c>
      <c r="Q36" s="22" t="str">
        <f t="shared" si="3"/>
        <v/>
      </c>
      <c r="R36" s="23"/>
      <c r="S36" s="23"/>
      <c r="T36" s="23"/>
      <c r="U36" s="23"/>
      <c r="V36" s="24"/>
      <c r="W36" s="23"/>
    </row>
    <row r="37" spans="1:23" ht="45" customHeight="1" x14ac:dyDescent="0.3">
      <c r="A37" s="22" t="str">
        <f>IF(F37="","",COUNTA($F$11:F37))</f>
        <v/>
      </c>
      <c r="B37" s="23"/>
      <c r="C37" s="23"/>
      <c r="D37" s="23"/>
      <c r="E37" s="23"/>
      <c r="F37" s="24"/>
      <c r="G37" s="24"/>
      <c r="H37" s="23"/>
      <c r="I37" s="23"/>
      <c r="J37" s="22" t="str">
        <f t="shared" si="0"/>
        <v/>
      </c>
      <c r="K37" s="22" t="str">
        <f t="shared" si="1"/>
        <v/>
      </c>
      <c r="L37" s="23"/>
      <c r="M37" s="24"/>
      <c r="N37" s="23"/>
      <c r="O37" s="23"/>
      <c r="P37" s="22" t="str">
        <f t="shared" si="2"/>
        <v/>
      </c>
      <c r="Q37" s="22" t="str">
        <f t="shared" si="3"/>
        <v/>
      </c>
      <c r="R37" s="23"/>
      <c r="S37" s="23"/>
      <c r="T37" s="23"/>
      <c r="U37" s="23"/>
      <c r="V37" s="24"/>
      <c r="W37" s="23"/>
    </row>
    <row r="38" spans="1:23" ht="45" customHeight="1" x14ac:dyDescent="0.3">
      <c r="A38" s="22" t="str">
        <f>IF(F38="","",COUNTA($F$11:F38))</f>
        <v/>
      </c>
      <c r="B38" s="23"/>
      <c r="C38" s="23"/>
      <c r="D38" s="23"/>
      <c r="E38" s="23"/>
      <c r="F38" s="24"/>
      <c r="G38" s="24"/>
      <c r="H38" s="23"/>
      <c r="I38" s="23"/>
      <c r="J38" s="22" t="str">
        <f t="shared" si="0"/>
        <v/>
      </c>
      <c r="K38" s="22" t="str">
        <f t="shared" si="1"/>
        <v/>
      </c>
      <c r="L38" s="23"/>
      <c r="M38" s="24"/>
      <c r="N38" s="23"/>
      <c r="O38" s="23"/>
      <c r="P38" s="22" t="str">
        <f t="shared" si="2"/>
        <v/>
      </c>
      <c r="Q38" s="22" t="str">
        <f t="shared" si="3"/>
        <v/>
      </c>
      <c r="R38" s="23"/>
      <c r="S38" s="23"/>
      <c r="T38" s="23"/>
      <c r="U38" s="23"/>
      <c r="V38" s="24"/>
      <c r="W38" s="23"/>
    </row>
    <row r="39" spans="1:23" ht="45" customHeight="1" x14ac:dyDescent="0.3">
      <c r="A39" s="22" t="str">
        <f>IF(F39="","",COUNTA($F$11:F39))</f>
        <v/>
      </c>
      <c r="B39" s="23"/>
      <c r="C39" s="23"/>
      <c r="D39" s="23"/>
      <c r="E39" s="23"/>
      <c r="F39" s="24"/>
      <c r="G39" s="24"/>
      <c r="H39" s="23"/>
      <c r="I39" s="23"/>
      <c r="J39" s="22" t="str">
        <f t="shared" si="0"/>
        <v/>
      </c>
      <c r="K39" s="22" t="str">
        <f t="shared" si="1"/>
        <v/>
      </c>
      <c r="L39" s="23"/>
      <c r="M39" s="24"/>
      <c r="N39" s="23"/>
      <c r="O39" s="23"/>
      <c r="P39" s="22" t="str">
        <f t="shared" si="2"/>
        <v/>
      </c>
      <c r="Q39" s="22" t="str">
        <f t="shared" si="3"/>
        <v/>
      </c>
      <c r="R39" s="23"/>
      <c r="S39" s="23"/>
      <c r="T39" s="23"/>
      <c r="U39" s="23"/>
      <c r="V39" s="24"/>
      <c r="W39" s="23"/>
    </row>
    <row r="40" spans="1:23" ht="45" customHeight="1" x14ac:dyDescent="0.3">
      <c r="A40" s="22" t="str">
        <f>IF(F40="","",COUNTA($F$11:F40))</f>
        <v/>
      </c>
      <c r="B40" s="23"/>
      <c r="C40" s="23"/>
      <c r="D40" s="23"/>
      <c r="E40" s="23"/>
      <c r="F40" s="24"/>
      <c r="G40" s="24"/>
      <c r="H40" s="23"/>
      <c r="I40" s="23"/>
      <c r="J40" s="22" t="str">
        <f t="shared" ref="J40:J71" si="4">IF(OR(H40="",I40=""),"",H40+I40)</f>
        <v/>
      </c>
      <c r="K40" s="22" t="str">
        <f t="shared" ref="K40:K71" si="5">IF(J40="","",IF(J40&gt;=8,"Extremo",IF(J40&gt;=6,"Alto",IF(J40=5,"Medio","Bajo"))))</f>
        <v/>
      </c>
      <c r="L40" s="23"/>
      <c r="M40" s="24"/>
      <c r="N40" s="23"/>
      <c r="O40" s="23"/>
      <c r="P40" s="22" t="str">
        <f t="shared" ref="P40:P71" si="6">IF(OR(N40="",O40=""),"",N40+O40)</f>
        <v/>
      </c>
      <c r="Q40" s="22" t="str">
        <f t="shared" ref="Q40:Q71" si="7">IF(P40="","",IF(P40&gt;=8,"Extremo",IF(P40&gt;=6,"Alto",IF(P40=5,"Medio","Bajo"))))</f>
        <v/>
      </c>
      <c r="R40" s="23"/>
      <c r="S40" s="23"/>
      <c r="T40" s="23"/>
      <c r="U40" s="23"/>
      <c r="V40" s="24"/>
      <c r="W40" s="23"/>
    </row>
    <row r="41" spans="1:23" ht="45" customHeight="1" x14ac:dyDescent="0.3">
      <c r="A41" s="22" t="str">
        <f>IF(F41="","",COUNTA($F$11:F41))</f>
        <v/>
      </c>
      <c r="B41" s="23"/>
      <c r="C41" s="23"/>
      <c r="D41" s="23"/>
      <c r="E41" s="23"/>
      <c r="F41" s="24"/>
      <c r="G41" s="24"/>
      <c r="H41" s="23"/>
      <c r="I41" s="23"/>
      <c r="J41" s="22" t="str">
        <f t="shared" si="4"/>
        <v/>
      </c>
      <c r="K41" s="22" t="str">
        <f t="shared" si="5"/>
        <v/>
      </c>
      <c r="L41" s="23"/>
      <c r="M41" s="24"/>
      <c r="N41" s="23"/>
      <c r="O41" s="23"/>
      <c r="P41" s="22" t="str">
        <f t="shared" si="6"/>
        <v/>
      </c>
      <c r="Q41" s="22" t="str">
        <f t="shared" si="7"/>
        <v/>
      </c>
      <c r="R41" s="23"/>
      <c r="S41" s="23"/>
      <c r="T41" s="23"/>
      <c r="U41" s="23"/>
      <c r="V41" s="24"/>
      <c r="W41" s="23"/>
    </row>
    <row r="42" spans="1:23" ht="45" customHeight="1" x14ac:dyDescent="0.3">
      <c r="A42" s="22" t="str">
        <f>IF(F42="","",COUNTA($F$11:F42))</f>
        <v/>
      </c>
      <c r="B42" s="23"/>
      <c r="C42" s="23"/>
      <c r="D42" s="23"/>
      <c r="E42" s="23"/>
      <c r="F42" s="24"/>
      <c r="G42" s="24"/>
      <c r="H42" s="23"/>
      <c r="I42" s="23"/>
      <c r="J42" s="22" t="str">
        <f t="shared" si="4"/>
        <v/>
      </c>
      <c r="K42" s="22" t="str">
        <f t="shared" si="5"/>
        <v/>
      </c>
      <c r="L42" s="23"/>
      <c r="M42" s="24"/>
      <c r="N42" s="23"/>
      <c r="O42" s="23"/>
      <c r="P42" s="22" t="str">
        <f t="shared" si="6"/>
        <v/>
      </c>
      <c r="Q42" s="22" t="str">
        <f t="shared" si="7"/>
        <v/>
      </c>
      <c r="R42" s="23"/>
      <c r="S42" s="23"/>
      <c r="T42" s="23"/>
      <c r="U42" s="23"/>
      <c r="V42" s="24"/>
      <c r="W42" s="23"/>
    </row>
    <row r="43" spans="1:23" ht="45" customHeight="1" x14ac:dyDescent="0.3">
      <c r="A43" s="22" t="str">
        <f>IF(F43="","",COUNTA($F$11:F43))</f>
        <v/>
      </c>
      <c r="B43" s="23"/>
      <c r="C43" s="23"/>
      <c r="D43" s="23"/>
      <c r="E43" s="23"/>
      <c r="F43" s="24"/>
      <c r="G43" s="24"/>
      <c r="H43" s="23"/>
      <c r="I43" s="23"/>
      <c r="J43" s="22" t="str">
        <f t="shared" si="4"/>
        <v/>
      </c>
      <c r="K43" s="22" t="str">
        <f t="shared" si="5"/>
        <v/>
      </c>
      <c r="L43" s="23"/>
      <c r="M43" s="24"/>
      <c r="N43" s="23"/>
      <c r="O43" s="23"/>
      <c r="P43" s="22" t="str">
        <f t="shared" si="6"/>
        <v/>
      </c>
      <c r="Q43" s="22" t="str">
        <f t="shared" si="7"/>
        <v/>
      </c>
      <c r="R43" s="23"/>
      <c r="S43" s="23"/>
      <c r="T43" s="23"/>
      <c r="U43" s="23"/>
      <c r="V43" s="24"/>
      <c r="W43" s="23"/>
    </row>
    <row r="44" spans="1:23" ht="45" customHeight="1" x14ac:dyDescent="0.3">
      <c r="A44" s="22" t="str">
        <f>IF(F44="","",COUNTA($F$11:F44))</f>
        <v/>
      </c>
      <c r="B44" s="23"/>
      <c r="C44" s="23"/>
      <c r="D44" s="23"/>
      <c r="E44" s="23"/>
      <c r="F44" s="24"/>
      <c r="G44" s="24"/>
      <c r="H44" s="23"/>
      <c r="I44" s="23"/>
      <c r="J44" s="22" t="str">
        <f t="shared" si="4"/>
        <v/>
      </c>
      <c r="K44" s="22" t="str">
        <f t="shared" si="5"/>
        <v/>
      </c>
      <c r="L44" s="23"/>
      <c r="M44" s="24"/>
      <c r="N44" s="23"/>
      <c r="O44" s="23"/>
      <c r="P44" s="22" t="str">
        <f t="shared" si="6"/>
        <v/>
      </c>
      <c r="Q44" s="22" t="str">
        <f t="shared" si="7"/>
        <v/>
      </c>
      <c r="R44" s="23"/>
      <c r="S44" s="23"/>
      <c r="T44" s="23"/>
      <c r="U44" s="23"/>
      <c r="V44" s="24"/>
      <c r="W44" s="23"/>
    </row>
    <row r="45" spans="1:23" ht="45" customHeight="1" x14ac:dyDescent="0.3">
      <c r="A45" s="22" t="str">
        <f>IF(F45="","",COUNTA($F$11:F45))</f>
        <v/>
      </c>
      <c r="B45" s="23"/>
      <c r="C45" s="23"/>
      <c r="D45" s="23"/>
      <c r="E45" s="23"/>
      <c r="F45" s="24"/>
      <c r="G45" s="24"/>
      <c r="H45" s="23"/>
      <c r="I45" s="23"/>
      <c r="J45" s="22" t="str">
        <f t="shared" si="4"/>
        <v/>
      </c>
      <c r="K45" s="22" t="str">
        <f t="shared" si="5"/>
        <v/>
      </c>
      <c r="L45" s="23"/>
      <c r="M45" s="24"/>
      <c r="N45" s="23"/>
      <c r="O45" s="23"/>
      <c r="P45" s="22" t="str">
        <f t="shared" si="6"/>
        <v/>
      </c>
      <c r="Q45" s="22" t="str">
        <f t="shared" si="7"/>
        <v/>
      </c>
      <c r="R45" s="23"/>
      <c r="S45" s="23"/>
      <c r="T45" s="23"/>
      <c r="U45" s="23"/>
      <c r="V45" s="24"/>
      <c r="W45" s="23"/>
    </row>
    <row r="46" spans="1:23" ht="45" customHeight="1" x14ac:dyDescent="0.3">
      <c r="A46" s="22" t="str">
        <f>IF(F46="","",COUNTA($F$11:F46))</f>
        <v/>
      </c>
      <c r="B46" s="23"/>
      <c r="C46" s="23"/>
      <c r="D46" s="23"/>
      <c r="E46" s="23"/>
      <c r="F46" s="24"/>
      <c r="G46" s="24"/>
      <c r="H46" s="23"/>
      <c r="I46" s="23"/>
      <c r="J46" s="22" t="str">
        <f t="shared" si="4"/>
        <v/>
      </c>
      <c r="K46" s="22" t="str">
        <f t="shared" si="5"/>
        <v/>
      </c>
      <c r="L46" s="23"/>
      <c r="M46" s="24"/>
      <c r="N46" s="23"/>
      <c r="O46" s="23"/>
      <c r="P46" s="22" t="str">
        <f t="shared" si="6"/>
        <v/>
      </c>
      <c r="Q46" s="22" t="str">
        <f t="shared" si="7"/>
        <v/>
      </c>
      <c r="R46" s="23"/>
      <c r="S46" s="23"/>
      <c r="T46" s="23"/>
      <c r="U46" s="23"/>
      <c r="V46" s="24"/>
      <c r="W46" s="23"/>
    </row>
    <row r="47" spans="1:23" ht="45" customHeight="1" x14ac:dyDescent="0.3">
      <c r="A47" s="22" t="str">
        <f>IF(F47="","",COUNTA($F$11:F47))</f>
        <v/>
      </c>
      <c r="B47" s="23"/>
      <c r="C47" s="23"/>
      <c r="D47" s="23"/>
      <c r="E47" s="23"/>
      <c r="F47" s="24"/>
      <c r="G47" s="24"/>
      <c r="H47" s="23"/>
      <c r="I47" s="23"/>
      <c r="J47" s="22" t="str">
        <f t="shared" si="4"/>
        <v/>
      </c>
      <c r="K47" s="22" t="str">
        <f t="shared" si="5"/>
        <v/>
      </c>
      <c r="L47" s="23"/>
      <c r="M47" s="24"/>
      <c r="N47" s="23"/>
      <c r="O47" s="23"/>
      <c r="P47" s="22" t="str">
        <f t="shared" si="6"/>
        <v/>
      </c>
      <c r="Q47" s="22" t="str">
        <f t="shared" si="7"/>
        <v/>
      </c>
      <c r="R47" s="23"/>
      <c r="S47" s="23"/>
      <c r="T47" s="23"/>
      <c r="U47" s="23"/>
      <c r="V47" s="24"/>
      <c r="W47" s="23"/>
    </row>
    <row r="48" spans="1:23" ht="45" customHeight="1" x14ac:dyDescent="0.3">
      <c r="A48" s="22" t="str">
        <f>IF(F48="","",COUNTA($F$11:F48))</f>
        <v/>
      </c>
      <c r="B48" s="23"/>
      <c r="C48" s="23"/>
      <c r="D48" s="23"/>
      <c r="E48" s="23"/>
      <c r="F48" s="24"/>
      <c r="G48" s="24"/>
      <c r="H48" s="23"/>
      <c r="I48" s="23"/>
      <c r="J48" s="22" t="str">
        <f t="shared" si="4"/>
        <v/>
      </c>
      <c r="K48" s="22" t="str">
        <f t="shared" si="5"/>
        <v/>
      </c>
      <c r="L48" s="23"/>
      <c r="M48" s="24"/>
      <c r="N48" s="23"/>
      <c r="O48" s="23"/>
      <c r="P48" s="22" t="str">
        <f t="shared" si="6"/>
        <v/>
      </c>
      <c r="Q48" s="22" t="str">
        <f t="shared" si="7"/>
        <v/>
      </c>
      <c r="R48" s="23"/>
      <c r="S48" s="23"/>
      <c r="T48" s="23"/>
      <c r="U48" s="23"/>
      <c r="V48" s="24"/>
      <c r="W48" s="23"/>
    </row>
    <row r="49" spans="1:23" ht="45" customHeight="1" x14ac:dyDescent="0.3">
      <c r="A49" s="22" t="str">
        <f>IF(F49="","",COUNTA($F$11:F49))</f>
        <v/>
      </c>
      <c r="B49" s="23"/>
      <c r="C49" s="23"/>
      <c r="D49" s="23"/>
      <c r="E49" s="23"/>
      <c r="F49" s="24"/>
      <c r="G49" s="24"/>
      <c r="H49" s="23"/>
      <c r="I49" s="23"/>
      <c r="J49" s="22" t="str">
        <f t="shared" si="4"/>
        <v/>
      </c>
      <c r="K49" s="22" t="str">
        <f t="shared" si="5"/>
        <v/>
      </c>
      <c r="L49" s="23"/>
      <c r="M49" s="24"/>
      <c r="N49" s="23"/>
      <c r="O49" s="23"/>
      <c r="P49" s="22" t="str">
        <f t="shared" si="6"/>
        <v/>
      </c>
      <c r="Q49" s="22" t="str">
        <f t="shared" si="7"/>
        <v/>
      </c>
      <c r="R49" s="23"/>
      <c r="S49" s="23"/>
      <c r="T49" s="23"/>
      <c r="U49" s="23"/>
      <c r="V49" s="24"/>
      <c r="W49" s="23"/>
    </row>
    <row r="50" spans="1:23" ht="45" customHeight="1" x14ac:dyDescent="0.3">
      <c r="A50" s="22" t="str">
        <f>IF(F50="","",COUNTA($F$11:F50))</f>
        <v/>
      </c>
      <c r="B50" s="23"/>
      <c r="C50" s="23"/>
      <c r="D50" s="23"/>
      <c r="E50" s="23"/>
      <c r="F50" s="24"/>
      <c r="G50" s="24"/>
      <c r="H50" s="23"/>
      <c r="I50" s="23"/>
      <c r="J50" s="22" t="str">
        <f t="shared" si="4"/>
        <v/>
      </c>
      <c r="K50" s="22" t="str">
        <f t="shared" si="5"/>
        <v/>
      </c>
      <c r="L50" s="23"/>
      <c r="M50" s="24"/>
      <c r="N50" s="23"/>
      <c r="O50" s="23"/>
      <c r="P50" s="22" t="str">
        <f t="shared" si="6"/>
        <v/>
      </c>
      <c r="Q50" s="22" t="str">
        <f t="shared" si="7"/>
        <v/>
      </c>
      <c r="R50" s="23"/>
      <c r="S50" s="23"/>
      <c r="T50" s="23"/>
      <c r="U50" s="23"/>
      <c r="V50" s="24"/>
      <c r="W50" s="23"/>
    </row>
    <row r="51" spans="1:23" ht="45" customHeight="1" x14ac:dyDescent="0.3">
      <c r="A51" s="22" t="str">
        <f>IF(F51="","",COUNTA($F$11:F51))</f>
        <v/>
      </c>
      <c r="B51" s="23"/>
      <c r="C51" s="23"/>
      <c r="D51" s="23"/>
      <c r="E51" s="23"/>
      <c r="F51" s="24"/>
      <c r="G51" s="24"/>
      <c r="H51" s="23"/>
      <c r="I51" s="23"/>
      <c r="J51" s="22" t="str">
        <f t="shared" si="4"/>
        <v/>
      </c>
      <c r="K51" s="22" t="str">
        <f t="shared" si="5"/>
        <v/>
      </c>
      <c r="L51" s="23"/>
      <c r="M51" s="24"/>
      <c r="N51" s="23"/>
      <c r="O51" s="23"/>
      <c r="P51" s="22" t="str">
        <f t="shared" si="6"/>
        <v/>
      </c>
      <c r="Q51" s="22" t="str">
        <f t="shared" si="7"/>
        <v/>
      </c>
      <c r="R51" s="23"/>
      <c r="S51" s="23"/>
      <c r="T51" s="23"/>
      <c r="U51" s="23"/>
      <c r="V51" s="24"/>
      <c r="W51" s="23"/>
    </row>
    <row r="52" spans="1:23" ht="45" customHeight="1" x14ac:dyDescent="0.3">
      <c r="A52" s="22" t="str">
        <f>IF(F52="","",COUNTA($F$11:F52))</f>
        <v/>
      </c>
      <c r="B52" s="23"/>
      <c r="C52" s="23"/>
      <c r="D52" s="23"/>
      <c r="E52" s="23"/>
      <c r="F52" s="24"/>
      <c r="G52" s="24"/>
      <c r="H52" s="23"/>
      <c r="I52" s="23"/>
      <c r="J52" s="22" t="str">
        <f t="shared" si="4"/>
        <v/>
      </c>
      <c r="K52" s="22" t="str">
        <f t="shared" si="5"/>
        <v/>
      </c>
      <c r="L52" s="23"/>
      <c r="M52" s="24"/>
      <c r="N52" s="23"/>
      <c r="O52" s="23"/>
      <c r="P52" s="22" t="str">
        <f t="shared" si="6"/>
        <v/>
      </c>
      <c r="Q52" s="22" t="str">
        <f t="shared" si="7"/>
        <v/>
      </c>
      <c r="R52" s="23"/>
      <c r="S52" s="23"/>
      <c r="T52" s="23"/>
      <c r="U52" s="23"/>
      <c r="V52" s="24"/>
      <c r="W52" s="23"/>
    </row>
    <row r="53" spans="1:23" ht="45" customHeight="1" x14ac:dyDescent="0.3">
      <c r="A53" s="22" t="str">
        <f>IF(F53="","",COUNTA($F$11:F53))</f>
        <v/>
      </c>
      <c r="B53" s="23"/>
      <c r="C53" s="23"/>
      <c r="D53" s="23"/>
      <c r="E53" s="23"/>
      <c r="F53" s="24"/>
      <c r="G53" s="24"/>
      <c r="H53" s="23"/>
      <c r="I53" s="23"/>
      <c r="J53" s="22" t="str">
        <f t="shared" si="4"/>
        <v/>
      </c>
      <c r="K53" s="22" t="str">
        <f t="shared" si="5"/>
        <v/>
      </c>
      <c r="L53" s="23"/>
      <c r="M53" s="24"/>
      <c r="N53" s="23"/>
      <c r="O53" s="23"/>
      <c r="P53" s="22" t="str">
        <f t="shared" si="6"/>
        <v/>
      </c>
      <c r="Q53" s="22" t="str">
        <f t="shared" si="7"/>
        <v/>
      </c>
      <c r="R53" s="23"/>
      <c r="S53" s="23"/>
      <c r="T53" s="23"/>
      <c r="U53" s="23"/>
      <c r="V53" s="24"/>
      <c r="W53" s="23"/>
    </row>
    <row r="54" spans="1:23" ht="45" customHeight="1" x14ac:dyDescent="0.3">
      <c r="A54" s="22" t="str">
        <f>IF(F54="","",COUNTA($F$11:F54))</f>
        <v/>
      </c>
      <c r="B54" s="23"/>
      <c r="C54" s="23"/>
      <c r="D54" s="23"/>
      <c r="E54" s="23"/>
      <c r="F54" s="24"/>
      <c r="G54" s="24"/>
      <c r="H54" s="23"/>
      <c r="I54" s="23"/>
      <c r="J54" s="22" t="str">
        <f t="shared" si="4"/>
        <v/>
      </c>
      <c r="K54" s="22" t="str">
        <f t="shared" si="5"/>
        <v/>
      </c>
      <c r="L54" s="23"/>
      <c r="M54" s="24"/>
      <c r="N54" s="23"/>
      <c r="O54" s="23"/>
      <c r="P54" s="22" t="str">
        <f t="shared" si="6"/>
        <v/>
      </c>
      <c r="Q54" s="22" t="str">
        <f t="shared" si="7"/>
        <v/>
      </c>
      <c r="R54" s="23"/>
      <c r="S54" s="23"/>
      <c r="T54" s="23"/>
      <c r="U54" s="23"/>
      <c r="V54" s="24"/>
      <c r="W54" s="23"/>
    </row>
    <row r="55" spans="1:23" ht="45" customHeight="1" x14ac:dyDescent="0.3">
      <c r="A55" s="22" t="str">
        <f>IF(F55="","",COUNTA($F$11:F55))</f>
        <v/>
      </c>
      <c r="B55" s="23"/>
      <c r="C55" s="23"/>
      <c r="D55" s="23"/>
      <c r="E55" s="23"/>
      <c r="F55" s="24"/>
      <c r="G55" s="24"/>
      <c r="H55" s="23"/>
      <c r="I55" s="23"/>
      <c r="J55" s="22" t="str">
        <f t="shared" si="4"/>
        <v/>
      </c>
      <c r="K55" s="22" t="str">
        <f t="shared" si="5"/>
        <v/>
      </c>
      <c r="L55" s="23"/>
      <c r="M55" s="24"/>
      <c r="N55" s="23"/>
      <c r="O55" s="23"/>
      <c r="P55" s="22" t="str">
        <f t="shared" si="6"/>
        <v/>
      </c>
      <c r="Q55" s="22" t="str">
        <f t="shared" si="7"/>
        <v/>
      </c>
      <c r="R55" s="23"/>
      <c r="S55" s="23"/>
      <c r="T55" s="23"/>
      <c r="U55" s="23"/>
      <c r="V55" s="24"/>
      <c r="W55" s="23"/>
    </row>
    <row r="56" spans="1:23" ht="45" customHeight="1" x14ac:dyDescent="0.3">
      <c r="A56" s="22" t="str">
        <f>IF(F56="","",COUNTA($F$11:F56))</f>
        <v/>
      </c>
      <c r="B56" s="23"/>
      <c r="C56" s="23"/>
      <c r="D56" s="23"/>
      <c r="E56" s="23"/>
      <c r="F56" s="24"/>
      <c r="G56" s="24"/>
      <c r="H56" s="23"/>
      <c r="I56" s="23"/>
      <c r="J56" s="22" t="str">
        <f t="shared" si="4"/>
        <v/>
      </c>
      <c r="K56" s="22" t="str">
        <f t="shared" si="5"/>
        <v/>
      </c>
      <c r="L56" s="23"/>
      <c r="M56" s="24"/>
      <c r="N56" s="23"/>
      <c r="O56" s="23"/>
      <c r="P56" s="22" t="str">
        <f t="shared" si="6"/>
        <v/>
      </c>
      <c r="Q56" s="22" t="str">
        <f t="shared" si="7"/>
        <v/>
      </c>
      <c r="R56" s="23"/>
      <c r="S56" s="23"/>
      <c r="T56" s="23"/>
      <c r="U56" s="23"/>
      <c r="V56" s="24"/>
      <c r="W56" s="23"/>
    </row>
    <row r="57" spans="1:23" ht="45" customHeight="1" x14ac:dyDescent="0.3">
      <c r="A57" s="22" t="str">
        <f>IF(F57="","",COUNTA($F$11:F57))</f>
        <v/>
      </c>
      <c r="B57" s="23"/>
      <c r="C57" s="23"/>
      <c r="D57" s="23"/>
      <c r="E57" s="23"/>
      <c r="F57" s="24"/>
      <c r="G57" s="24"/>
      <c r="H57" s="23"/>
      <c r="I57" s="23"/>
      <c r="J57" s="22" t="str">
        <f t="shared" si="4"/>
        <v/>
      </c>
      <c r="K57" s="22" t="str">
        <f t="shared" si="5"/>
        <v/>
      </c>
      <c r="L57" s="23"/>
      <c r="M57" s="24"/>
      <c r="N57" s="23"/>
      <c r="O57" s="23"/>
      <c r="P57" s="22" t="str">
        <f t="shared" si="6"/>
        <v/>
      </c>
      <c r="Q57" s="22" t="str">
        <f t="shared" si="7"/>
        <v/>
      </c>
      <c r="R57" s="23"/>
      <c r="S57" s="23"/>
      <c r="T57" s="23"/>
      <c r="U57" s="23"/>
      <c r="V57" s="24"/>
      <c r="W57" s="23"/>
    </row>
  </sheetData>
  <autoFilter ref="A9:W57" xr:uid="{00000000-0009-0000-0000-000001000000}"/>
  <mergeCells count="37">
    <mergeCell ref="U8:U9"/>
    <mergeCell ref="V8:W8"/>
    <mergeCell ref="M8:M9"/>
    <mergeCell ref="N8:Q8"/>
    <mergeCell ref="R8:R9"/>
    <mergeCell ref="S8:S9"/>
    <mergeCell ref="T8:T9"/>
    <mergeCell ref="A6:C6"/>
    <mergeCell ref="D6:K6"/>
    <mergeCell ref="L6:N6"/>
    <mergeCell ref="O6:W6"/>
    <mergeCell ref="A8:A9"/>
    <mergeCell ref="B8:B9"/>
    <mergeCell ref="C8:C9"/>
    <mergeCell ref="D8:D9"/>
    <mergeCell ref="E8:E9"/>
    <mergeCell ref="F8:F9"/>
    <mergeCell ref="G8:G9"/>
    <mergeCell ref="H8:H9"/>
    <mergeCell ref="I8:I9"/>
    <mergeCell ref="J8:J9"/>
    <mergeCell ref="K8:K9"/>
    <mergeCell ref="L8:L9"/>
    <mergeCell ref="A4:C4"/>
    <mergeCell ref="D4:K4"/>
    <mergeCell ref="L4:N4"/>
    <mergeCell ref="O4:W4"/>
    <mergeCell ref="A5:C5"/>
    <mergeCell ref="D5:K5"/>
    <mergeCell ref="L5:N5"/>
    <mergeCell ref="O5:W5"/>
    <mergeCell ref="A1:W1"/>
    <mergeCell ref="A2:W2"/>
    <mergeCell ref="A3:C3"/>
    <mergeCell ref="D3:K3"/>
    <mergeCell ref="L3:N3"/>
    <mergeCell ref="O3:W3"/>
  </mergeCells>
  <conditionalFormatting sqref="J11:K57">
    <cfRule type="expression" dxfId="15" priority="2">
      <formula>AND(ISNUMBER($J11),$J11&gt;=8)</formula>
    </cfRule>
    <cfRule type="expression" dxfId="14" priority="3">
      <formula>AND(ISNUMBER($J11),$J11&gt;=6)</formula>
    </cfRule>
    <cfRule type="expression" dxfId="13" priority="4">
      <formula>AND(ISNUMBER($J11),$J11=5)</formula>
    </cfRule>
    <cfRule type="expression" dxfId="12" priority="5">
      <formula>AND(ISNUMBER($J11),$J11&gt;=2)</formula>
    </cfRule>
  </conditionalFormatting>
  <conditionalFormatting sqref="M11:M57">
    <cfRule type="expression" dxfId="11" priority="11">
      <formula>AND(ISNUMBER($J11),$J11&gt;=6,$M11="")</formula>
    </cfRule>
  </conditionalFormatting>
  <conditionalFormatting sqref="P11:P57">
    <cfRule type="expression" dxfId="10" priority="10">
      <formula>AND(ISNUMBER($P11),ISNUMBER($J11),$P11&gt;$J11)</formula>
    </cfRule>
  </conditionalFormatting>
  <conditionalFormatting sqref="P11:Q57">
    <cfRule type="expression" dxfId="9" priority="6">
      <formula>AND(ISNUMBER($P11),$P11&gt;=8)</formula>
    </cfRule>
    <cfRule type="expression" dxfId="8" priority="7">
      <formula>AND(ISNUMBER($P11),$P11&gt;=6)</formula>
    </cfRule>
    <cfRule type="expression" dxfId="7" priority="8">
      <formula>AND(ISNUMBER($P11),$P11=5)</formula>
    </cfRule>
    <cfRule type="expression" dxfId="6" priority="9">
      <formula>AND(ISNUMBER($P11),$P11&gt;=2)</formula>
    </cfRule>
  </conditionalFormatting>
  <pageMargins left="0.75" right="0.75" top="1" bottom="1" header="0.511811023622047" footer="0.511811023622047"/>
  <pageSetup paperSize="5" fitToHeight="0" orientation="landscape" horizontalDpi="300" verticalDpi="300"/>
  <extLst>
    <ext xmlns:x14="http://schemas.microsoft.com/office/spreadsheetml/2009/9/main" uri="{CCE6A557-97BC-4b89-ADB6-D9C93CAAB3DF}">
      <x14:dataValidations xmlns:xm="http://schemas.microsoft.com/office/excel/2006/main" count="9">
        <x14:dataValidation type="list" allowBlank="1" errorTitle="Valor no válido" error="Seleccione un valor de la lista." xr:uid="{00000000-0002-0000-0100-000000000000}">
          <x14:formula1>
            <xm:f>Listas!$A$2:$A$3</xm:f>
          </x14:formula1>
          <x14:formula2>
            <xm:f>0</xm:f>
          </x14:formula2>
          <xm:sqref>B11:B57</xm:sqref>
        </x14:dataValidation>
        <x14:dataValidation type="list" allowBlank="1" errorTitle="Valor no válido" error="Seleccione un valor de la lista." xr:uid="{00000000-0002-0000-0100-000001000000}">
          <x14:formula1>
            <xm:f>Listas!$B$2:$B$3</xm:f>
          </x14:formula1>
          <x14:formula2>
            <xm:f>0</xm:f>
          </x14:formula2>
          <xm:sqref>C11:C57</xm:sqref>
        </x14:dataValidation>
        <x14:dataValidation type="list" allowBlank="1" errorTitle="Valor no válido" error="Seleccione un valor de la lista." xr:uid="{00000000-0002-0000-0100-000002000000}">
          <x14:formula1>
            <xm:f>Listas!$C$2:$C$5</xm:f>
          </x14:formula1>
          <x14:formula2>
            <xm:f>0</xm:f>
          </x14:formula2>
          <xm:sqref>D11:D57</xm:sqref>
        </x14:dataValidation>
        <x14:dataValidation type="list" allowBlank="1" errorTitle="Valor no válido" error="Seleccione un valor de la lista." xr:uid="{00000000-0002-0000-0100-000003000000}">
          <x14:formula1>
            <xm:f>Listas!$D$2:$D$9</xm:f>
          </x14:formula1>
          <x14:formula2>
            <xm:f>0</xm:f>
          </x14:formula2>
          <xm:sqref>E11:E57</xm:sqref>
        </x14:dataValidation>
        <x14:dataValidation type="list" allowBlank="1" errorTitle="Valor no válido" error="Seleccione un valor de la lista." promptTitle="Probabilidad (Tabla 2)" prompt="1 Raro · 2 Improbable · 3 Posible · 4 Probable · 5 Casi cierto" xr:uid="{00000000-0002-0000-0100-000004000000}">
          <x14:formula1>
            <xm:f>Listas!$G$2:$G$6</xm:f>
          </x14:formula1>
          <x14:formula2>
            <xm:f>0</xm:f>
          </x14:formula2>
          <xm:sqref>H11:H57 N11:N57</xm:sqref>
        </x14:dataValidation>
        <x14:dataValidation type="list" allowBlank="1" errorTitle="Valor no válido" error="Seleccione un valor de la lista." promptTitle="Impacto (Tabla 3)" prompt="1 Insignificante (≤1%) · 2 Menor (≤5%) · 3 Moderado (5-15%) · 4 Mayor (15-30%) · 5 Catastrófico (&gt;30%). Tome la MAYOR entre la calificación cualitativa y la monetaria." xr:uid="{00000000-0002-0000-0100-000005000000}">
          <x14:formula1>
            <xm:f>Listas!$G$2:$G$6</xm:f>
          </x14:formula1>
          <x14:formula2>
            <xm:f>0</xm:f>
          </x14:formula2>
          <xm:sqref>I11:I57 O11:O57</xm:sqref>
        </x14:dataValidation>
        <x14:dataValidation type="list" errorStyle="warning" allowBlank="1" errorTitle="Verificar" error="El valor no está en la lista del formato. ¿Desea mantenerlo?" xr:uid="{00000000-0002-0000-0100-000006000000}">
          <x14:formula1>
            <xm:f>Listas!$E$2:$E$4</xm:f>
          </x14:formula1>
          <x14:formula2>
            <xm:f>0</xm:f>
          </x14:formula2>
          <xm:sqref>L11:L57</xm:sqref>
        </x14:dataValidation>
        <x14:dataValidation type="list" allowBlank="1" errorTitle="Valor no válido" error="Seleccione un valor de la lista." xr:uid="{00000000-0002-0000-0100-000009000000}">
          <x14:formula1>
            <xm:f>Listas!$F$2:$F$3</xm:f>
          </x14:formula1>
          <x14:formula2>
            <xm:f>0</xm:f>
          </x14:formula2>
          <xm:sqref>R11:R57</xm:sqref>
        </x14:dataValidation>
        <x14:dataValidation type="list" errorStyle="warning" allowBlank="1" errorTitle="Verificar" error="El valor no está en la lista del formato. ¿Desea mantenerlo?" xr:uid="{00000000-0002-0000-0100-00000A000000}">
          <x14:formula1>
            <xm:f>Listas!$H$2:$H$9</xm:f>
          </x14:formula1>
          <x14:formula2>
            <xm:f>0</xm:f>
          </x14:formula2>
          <xm:sqref>W11:W57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33"/>
  <sheetViews>
    <sheetView zoomScaleNormal="100" workbookViewId="0"/>
  </sheetViews>
  <sheetFormatPr baseColWidth="10" defaultColWidth="8.6640625" defaultRowHeight="14.4" x14ac:dyDescent="0.3"/>
  <cols>
    <col min="1" max="1" width="3" customWidth="1"/>
    <col min="2" max="2" width="22" customWidth="1"/>
    <col min="3" max="3" width="14" customWidth="1"/>
    <col min="4" max="8" width="24" customWidth="1"/>
  </cols>
  <sheetData>
    <row r="2" spans="2:8" ht="15" customHeight="1" x14ac:dyDescent="0.3">
      <c r="B2" s="7" t="s">
        <v>88</v>
      </c>
      <c r="C2" s="7"/>
      <c r="D2" s="7"/>
      <c r="E2" s="7"/>
      <c r="F2" s="7"/>
      <c r="G2" s="7"/>
      <c r="H2" s="7"/>
    </row>
    <row r="3" spans="2:8" ht="15" customHeight="1" x14ac:dyDescent="0.3">
      <c r="B3" s="20" t="s">
        <v>50</v>
      </c>
      <c r="C3" s="6" t="s">
        <v>89</v>
      </c>
      <c r="D3" s="6"/>
      <c r="E3" s="20" t="s">
        <v>90</v>
      </c>
    </row>
    <row r="4" spans="2:8" ht="15" customHeight="1" x14ac:dyDescent="0.3">
      <c r="B4" s="25" t="s">
        <v>91</v>
      </c>
      <c r="C4" s="5" t="s">
        <v>92</v>
      </c>
      <c r="D4" s="5"/>
      <c r="E4" s="25">
        <v>1</v>
      </c>
    </row>
    <row r="5" spans="2:8" ht="15" customHeight="1" x14ac:dyDescent="0.3">
      <c r="B5" s="25" t="s">
        <v>93</v>
      </c>
      <c r="C5" s="5" t="s">
        <v>94</v>
      </c>
      <c r="D5" s="5"/>
      <c r="E5" s="25">
        <v>2</v>
      </c>
    </row>
    <row r="6" spans="2:8" ht="15" customHeight="1" x14ac:dyDescent="0.3">
      <c r="B6" s="25" t="s">
        <v>95</v>
      </c>
      <c r="C6" s="5" t="s">
        <v>96</v>
      </c>
      <c r="D6" s="5"/>
      <c r="E6" s="25">
        <v>3</v>
      </c>
    </row>
    <row r="7" spans="2:8" ht="15" customHeight="1" x14ac:dyDescent="0.3">
      <c r="B7" s="25" t="s">
        <v>97</v>
      </c>
      <c r="C7" s="5" t="s">
        <v>98</v>
      </c>
      <c r="D7" s="5"/>
      <c r="E7" s="25">
        <v>4</v>
      </c>
    </row>
    <row r="8" spans="2:8" ht="15" customHeight="1" x14ac:dyDescent="0.3">
      <c r="B8" s="25" t="s">
        <v>99</v>
      </c>
      <c r="C8" s="5" t="s">
        <v>100</v>
      </c>
      <c r="D8" s="5"/>
      <c r="E8" s="25">
        <v>5</v>
      </c>
    </row>
    <row r="10" spans="2:8" ht="15" customHeight="1" x14ac:dyDescent="0.3">
      <c r="B10" s="7" t="s">
        <v>101</v>
      </c>
      <c r="C10" s="7"/>
      <c r="D10" s="7"/>
      <c r="E10" s="7"/>
      <c r="F10" s="7"/>
      <c r="G10" s="7"/>
      <c r="H10" s="7"/>
    </row>
    <row r="11" spans="2:8" ht="69.75" customHeight="1" x14ac:dyDescent="0.3">
      <c r="B11" s="20" t="s">
        <v>102</v>
      </c>
      <c r="C11" s="26"/>
      <c r="D11" s="26" t="s">
        <v>103</v>
      </c>
      <c r="E11" s="26" t="s">
        <v>104</v>
      </c>
      <c r="F11" s="26" t="s">
        <v>105</v>
      </c>
      <c r="G11" s="26" t="s">
        <v>106</v>
      </c>
      <c r="H11" s="26" t="s">
        <v>107</v>
      </c>
    </row>
    <row r="12" spans="2:8" ht="54.75" customHeight="1" x14ac:dyDescent="0.3">
      <c r="B12" s="20" t="s">
        <v>108</v>
      </c>
      <c r="C12" s="26"/>
      <c r="D12" s="26" t="s">
        <v>109</v>
      </c>
      <c r="E12" s="26" t="s">
        <v>110</v>
      </c>
      <c r="F12" s="26" t="s">
        <v>111</v>
      </c>
      <c r="G12" s="26" t="s">
        <v>112</v>
      </c>
      <c r="H12" s="26" t="s">
        <v>113</v>
      </c>
    </row>
    <row r="13" spans="2:8" x14ac:dyDescent="0.3">
      <c r="B13" s="20" t="s">
        <v>50</v>
      </c>
      <c r="C13" s="26"/>
      <c r="D13" s="19" t="s">
        <v>114</v>
      </c>
      <c r="E13" s="19" t="s">
        <v>115</v>
      </c>
      <c r="F13" s="19" t="s">
        <v>116</v>
      </c>
      <c r="G13" s="19" t="s">
        <v>117</v>
      </c>
      <c r="H13" s="19" t="s">
        <v>118</v>
      </c>
    </row>
    <row r="14" spans="2:8" x14ac:dyDescent="0.3">
      <c r="B14" s="20" t="s">
        <v>90</v>
      </c>
      <c r="C14" s="26"/>
      <c r="D14" s="25">
        <v>1</v>
      </c>
      <c r="E14" s="25">
        <v>2</v>
      </c>
      <c r="F14" s="25">
        <v>3</v>
      </c>
      <c r="G14" s="25">
        <v>4</v>
      </c>
      <c r="H14" s="25">
        <v>5</v>
      </c>
    </row>
    <row r="17" spans="2:8" ht="15" customHeight="1" x14ac:dyDescent="0.3">
      <c r="B17" s="7" t="s">
        <v>119</v>
      </c>
      <c r="C17" s="7"/>
      <c r="D17" s="7"/>
      <c r="E17" s="7"/>
      <c r="F17" s="7"/>
      <c r="G17" s="7"/>
      <c r="H17" s="7"/>
    </row>
    <row r="18" spans="2:8" x14ac:dyDescent="0.3">
      <c r="B18" s="20" t="s">
        <v>120</v>
      </c>
      <c r="C18" s="20" t="s">
        <v>121</v>
      </c>
      <c r="D18" s="19" t="s">
        <v>122</v>
      </c>
      <c r="E18" s="19" t="s">
        <v>123</v>
      </c>
      <c r="F18" s="19" t="s">
        <v>124</v>
      </c>
      <c r="G18" s="19" t="s">
        <v>125</v>
      </c>
      <c r="H18" s="19" t="s">
        <v>126</v>
      </c>
    </row>
    <row r="19" spans="2:8" x14ac:dyDescent="0.3">
      <c r="B19" s="25" t="s">
        <v>91</v>
      </c>
      <c r="C19" s="25">
        <v>1</v>
      </c>
      <c r="D19" s="27">
        <f t="shared" ref="D19:H23" si="0">$C19+D$14</f>
        <v>2</v>
      </c>
      <c r="E19" s="27">
        <f t="shared" si="0"/>
        <v>3</v>
      </c>
      <c r="F19" s="27">
        <f t="shared" si="0"/>
        <v>4</v>
      </c>
      <c r="G19" s="27">
        <f t="shared" si="0"/>
        <v>5</v>
      </c>
      <c r="H19" s="27">
        <f t="shared" si="0"/>
        <v>6</v>
      </c>
    </row>
    <row r="20" spans="2:8" x14ac:dyDescent="0.3">
      <c r="B20" s="25" t="s">
        <v>93</v>
      </c>
      <c r="C20" s="25">
        <v>2</v>
      </c>
      <c r="D20" s="27">
        <f t="shared" si="0"/>
        <v>3</v>
      </c>
      <c r="E20" s="27">
        <f t="shared" si="0"/>
        <v>4</v>
      </c>
      <c r="F20" s="27">
        <f t="shared" si="0"/>
        <v>5</v>
      </c>
      <c r="G20" s="27">
        <f t="shared" si="0"/>
        <v>6</v>
      </c>
      <c r="H20" s="27">
        <f t="shared" si="0"/>
        <v>7</v>
      </c>
    </row>
    <row r="21" spans="2:8" x14ac:dyDescent="0.3">
      <c r="B21" s="25" t="s">
        <v>95</v>
      </c>
      <c r="C21" s="25">
        <v>3</v>
      </c>
      <c r="D21" s="27">
        <f t="shared" si="0"/>
        <v>4</v>
      </c>
      <c r="E21" s="27">
        <f t="shared" si="0"/>
        <v>5</v>
      </c>
      <c r="F21" s="27">
        <f t="shared" si="0"/>
        <v>6</v>
      </c>
      <c r="G21" s="27">
        <f t="shared" si="0"/>
        <v>7</v>
      </c>
      <c r="H21" s="27">
        <f t="shared" si="0"/>
        <v>8</v>
      </c>
    </row>
    <row r="22" spans="2:8" x14ac:dyDescent="0.3">
      <c r="B22" s="25" t="s">
        <v>97</v>
      </c>
      <c r="C22" s="25">
        <v>4</v>
      </c>
      <c r="D22" s="27">
        <f t="shared" si="0"/>
        <v>5</v>
      </c>
      <c r="E22" s="27">
        <f t="shared" si="0"/>
        <v>6</v>
      </c>
      <c r="F22" s="27">
        <f t="shared" si="0"/>
        <v>7</v>
      </c>
      <c r="G22" s="27">
        <f t="shared" si="0"/>
        <v>8</v>
      </c>
      <c r="H22" s="27">
        <f t="shared" si="0"/>
        <v>9</v>
      </c>
    </row>
    <row r="23" spans="2:8" x14ac:dyDescent="0.3">
      <c r="B23" s="25" t="s">
        <v>99</v>
      </c>
      <c r="C23" s="25">
        <v>5</v>
      </c>
      <c r="D23" s="27">
        <f t="shared" si="0"/>
        <v>6</v>
      </c>
      <c r="E23" s="27">
        <f t="shared" si="0"/>
        <v>7</v>
      </c>
      <c r="F23" s="27">
        <f t="shared" si="0"/>
        <v>8</v>
      </c>
      <c r="G23" s="27">
        <f t="shared" si="0"/>
        <v>9</v>
      </c>
      <c r="H23" s="27">
        <f t="shared" si="0"/>
        <v>10</v>
      </c>
    </row>
    <row r="26" spans="2:8" ht="15" customHeight="1" x14ac:dyDescent="0.3">
      <c r="B26" s="7" t="s">
        <v>127</v>
      </c>
      <c r="C26" s="7"/>
      <c r="D26" s="7"/>
      <c r="E26" s="7"/>
      <c r="F26" s="7"/>
      <c r="G26" s="7"/>
      <c r="H26" s="7"/>
    </row>
    <row r="27" spans="2:8" ht="15" customHeight="1" x14ac:dyDescent="0.3">
      <c r="B27" s="20" t="s">
        <v>49</v>
      </c>
      <c r="C27" s="6" t="s">
        <v>50</v>
      </c>
      <c r="D27" s="6"/>
    </row>
    <row r="28" spans="2:8" ht="15" customHeight="1" x14ac:dyDescent="0.3">
      <c r="B28" s="28" t="s">
        <v>128</v>
      </c>
      <c r="C28" s="4" t="s">
        <v>129</v>
      </c>
      <c r="D28" s="4"/>
    </row>
    <row r="29" spans="2:8" ht="15" customHeight="1" x14ac:dyDescent="0.3">
      <c r="B29" s="29" t="s">
        <v>130</v>
      </c>
      <c r="C29" s="4" t="s">
        <v>131</v>
      </c>
      <c r="D29" s="4"/>
    </row>
    <row r="30" spans="2:8" ht="15" customHeight="1" x14ac:dyDescent="0.3">
      <c r="B30" s="30" t="s">
        <v>132</v>
      </c>
      <c r="C30" s="4" t="s">
        <v>133</v>
      </c>
      <c r="D30" s="4"/>
    </row>
    <row r="31" spans="2:8" ht="15" customHeight="1" x14ac:dyDescent="0.3">
      <c r="B31" s="31" t="s">
        <v>134</v>
      </c>
      <c r="C31" s="4" t="s">
        <v>135</v>
      </c>
      <c r="D31" s="4"/>
    </row>
    <row r="33" spans="2:2" x14ac:dyDescent="0.3">
      <c r="B33" s="32" t="s">
        <v>136</v>
      </c>
    </row>
  </sheetData>
  <mergeCells count="15">
    <mergeCell ref="C27:D27"/>
    <mergeCell ref="C28:D28"/>
    <mergeCell ref="C29:D29"/>
    <mergeCell ref="C30:D30"/>
    <mergeCell ref="C31:D31"/>
    <mergeCell ref="C7:D7"/>
    <mergeCell ref="C8:D8"/>
    <mergeCell ref="B10:H10"/>
    <mergeCell ref="B17:H17"/>
    <mergeCell ref="B26:H26"/>
    <mergeCell ref="B2:H2"/>
    <mergeCell ref="C3:D3"/>
    <mergeCell ref="C4:D4"/>
    <mergeCell ref="C5:D5"/>
    <mergeCell ref="C6:D6"/>
  </mergeCells>
  <conditionalFormatting sqref="D19:H23">
    <cfRule type="expression" dxfId="5" priority="2">
      <formula>AND(ISNUMBER(D19),D19&gt;=8)</formula>
    </cfRule>
    <cfRule type="expression" dxfId="4" priority="3">
      <formula>AND(ISNUMBER(D19),D19&gt;=6)</formula>
    </cfRule>
    <cfRule type="expression" dxfId="3" priority="4">
      <formula>AND(ISNUMBER(D19),D19=5)</formula>
    </cfRule>
    <cfRule type="expression" dxfId="2" priority="5">
      <formula>AND(ISNUMBER(D19),D19&gt;=2)</formula>
    </cfRule>
  </conditionalFormatting>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31"/>
  <sheetViews>
    <sheetView zoomScaleNormal="100" workbookViewId="0"/>
  </sheetViews>
  <sheetFormatPr baseColWidth="10" defaultColWidth="8.6640625" defaultRowHeight="14.4" x14ac:dyDescent="0.3"/>
  <cols>
    <col min="1" max="1" width="3" customWidth="1"/>
    <col min="2" max="2" width="26" customWidth="1"/>
    <col min="3" max="7" width="14" customWidth="1"/>
    <col min="8" max="8" width="3" customWidth="1"/>
    <col min="9" max="9" width="26" customWidth="1"/>
    <col min="10" max="14" width="14" customWidth="1"/>
    <col min="15" max="15" width="3" customWidth="1"/>
  </cols>
  <sheetData>
    <row r="1" spans="2:15" ht="17.399999999999999" customHeight="1" x14ac:dyDescent="0.3">
      <c r="B1" s="14" t="s">
        <v>137</v>
      </c>
      <c r="C1" s="14"/>
      <c r="D1" s="14"/>
      <c r="E1" s="14"/>
      <c r="F1" s="14"/>
      <c r="G1" s="14"/>
      <c r="H1" s="14"/>
      <c r="I1" s="14"/>
      <c r="J1" s="14"/>
      <c r="K1" s="14"/>
      <c r="L1" s="14"/>
      <c r="M1" s="14"/>
    </row>
    <row r="3" spans="2:15" x14ac:dyDescent="0.3">
      <c r="B3" s="33" t="s">
        <v>50</v>
      </c>
      <c r="C3" s="33" t="s">
        <v>138</v>
      </c>
      <c r="D3" s="33" t="s">
        <v>139</v>
      </c>
      <c r="F3" s="33" t="s">
        <v>43</v>
      </c>
      <c r="G3" s="33" t="s">
        <v>40</v>
      </c>
      <c r="I3" s="33" t="s">
        <v>44</v>
      </c>
      <c r="J3" s="33" t="s">
        <v>40</v>
      </c>
      <c r="L3" s="33" t="s">
        <v>140</v>
      </c>
      <c r="M3" s="33" t="s">
        <v>40</v>
      </c>
    </row>
    <row r="4" spans="2:15" x14ac:dyDescent="0.3">
      <c r="B4" s="34" t="s">
        <v>141</v>
      </c>
      <c r="C4" s="35">
        <f>COUNTIF('Matriz de Riesgos'!$K$11:$K$57,B4)</f>
        <v>1</v>
      </c>
      <c r="D4" s="35">
        <f>COUNTIF('Matriz de Riesgos'!$Q$11:$Q$57,B4)</f>
        <v>0</v>
      </c>
      <c r="F4" s="35" t="s">
        <v>142</v>
      </c>
      <c r="G4" s="35">
        <f>COUNTIF('Matriz de Riesgos'!$D$11:$D$57,F4)</f>
        <v>0</v>
      </c>
      <c r="I4" s="35" t="s">
        <v>143</v>
      </c>
      <c r="J4" s="35">
        <f>COUNTIF('Matriz de Riesgos'!$E$11:$E$57,I4)</f>
        <v>1</v>
      </c>
      <c r="L4" s="35" t="s">
        <v>85</v>
      </c>
      <c r="M4" s="35">
        <f>COUNTIF('Matriz de Riesgos'!$L$11:$L$57,L4)</f>
        <v>1</v>
      </c>
    </row>
    <row r="5" spans="2:15" x14ac:dyDescent="0.3">
      <c r="B5" s="36" t="s">
        <v>144</v>
      </c>
      <c r="C5" s="35">
        <f>COUNTIF('Matriz de Riesgos'!$K$11:$K$57,B5)</f>
        <v>4</v>
      </c>
      <c r="D5" s="35">
        <f>COUNTIF('Matriz de Riesgos'!$Q$11:$Q$57,B5)</f>
        <v>1</v>
      </c>
      <c r="F5" s="35" t="s">
        <v>145</v>
      </c>
      <c r="G5" s="35">
        <f>COUNTIF('Matriz de Riesgos'!$D$11:$D$57,F5)</f>
        <v>1</v>
      </c>
      <c r="I5" s="35" t="s">
        <v>84</v>
      </c>
      <c r="J5" s="35">
        <f>COUNTIF('Matriz de Riesgos'!$E$11:$E$57,I5)</f>
        <v>0</v>
      </c>
      <c r="L5" s="35" t="s">
        <v>146</v>
      </c>
      <c r="M5" s="35">
        <f>COUNTIF('Matriz de Riesgos'!$L$11:$L$57,L5)</f>
        <v>2</v>
      </c>
    </row>
    <row r="6" spans="2:15" ht="26.4" x14ac:dyDescent="0.3">
      <c r="B6" s="37" t="s">
        <v>147</v>
      </c>
      <c r="C6" s="35">
        <f>COUNTIF('Matriz de Riesgos'!$K$11:$K$57,B6)</f>
        <v>0</v>
      </c>
      <c r="D6" s="35">
        <f>COUNTIF('Matriz de Riesgos'!$Q$11:$Q$57,B6)</f>
        <v>0</v>
      </c>
      <c r="F6" s="35" t="s">
        <v>148</v>
      </c>
      <c r="G6" s="35">
        <f>COUNTIF('Matriz de Riesgos'!$D$11:$D$57,F6)</f>
        <v>0</v>
      </c>
      <c r="I6" s="35" t="s">
        <v>149</v>
      </c>
      <c r="J6" s="35">
        <f>COUNTIF('Matriz de Riesgos'!$E$11:$E$57,I6)</f>
        <v>2</v>
      </c>
      <c r="L6" s="35" t="s">
        <v>150</v>
      </c>
      <c r="M6" s="35">
        <f>COUNTIF('Matriz de Riesgos'!$L$11:$L$57,L6)</f>
        <v>2</v>
      </c>
    </row>
    <row r="7" spans="2:15" x14ac:dyDescent="0.3">
      <c r="B7" s="38" t="s">
        <v>151</v>
      </c>
      <c r="C7" s="35">
        <f>COUNTIF('Matriz de Riesgos'!$K$11:$K$57,B7)</f>
        <v>0</v>
      </c>
      <c r="D7" s="35">
        <f>COUNTIF('Matriz de Riesgos'!$Q$11:$Q$57,B7)</f>
        <v>4</v>
      </c>
      <c r="F7" s="35" t="s">
        <v>83</v>
      </c>
      <c r="G7" s="35">
        <f>COUNTIF('Matriz de Riesgos'!$D$11:$D$57,F7)</f>
        <v>4</v>
      </c>
      <c r="I7" s="35" t="s">
        <v>152</v>
      </c>
      <c r="J7" s="35">
        <f>COUNTIF('Matriz de Riesgos'!$E$11:$E$57,I7)</f>
        <v>0</v>
      </c>
    </row>
    <row r="8" spans="2:15" x14ac:dyDescent="0.3">
      <c r="B8" s="39" t="s">
        <v>153</v>
      </c>
      <c r="C8" s="40">
        <f>SUM(C4:C7)</f>
        <v>5</v>
      </c>
      <c r="D8" s="40">
        <f>SUM(D4:D7)</f>
        <v>5</v>
      </c>
      <c r="I8" s="35" t="s">
        <v>154</v>
      </c>
      <c r="J8" s="35">
        <f>COUNTIF('Matriz de Riesgos'!$E$11:$E$57,I8)</f>
        <v>1</v>
      </c>
    </row>
    <row r="9" spans="2:15" x14ac:dyDescent="0.3">
      <c r="I9" s="35" t="s">
        <v>155</v>
      </c>
      <c r="J9" s="35">
        <f>COUNTIF('Matriz de Riesgos'!$E$11:$E$57,I9)</f>
        <v>0</v>
      </c>
    </row>
    <row r="10" spans="2:15" x14ac:dyDescent="0.3">
      <c r="I10" s="35" t="s">
        <v>156</v>
      </c>
      <c r="J10" s="35">
        <f>COUNTIF('Matriz de Riesgos'!$E$11:$E$57,I10)</f>
        <v>0</v>
      </c>
    </row>
    <row r="11" spans="2:15" x14ac:dyDescent="0.3">
      <c r="I11" s="35" t="s">
        <v>157</v>
      </c>
      <c r="J11" s="35">
        <f>COUNTIF('Matriz de Riesgos'!$E$11:$E$57,I11)</f>
        <v>1</v>
      </c>
    </row>
    <row r="14" spans="2:15" ht="15" customHeight="1" x14ac:dyDescent="0.3">
      <c r="B14" s="3" t="s">
        <v>158</v>
      </c>
      <c r="C14" s="3"/>
      <c r="D14" s="3"/>
      <c r="E14" s="3"/>
      <c r="F14" s="3"/>
      <c r="G14" s="3"/>
      <c r="H14" s="3"/>
      <c r="I14" s="3" t="s">
        <v>159</v>
      </c>
      <c r="J14" s="3"/>
      <c r="K14" s="3"/>
      <c r="L14" s="3"/>
      <c r="M14" s="3"/>
      <c r="N14" s="3"/>
      <c r="O14" s="3"/>
    </row>
    <row r="15" spans="2:15" x14ac:dyDescent="0.3">
      <c r="B15" s="33" t="s">
        <v>120</v>
      </c>
      <c r="C15" s="41"/>
      <c r="D15" s="33">
        <v>1</v>
      </c>
      <c r="E15" s="33">
        <v>2</v>
      </c>
      <c r="F15" s="33">
        <v>3</v>
      </c>
      <c r="G15" s="33">
        <v>4</v>
      </c>
      <c r="H15" s="33">
        <v>5</v>
      </c>
      <c r="I15" s="33" t="s">
        <v>120</v>
      </c>
      <c r="J15" s="41"/>
      <c r="K15" s="33">
        <v>1</v>
      </c>
      <c r="L15" s="33">
        <v>2</v>
      </c>
      <c r="M15" s="33">
        <v>3</v>
      </c>
      <c r="N15" s="33">
        <v>4</v>
      </c>
      <c r="O15" s="33">
        <v>5</v>
      </c>
    </row>
    <row r="16" spans="2:15" ht="15.6" x14ac:dyDescent="0.3">
      <c r="B16" s="40" t="s">
        <v>99</v>
      </c>
      <c r="C16" s="40">
        <v>5</v>
      </c>
      <c r="D16" s="42">
        <f>COUNTIFS('Matriz de Riesgos'!$H$11:$H$57,C16,'Matriz de Riesgos'!$I$11:$I$57,D$15)</f>
        <v>0</v>
      </c>
      <c r="E16" s="42">
        <f>COUNTIFS('Matriz de Riesgos'!$H$11:$H$57,C16,'Matriz de Riesgos'!$I$11:$I$57,E$15)</f>
        <v>0</v>
      </c>
      <c r="F16" s="43">
        <f>COUNTIFS('Matriz de Riesgos'!$H$11:$H$57,C16,'Matriz de Riesgos'!$I$11:$I$57,F$15)</f>
        <v>0</v>
      </c>
      <c r="G16" s="43">
        <f>COUNTIFS('Matriz de Riesgos'!$H$11:$H$57,C16,'Matriz de Riesgos'!$I$11:$I$57,G$15)</f>
        <v>1</v>
      </c>
      <c r="H16" s="43">
        <f>COUNTIFS('Matriz de Riesgos'!$H$11:$H$57,C16,'Matriz de Riesgos'!$I$11:$I$57,H$15)</f>
        <v>0</v>
      </c>
      <c r="I16" s="40" t="s">
        <v>99</v>
      </c>
      <c r="J16" s="40">
        <v>5</v>
      </c>
      <c r="K16" s="42">
        <f>COUNTIFS('Matriz de Riesgos'!$N$11:$N$57,J16,'Matriz de Riesgos'!$O$11:$O$57,K$15)</f>
        <v>0</v>
      </c>
      <c r="L16" s="42">
        <f>COUNTIFS('Matriz de Riesgos'!$N$11:$N$57,J16,'Matriz de Riesgos'!$O$11:$O$57,L$15)</f>
        <v>0</v>
      </c>
      <c r="M16" s="43">
        <f>COUNTIFS('Matriz de Riesgos'!$N$11:$N$57,J16,'Matriz de Riesgos'!$O$11:$O$57,M$15)</f>
        <v>0</v>
      </c>
      <c r="N16" s="43">
        <f>COUNTIFS('Matriz de Riesgos'!$N$11:$N$57,J16,'Matriz de Riesgos'!$O$11:$O$57,N$15)</f>
        <v>0</v>
      </c>
      <c r="O16" s="43">
        <f>COUNTIFS('Matriz de Riesgos'!$N$11:$N$57,J16,'Matriz de Riesgos'!$O$11:$O$57,O$15)</f>
        <v>0</v>
      </c>
    </row>
    <row r="17" spans="2:15" ht="15.6" x14ac:dyDescent="0.3">
      <c r="B17" s="40" t="s">
        <v>97</v>
      </c>
      <c r="C17" s="40">
        <v>4</v>
      </c>
      <c r="D17" s="44">
        <f>COUNTIFS('Matriz de Riesgos'!$H$11:$H$57,C17,'Matriz de Riesgos'!$I$11:$I$57,D$15)</f>
        <v>0</v>
      </c>
      <c r="E17" s="42">
        <f>COUNTIFS('Matriz de Riesgos'!$H$11:$H$57,C17,'Matriz de Riesgos'!$I$11:$I$57,E$15)</f>
        <v>0</v>
      </c>
      <c r="F17" s="42">
        <f>COUNTIFS('Matriz de Riesgos'!$H$11:$H$57,C17,'Matriz de Riesgos'!$I$11:$I$57,F$15)</f>
        <v>0</v>
      </c>
      <c r="G17" s="43">
        <f>COUNTIFS('Matriz de Riesgos'!$H$11:$H$57,C17,'Matriz de Riesgos'!$I$11:$I$57,G$15)</f>
        <v>0</v>
      </c>
      <c r="H17" s="43">
        <f>COUNTIFS('Matriz de Riesgos'!$H$11:$H$57,C17,'Matriz de Riesgos'!$I$11:$I$57,H$15)</f>
        <v>0</v>
      </c>
      <c r="I17" s="40" t="s">
        <v>97</v>
      </c>
      <c r="J17" s="40">
        <v>4</v>
      </c>
      <c r="K17" s="44">
        <f>COUNTIFS('Matriz de Riesgos'!$N$11:$N$57,J17,'Matriz de Riesgos'!$O$11:$O$57,K$15)</f>
        <v>0</v>
      </c>
      <c r="L17" s="42">
        <f>COUNTIFS('Matriz de Riesgos'!$N$11:$N$57,J17,'Matriz de Riesgos'!$O$11:$O$57,L$15)</f>
        <v>0</v>
      </c>
      <c r="M17" s="42">
        <f>COUNTIFS('Matriz de Riesgos'!$N$11:$N$57,J17,'Matriz de Riesgos'!$O$11:$O$57,M$15)</f>
        <v>0</v>
      </c>
      <c r="N17" s="43">
        <f>COUNTIFS('Matriz de Riesgos'!$N$11:$N$57,J17,'Matriz de Riesgos'!$O$11:$O$57,N$15)</f>
        <v>0</v>
      </c>
      <c r="O17" s="43">
        <f>COUNTIFS('Matriz de Riesgos'!$N$11:$N$57,J17,'Matriz de Riesgos'!$O$11:$O$57,O$15)</f>
        <v>0</v>
      </c>
    </row>
    <row r="18" spans="2:15" ht="15.6" x14ac:dyDescent="0.3">
      <c r="B18" s="40" t="s">
        <v>95</v>
      </c>
      <c r="C18" s="40">
        <v>3</v>
      </c>
      <c r="D18" s="45">
        <f>COUNTIFS('Matriz de Riesgos'!$H$11:$H$57,C18,'Matriz de Riesgos'!$I$11:$I$57,D$15)</f>
        <v>0</v>
      </c>
      <c r="E18" s="44">
        <f>COUNTIFS('Matriz de Riesgos'!$H$11:$H$57,C18,'Matriz de Riesgos'!$I$11:$I$57,E$15)</f>
        <v>0</v>
      </c>
      <c r="F18" s="42">
        <f>COUNTIFS('Matriz de Riesgos'!$H$11:$H$57,C18,'Matriz de Riesgos'!$I$11:$I$57,F$15)</f>
        <v>2</v>
      </c>
      <c r="G18" s="42">
        <f>COUNTIFS('Matriz de Riesgos'!$H$11:$H$57,C18,'Matriz de Riesgos'!$I$11:$I$57,G$15)</f>
        <v>1</v>
      </c>
      <c r="H18" s="43">
        <f>COUNTIFS('Matriz de Riesgos'!$H$11:$H$57,C18,'Matriz de Riesgos'!$I$11:$I$57,H$15)</f>
        <v>0</v>
      </c>
      <c r="I18" s="40" t="s">
        <v>95</v>
      </c>
      <c r="J18" s="40">
        <v>3</v>
      </c>
      <c r="K18" s="45">
        <f>COUNTIFS('Matriz de Riesgos'!$N$11:$N$57,J18,'Matriz de Riesgos'!$O$11:$O$57,K$15)</f>
        <v>0</v>
      </c>
      <c r="L18" s="44">
        <f>COUNTIFS('Matriz de Riesgos'!$N$11:$N$57,J18,'Matriz de Riesgos'!$O$11:$O$57,L$15)</f>
        <v>0</v>
      </c>
      <c r="M18" s="42">
        <f>COUNTIFS('Matriz de Riesgos'!$N$11:$N$57,J18,'Matriz de Riesgos'!$O$11:$O$57,M$15)</f>
        <v>0</v>
      </c>
      <c r="N18" s="42">
        <f>COUNTIFS('Matriz de Riesgos'!$N$11:$N$57,J18,'Matriz de Riesgos'!$O$11:$O$57,N$15)</f>
        <v>0</v>
      </c>
      <c r="O18" s="43">
        <f>COUNTIFS('Matriz de Riesgos'!$N$11:$N$57,J18,'Matriz de Riesgos'!$O$11:$O$57,O$15)</f>
        <v>0</v>
      </c>
    </row>
    <row r="19" spans="2:15" ht="15.6" x14ac:dyDescent="0.3">
      <c r="B19" s="40" t="s">
        <v>93</v>
      </c>
      <c r="C19" s="40">
        <v>2</v>
      </c>
      <c r="D19" s="45">
        <f>COUNTIFS('Matriz de Riesgos'!$H$11:$H$57,C19,'Matriz de Riesgos'!$I$11:$I$57,D$15)</f>
        <v>0</v>
      </c>
      <c r="E19" s="45">
        <f>COUNTIFS('Matriz de Riesgos'!$H$11:$H$57,C19,'Matriz de Riesgos'!$I$11:$I$57,E$15)</f>
        <v>0</v>
      </c>
      <c r="F19" s="44">
        <f>COUNTIFS('Matriz de Riesgos'!$H$11:$H$57,C19,'Matriz de Riesgos'!$I$11:$I$57,F$15)</f>
        <v>0</v>
      </c>
      <c r="G19" s="42">
        <f>COUNTIFS('Matriz de Riesgos'!$H$11:$H$57,C19,'Matriz de Riesgos'!$I$11:$I$57,G$15)</f>
        <v>0</v>
      </c>
      <c r="H19" s="42">
        <f>COUNTIFS('Matriz de Riesgos'!$H$11:$H$57,C19,'Matriz de Riesgos'!$I$11:$I$57,H$15)</f>
        <v>1</v>
      </c>
      <c r="I19" s="40" t="s">
        <v>93</v>
      </c>
      <c r="J19" s="40">
        <v>2</v>
      </c>
      <c r="K19" s="45">
        <f>COUNTIFS('Matriz de Riesgos'!$N$11:$N$57,J19,'Matriz de Riesgos'!$O$11:$O$57,K$15)</f>
        <v>0</v>
      </c>
      <c r="L19" s="45">
        <f>COUNTIFS('Matriz de Riesgos'!$N$11:$N$57,J19,'Matriz de Riesgos'!$O$11:$O$57,L$15)</f>
        <v>3</v>
      </c>
      <c r="M19" s="44">
        <f>COUNTIFS('Matriz de Riesgos'!$N$11:$N$57,J19,'Matriz de Riesgos'!$O$11:$O$57,M$15)</f>
        <v>0</v>
      </c>
      <c r="N19" s="42">
        <f>COUNTIFS('Matriz de Riesgos'!$N$11:$N$57,J19,'Matriz de Riesgos'!$O$11:$O$57,N$15)</f>
        <v>0</v>
      </c>
      <c r="O19" s="42">
        <f>COUNTIFS('Matriz de Riesgos'!$N$11:$N$57,J19,'Matriz de Riesgos'!$O$11:$O$57,O$15)</f>
        <v>0</v>
      </c>
    </row>
    <row r="20" spans="2:15" ht="15.6" x14ac:dyDescent="0.3">
      <c r="B20" s="40" t="s">
        <v>91</v>
      </c>
      <c r="C20" s="40">
        <v>1</v>
      </c>
      <c r="D20" s="45">
        <f>COUNTIFS('Matriz de Riesgos'!$H$11:$H$57,C20,'Matriz de Riesgos'!$I$11:$I$57,D$15)</f>
        <v>0</v>
      </c>
      <c r="E20" s="45">
        <f>COUNTIFS('Matriz de Riesgos'!$H$11:$H$57,C20,'Matriz de Riesgos'!$I$11:$I$57,E$15)</f>
        <v>0</v>
      </c>
      <c r="F20" s="45">
        <f>COUNTIFS('Matriz de Riesgos'!$H$11:$H$57,C20,'Matriz de Riesgos'!$I$11:$I$57,F$15)</f>
        <v>0</v>
      </c>
      <c r="G20" s="44">
        <f>COUNTIFS('Matriz de Riesgos'!$H$11:$H$57,C20,'Matriz de Riesgos'!$I$11:$I$57,G$15)</f>
        <v>0</v>
      </c>
      <c r="H20" s="42">
        <f>COUNTIFS('Matriz de Riesgos'!$H$11:$H$57,C20,'Matriz de Riesgos'!$I$11:$I$57,H$15)</f>
        <v>0</v>
      </c>
      <c r="I20" s="40" t="s">
        <v>91</v>
      </c>
      <c r="J20" s="40">
        <v>1</v>
      </c>
      <c r="K20" s="45">
        <f>COUNTIFS('Matriz de Riesgos'!$N$11:$N$57,J20,'Matriz de Riesgos'!$O$11:$O$57,K$15)</f>
        <v>0</v>
      </c>
      <c r="L20" s="45">
        <f>COUNTIFS('Matriz de Riesgos'!$N$11:$N$57,J20,'Matriz de Riesgos'!$O$11:$O$57,L$15)</f>
        <v>0</v>
      </c>
      <c r="M20" s="45">
        <f>COUNTIFS('Matriz de Riesgos'!$N$11:$N$57,J20,'Matriz de Riesgos'!$O$11:$O$57,M$15)</f>
        <v>1</v>
      </c>
      <c r="N20" s="44">
        <f>COUNTIFS('Matriz de Riesgos'!$N$11:$N$57,J20,'Matriz de Riesgos'!$O$11:$O$57,N$15)</f>
        <v>0</v>
      </c>
      <c r="O20" s="42">
        <f>COUNTIFS('Matriz de Riesgos'!$N$11:$N$57,J20,'Matriz de Riesgos'!$O$11:$O$57,O$15)</f>
        <v>1</v>
      </c>
    </row>
    <row r="21" spans="2:15" x14ac:dyDescent="0.3">
      <c r="B21" s="2" t="s">
        <v>160</v>
      </c>
      <c r="C21" s="2"/>
      <c r="D21" s="2"/>
      <c r="E21" s="2"/>
      <c r="F21" s="2"/>
      <c r="G21" s="2"/>
      <c r="H21" s="2"/>
      <c r="I21" s="2" t="s">
        <v>160</v>
      </c>
      <c r="J21" s="2"/>
      <c r="K21" s="2"/>
      <c r="L21" s="2"/>
      <c r="M21" s="2"/>
      <c r="N21" s="2"/>
      <c r="O21" s="2"/>
    </row>
    <row r="24" spans="2:15" ht="15" customHeight="1" x14ac:dyDescent="0.3">
      <c r="B24" s="3" t="s">
        <v>161</v>
      </c>
      <c r="C24" s="3"/>
      <c r="D24" s="3"/>
      <c r="E24" s="3"/>
      <c r="F24" s="3"/>
      <c r="G24" s="3"/>
      <c r="H24" s="3"/>
      <c r="I24" s="3"/>
      <c r="J24" s="3"/>
      <c r="K24" s="3"/>
      <c r="L24" s="3"/>
      <c r="M24" s="3"/>
    </row>
    <row r="25" spans="2:15" ht="15" customHeight="1" x14ac:dyDescent="0.3">
      <c r="B25" s="1" t="s">
        <v>162</v>
      </c>
      <c r="C25" s="1"/>
      <c r="D25" s="1"/>
      <c r="E25" s="1"/>
      <c r="F25" s="1"/>
      <c r="G25" s="1"/>
      <c r="H25" s="1"/>
      <c r="I25" s="1"/>
      <c r="J25" s="1"/>
      <c r="K25" s="1"/>
      <c r="L25" s="48">
        <f>SUMPRODUCT(('Matriz de Riesgos'!$F$11:$F$57&lt;&gt;"")*((('Matriz de Riesgos'!$H$11:$H$57="")+('Matriz de Riesgos'!$I$11:$I$57=""))&gt;0))</f>
        <v>0</v>
      </c>
      <c r="M25" s="48"/>
    </row>
    <row r="26" spans="2:15" ht="15" customHeight="1" x14ac:dyDescent="0.3">
      <c r="B26" s="1" t="s">
        <v>163</v>
      </c>
      <c r="C26" s="1"/>
      <c r="D26" s="1"/>
      <c r="E26" s="1"/>
      <c r="F26" s="1"/>
      <c r="G26" s="1"/>
      <c r="H26" s="1"/>
      <c r="I26" s="1"/>
      <c r="J26" s="1"/>
      <c r="K26" s="1"/>
      <c r="L26" s="48">
        <f>SUMPRODUCT(('Matriz de Riesgos'!$F$11:$F$57&lt;&gt;"")*((('Matriz de Riesgos'!$B$11:$B$57="")+('Matriz de Riesgos'!$C$11:$C$57="")+('Matriz de Riesgos'!$D$11:$D$57="")+('Matriz de Riesgos'!$E$11:$E$57=""))&gt;0))</f>
        <v>0</v>
      </c>
      <c r="M26" s="48"/>
    </row>
    <row r="27" spans="2:15" ht="15" customHeight="1" x14ac:dyDescent="0.3">
      <c r="B27" s="1" t="s">
        <v>164</v>
      </c>
      <c r="C27" s="1"/>
      <c r="D27" s="1"/>
      <c r="E27" s="1"/>
      <c r="F27" s="1"/>
      <c r="G27" s="1"/>
      <c r="H27" s="1"/>
      <c r="I27" s="1"/>
      <c r="J27" s="1"/>
      <c r="K27" s="1"/>
      <c r="L27" s="48">
        <f>SUMPRODUCT(('Matriz de Riesgos'!$F$11:$F$57&lt;&gt;"")*('Matriz de Riesgos'!$L$11:$L$57=""))</f>
        <v>0</v>
      </c>
      <c r="M27" s="48"/>
    </row>
    <row r="28" spans="2:15" ht="15" customHeight="1" x14ac:dyDescent="0.3">
      <c r="B28" s="1" t="s">
        <v>165</v>
      </c>
      <c r="C28" s="1"/>
      <c r="D28" s="1"/>
      <c r="E28" s="1"/>
      <c r="F28" s="1"/>
      <c r="G28" s="1"/>
      <c r="H28" s="1"/>
      <c r="I28" s="1"/>
      <c r="J28" s="1"/>
      <c r="K28" s="1"/>
      <c r="L28" s="48">
        <f>SUMPRODUCT(((('Matriz de Riesgos'!$K$11:$K$57="Alto")+('Matriz de Riesgos'!$K$11:$K$57="Extremo"))&gt;0)*('Matriz de Riesgos'!$M$11:$M$57=""))</f>
        <v>0</v>
      </c>
      <c r="M28" s="48"/>
    </row>
    <row r="29" spans="2:15" ht="15" customHeight="1" x14ac:dyDescent="0.3">
      <c r="B29" s="1" t="s">
        <v>166</v>
      </c>
      <c r="C29" s="1"/>
      <c r="D29" s="1"/>
      <c r="E29" s="1"/>
      <c r="F29" s="1"/>
      <c r="G29" s="1"/>
      <c r="H29" s="1"/>
      <c r="I29" s="1"/>
      <c r="J29" s="1"/>
      <c r="K29" s="1"/>
      <c r="L29" s="48">
        <f>SUMPRODUCT(('Matriz de Riesgos'!$M$11:$M$57&lt;&gt;"")*((('Matriz de Riesgos'!$N$11:$N$57="")+('Matriz de Riesgos'!$O$11:$O$57=""))&gt;0))</f>
        <v>0</v>
      </c>
      <c r="M29" s="48"/>
    </row>
    <row r="30" spans="2:15" ht="15" customHeight="1" x14ac:dyDescent="0.3">
      <c r="B30" s="1" t="s">
        <v>167</v>
      </c>
      <c r="C30" s="1"/>
      <c r="D30" s="1"/>
      <c r="E30" s="1"/>
      <c r="F30" s="1"/>
      <c r="G30" s="1"/>
      <c r="H30" s="1"/>
      <c r="I30" s="1"/>
      <c r="J30" s="1"/>
      <c r="K30" s="1"/>
      <c r="L30" s="48">
        <f>SUMPRODUCT(('Matriz de Riesgos'!$N$11:$N$57&lt;&gt;"")*('Matriz de Riesgos'!$O$11:$O$57&lt;&gt;"")*('Matriz de Riesgos'!$H$11:$H$57&lt;&gt;"")*('Matriz de Riesgos'!$I$11:$I$57&lt;&gt;"")*(('Matriz de Riesgos'!$N$11:$N$57+0)+('Matriz de Riesgos'!$O$11:$O$57+0)&gt;('Matriz de Riesgos'!$H$11:$H$57+0)+('Matriz de Riesgos'!$I$11:$I$57+0)))</f>
        <v>0</v>
      </c>
      <c r="M30" s="48"/>
    </row>
    <row r="31" spans="2:15" ht="15" customHeight="1" x14ac:dyDescent="0.3">
      <c r="B31" s="1" t="s">
        <v>168</v>
      </c>
      <c r="C31" s="1"/>
      <c r="D31" s="1"/>
      <c r="E31" s="1"/>
      <c r="F31" s="1"/>
      <c r="G31" s="1"/>
      <c r="H31" s="1"/>
      <c r="I31" s="1"/>
      <c r="J31" s="1"/>
      <c r="K31" s="1"/>
      <c r="L31" s="48">
        <f>SUMPRODUCT(('Matriz de Riesgos'!$F$11:$F$57&lt;&gt;"")*((('Matriz de Riesgos'!$S$11:$S$57="")+('Matriz de Riesgos'!$T$11:$T$57="")+('Matriz de Riesgos'!$U$11:$U$57="")+('Matriz de Riesgos'!$V$11:$V$57="")+('Matriz de Riesgos'!$W$11:$W$57=""))&gt;0))</f>
        <v>0</v>
      </c>
      <c r="M31" s="48"/>
    </row>
  </sheetData>
  <mergeCells count="20">
    <mergeCell ref="B30:K30"/>
    <mergeCell ref="L30:M30"/>
    <mergeCell ref="B31:K31"/>
    <mergeCell ref="L31:M31"/>
    <mergeCell ref="B27:K27"/>
    <mergeCell ref="L27:M27"/>
    <mergeCell ref="B28:K28"/>
    <mergeCell ref="L28:M28"/>
    <mergeCell ref="B29:K29"/>
    <mergeCell ref="L29:M29"/>
    <mergeCell ref="B24:M24"/>
    <mergeCell ref="B25:K25"/>
    <mergeCell ref="L25:M25"/>
    <mergeCell ref="B26:K26"/>
    <mergeCell ref="L26:M26"/>
    <mergeCell ref="B1:M1"/>
    <mergeCell ref="B14:H14"/>
    <mergeCell ref="I14:O14"/>
    <mergeCell ref="B21:H21"/>
    <mergeCell ref="I21:O21"/>
  </mergeCells>
  <conditionalFormatting sqref="L25:L31">
    <cfRule type="expression" dxfId="1" priority="2">
      <formula>$L25&gt;0</formula>
    </cfRule>
    <cfRule type="expression" dxfId="0" priority="3">
      <formula>$L25=0</formula>
    </cfRule>
  </conditionalFormatting>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9"/>
  <sheetViews>
    <sheetView zoomScaleNormal="100" workbookViewId="0"/>
  </sheetViews>
  <sheetFormatPr baseColWidth="10" defaultColWidth="8.6640625" defaultRowHeight="14.4" x14ac:dyDescent="0.3"/>
  <cols>
    <col min="1" max="8" width="20" customWidth="1"/>
  </cols>
  <sheetData>
    <row r="1" spans="1:8" x14ac:dyDescent="0.3">
      <c r="A1" s="46" t="s">
        <v>41</v>
      </c>
      <c r="B1" s="46" t="s">
        <v>42</v>
      </c>
      <c r="C1" s="46" t="s">
        <v>43</v>
      </c>
      <c r="D1" s="46" t="s">
        <v>44</v>
      </c>
      <c r="E1" s="46" t="s">
        <v>169</v>
      </c>
      <c r="F1" s="46" t="s">
        <v>170</v>
      </c>
      <c r="G1" s="46" t="s">
        <v>171</v>
      </c>
      <c r="H1" s="46" t="s">
        <v>172</v>
      </c>
    </row>
    <row r="2" spans="1:8" x14ac:dyDescent="0.3">
      <c r="A2" s="47" t="s">
        <v>173</v>
      </c>
      <c r="B2" s="47" t="s">
        <v>174</v>
      </c>
      <c r="C2" s="47" t="s">
        <v>142</v>
      </c>
      <c r="D2" s="47" t="s">
        <v>143</v>
      </c>
      <c r="E2" s="47" t="s">
        <v>85</v>
      </c>
      <c r="F2" s="47" t="s">
        <v>86</v>
      </c>
      <c r="G2" s="47">
        <v>1</v>
      </c>
      <c r="H2" s="47" t="s">
        <v>175</v>
      </c>
    </row>
    <row r="3" spans="1:8" x14ac:dyDescent="0.3">
      <c r="A3" s="47" t="s">
        <v>81</v>
      </c>
      <c r="B3" s="47" t="s">
        <v>82</v>
      </c>
      <c r="C3" s="47" t="s">
        <v>145</v>
      </c>
      <c r="D3" s="47" t="s">
        <v>84</v>
      </c>
      <c r="E3" s="47" t="s">
        <v>146</v>
      </c>
      <c r="F3" s="47" t="s">
        <v>176</v>
      </c>
      <c r="G3" s="47">
        <v>2</v>
      </c>
      <c r="H3" s="47" t="s">
        <v>177</v>
      </c>
    </row>
    <row r="4" spans="1:8" x14ac:dyDescent="0.3">
      <c r="C4" s="47" t="s">
        <v>148</v>
      </c>
      <c r="D4" s="47" t="s">
        <v>149</v>
      </c>
      <c r="E4" s="47" t="s">
        <v>150</v>
      </c>
      <c r="G4" s="47">
        <v>3</v>
      </c>
      <c r="H4" s="47" t="s">
        <v>178</v>
      </c>
    </row>
    <row r="5" spans="1:8" x14ac:dyDescent="0.3">
      <c r="C5" s="47" t="s">
        <v>83</v>
      </c>
      <c r="D5" s="47" t="s">
        <v>152</v>
      </c>
      <c r="G5" s="47">
        <v>4</v>
      </c>
      <c r="H5" s="47" t="s">
        <v>87</v>
      </c>
    </row>
    <row r="6" spans="1:8" x14ac:dyDescent="0.3">
      <c r="D6" s="47" t="s">
        <v>154</v>
      </c>
      <c r="G6" s="47">
        <v>5</v>
      </c>
      <c r="H6" s="47" t="s">
        <v>179</v>
      </c>
    </row>
    <row r="7" spans="1:8" x14ac:dyDescent="0.3">
      <c r="D7" s="47" t="s">
        <v>155</v>
      </c>
      <c r="H7" s="47" t="s">
        <v>180</v>
      </c>
    </row>
    <row r="8" spans="1:8" x14ac:dyDescent="0.3">
      <c r="D8" s="47" t="s">
        <v>156</v>
      </c>
      <c r="H8" s="47" t="s">
        <v>181</v>
      </c>
    </row>
    <row r="9" spans="1:8" x14ac:dyDescent="0.3">
      <c r="D9" s="47" t="s">
        <v>157</v>
      </c>
      <c r="H9" s="47" t="s">
        <v>182</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Matriz de Riesgos</vt:lpstr>
      <vt:lpstr>Tablas de Calificación</vt:lpstr>
      <vt:lpstr>Resumen y Mapa de Calor</vt:lpstr>
      <vt:lpstr>Listas</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Yaniris Llanos Jiménez</cp:lastModifiedBy>
  <cp:revision>0</cp:revision>
  <dcterms:created xsi:type="dcterms:W3CDTF">2026-09-25T16:13:54Z</dcterms:created>
  <dcterms:modified xsi:type="dcterms:W3CDTF">2026-09-25T17:11:37Z</dcterms:modified>
  <dc:language>en-US</dc:language>
</cp:coreProperties>
</file>