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H:\.shortcut-targets-by-id\1EXzm1JvSbg0pGYejNzARh1PKoot9-sNO\PROCESOS\97. Alfonso Lopéz - POR ESTRUCTURAR\3. Estructuración\Proceso 3\"/>
    </mc:Choice>
  </mc:AlternateContent>
  <xr:revisionPtr revIDLastSave="0" documentId="13_ncr:1_{1EBD8D92-B632-4CB0-9934-63635586398A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(Entidad)'!$I$11:$I$53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(Entidad)'!$A$1:$M$70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(Entidad)'!$K$55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(Entidad)'!$K$65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(Entidad)'!$K$65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(Entidad)'!$K$66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4" i="265" l="1"/>
  <c r="K21" i="265"/>
  <c r="K22" i="265"/>
  <c r="K23" i="265"/>
  <c r="K24" i="265"/>
  <c r="K25" i="265"/>
  <c r="K26" i="265"/>
  <c r="K27" i="265"/>
  <c r="K28" i="265"/>
  <c r="K29" i="265"/>
  <c r="K30" i="265"/>
  <c r="K31" i="265"/>
  <c r="K32" i="265"/>
  <c r="K33" i="265"/>
  <c r="K20" i="265"/>
  <c r="K19" i="265"/>
  <c r="K15" i="265"/>
  <c r="K14" i="265"/>
  <c r="K51" i="265"/>
  <c r="K52" i="265"/>
  <c r="K48" i="265"/>
  <c r="K49" i="265" s="1"/>
  <c r="K45" i="265"/>
  <c r="K46" i="265"/>
  <c r="K42" i="265"/>
  <c r="K43" i="265"/>
  <c r="K39" i="265"/>
  <c r="K40" i="265"/>
  <c r="K37" i="265"/>
  <c r="K36" i="265"/>
  <c r="K16" i="265" l="1"/>
  <c r="K67" i="265" l="1"/>
  <c r="K53" i="265" l="1"/>
  <c r="K57" i="265" l="1"/>
  <c r="K60" i="265" s="1"/>
</calcChain>
</file>

<file path=xl/sharedStrings.xml><?xml version="1.0" encoding="utf-8"?>
<sst xmlns="http://schemas.openxmlformats.org/spreadsheetml/2006/main" count="122" uniqueCount="96">
  <si>
    <t>Formulario 1 - Propuesta económica  - Documento tipo de selección abreviada de menor cuantía - versión 1</t>
  </si>
  <si>
    <t>Versión: 1 del 21 de agosto de 2025</t>
  </si>
  <si>
    <t>FORMULARIO 1</t>
  </si>
  <si>
    <t>PRESUPUESTO OFICIAL</t>
  </si>
  <si>
    <r>
      <t xml:space="preserve">[La entidad puede utilizar este formulario de detalle del </t>
    </r>
    <r>
      <rPr>
        <b/>
        <u/>
        <sz val="11"/>
        <rFont val="Verdana"/>
        <family val="2"/>
      </rPr>
      <t>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</si>
  <si>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</si>
  <si>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</si>
  <si>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</si>
  <si>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</si>
  <si>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</si>
  <si>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</si>
  <si>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</si>
  <si>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</si>
  <si>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</si>
  <si>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</si>
  <si>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</si>
  <si>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</si>
  <si>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</si>
  <si>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</si>
  <si>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</si>
  <si>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</si>
  <si>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</si>
  <si>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</si>
  <si>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</si>
  <si>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</si>
  <si>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</si>
  <si>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</si>
  <si>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</si>
  <si>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</si>
  <si>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</si>
  <si>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</si>
  <si>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</si>
  <si>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1.1</t>
  </si>
  <si>
    <t>2.1</t>
  </si>
  <si>
    <t>3.1</t>
  </si>
  <si>
    <t>1.2</t>
  </si>
  <si>
    <t>INSTALACIÓN DE CIELO RASO ( INCLUYE SOPORTE, SUMINISTRO Y TRANSPORTE, ACABADOS Y REMATES )</t>
  </si>
  <si>
    <t>ml</t>
  </si>
  <si>
    <t>Pto</t>
  </si>
  <si>
    <t>m2</t>
  </si>
  <si>
    <t>PRELIMINARES</t>
  </si>
  <si>
    <t>LOCALIZACIÓN Y REPLANTEO GENERAL</t>
  </si>
  <si>
    <t>CERRAMIENTO PROVISIONAL DE OBRA</t>
  </si>
  <si>
    <t>EXCAVACION MANUAL ZAPATAS AISLADAS</t>
  </si>
  <si>
    <t>m3</t>
  </si>
  <si>
    <t xml:space="preserve">CONCRETO CICLOPEO </t>
  </si>
  <si>
    <t>ZAPATAS AISLADAS ( f'c=27Mpa)</t>
  </si>
  <si>
    <t>VIGAS DE AMARRE</t>
  </si>
  <si>
    <t>COLUMNAS EN CONCRETO REFORZADO (f'c=27MPa)</t>
  </si>
  <si>
    <t>VIGAS DE CORONACIÓN (f'c=27MPa)</t>
  </si>
  <si>
    <t>PEDESTAL (f'c=27MPa)</t>
  </si>
  <si>
    <t>CUBIERTA LIVIANA COMPLETA INSTALADA ( INCLUYE ESTRUCTURA METALICA, LAMINA TERMOACUSTICA O FIBRO CEMENTO)</t>
  </si>
  <si>
    <t>ACERO DE REFUERZO ( COLUMNAS, VIGAS, CIMIENTOS . INCLUYE CONFIGURACION E INSTALACION )</t>
  </si>
  <si>
    <t>kg</t>
  </si>
  <si>
    <t>PlANTILLA EN CONCRETO E=10CM</t>
  </si>
  <si>
    <t>FABRICACION, SUMINISTRO E INSTALACION DE PUERTAS Y VENTANAS EN CARPINTERIA METALICA O ALUMINIO, CON VIDRIO CLARO</t>
  </si>
  <si>
    <t xml:space="preserve">MAMPOSTERÍA </t>
  </si>
  <si>
    <t>MAMPOSTERÍA EN BLOQUE (INCLUYE PAÑETE 2 CARAS)</t>
  </si>
  <si>
    <t>INSTALACIONES ELÉCTRICAS</t>
  </si>
  <si>
    <t>INSTALACIÓN COMPLETA DE PUNTO ELÉCTRICO EMPOTRADO  O SUPERFICIAL: CANALIZACIÓN, CAJA, TOMA, INTERRUPTOR  Y PRUEBAS</t>
  </si>
  <si>
    <t>CIELO RASO</t>
  </si>
  <si>
    <t>ACABADOS Y PINTURA</t>
  </si>
  <si>
    <t>PINTURA INTERIOR DE AULAS SELECCIONADAS</t>
  </si>
  <si>
    <t>LIMPIEZA FINAL Y ENTREGA</t>
  </si>
  <si>
    <t>LIMPIEZA GENERAL DE LA OBRA</t>
  </si>
  <si>
    <t>4.1</t>
  </si>
  <si>
    <t>5.1</t>
  </si>
  <si>
    <t>6.1</t>
  </si>
  <si>
    <t>7.1</t>
  </si>
  <si>
    <t>CONSTRUCCIÓN DE ESPACIOS ACADEMICOS Y COMPLEMENTARIOS DE LA INSTITUCIÓN EDUCATIVA ALFONSO LOÉZ, EN EL MUNICIPIO DE URIBIA, DEPARTAMENTO DE LA GUAJIRA</t>
  </si>
  <si>
    <t xml:space="preserve">OBRAS ESTRUCTURALES </t>
  </si>
  <si>
    <t xml:space="preserve"> SALA DE INFORMÁTICA - BODEGA DE ALMACENAMIENTO</t>
  </si>
  <si>
    <t>EXCAVACION MANUAL PARA VIGAS DE AMARRES</t>
  </si>
  <si>
    <t>RELLENO Y COMPACTACIÓN</t>
  </si>
  <si>
    <t>CUBIERTA COMPLETA EN LOSA MACIZA CON METAL DECK</t>
  </si>
  <si>
    <t>VIGA CANAL (f'c=27MPa)</t>
  </si>
  <si>
    <t>SUMINISTRO E INTALACION DE PISO EN PORCELANATO</t>
  </si>
  <si>
    <t>CARPINTERIA METALICA / ALUMINIO - PUERTAS Y VENTANAS CON VIDRIO</t>
  </si>
  <si>
    <t>SUBTOTAL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</si>
  <si>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</si>
  <si>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</si>
  <si>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</si>
  <si>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</si>
  <si>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</si>
  <si>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</si>
  <si>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</si>
  <si>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</si>
  <si>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</si>
  <si>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</si>
  <si>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</si>
  <si>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2.1.12</t>
  </si>
  <si>
    <t>2.1.13</t>
  </si>
  <si>
    <t>2.1.14</t>
  </si>
  <si>
    <t>2.1.15</t>
  </si>
  <si>
    <t>2.2</t>
  </si>
  <si>
    <t>2.2.1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</si>
</sst>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0.000%"/>
  </numFmts>
  <fonts count="4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Verdana"/>
      <family val="2"/>
    </font>
    <font>
      <b/>
      <sz val="11"/>
      <color rgb="FF595959"/>
      <name val="Verdana"/>
      <family val="2"/>
    </font>
    <font>
      <sz val="11"/>
      <color rgb="FF595959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rgb="FFFF0000"/>
      <name val="Verdana"/>
      <family val="2"/>
    </font>
    <font>
      <sz val="10"/>
      <name val="Arial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54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1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6" fontId="7" fillId="0" borderId="42">
      <alignment horizontal="right"/>
    </xf>
    <xf numFmtId="186" fontId="7" fillId="0" borderId="42">
      <alignment horizontal="right"/>
    </xf>
    <xf numFmtId="2" fontId="7" fillId="0" borderId="0"/>
    <xf numFmtId="2" fontId="7" fillId="0" borderId="0"/>
    <xf numFmtId="2" fontId="7" fillId="0" borderId="0"/>
    <xf numFmtId="187" fontId="7" fillId="0" borderId="0"/>
    <xf numFmtId="187" fontId="7" fillId="0" borderId="0"/>
    <xf numFmtId="187" fontId="7" fillId="0" borderId="0"/>
    <xf numFmtId="188" fontId="8" fillId="0" borderId="0"/>
    <xf numFmtId="188" fontId="8" fillId="0" borderId="0"/>
    <xf numFmtId="188" fontId="8" fillId="0" borderId="0"/>
    <xf numFmtId="186" fontId="7" fillId="0" borderId="42">
      <alignment horizontal="right"/>
    </xf>
    <xf numFmtId="3" fontId="30" fillId="0" borderId="0" applyFont="0" applyFill="0" applyBorder="0" applyAlignment="0" applyProtection="0"/>
    <xf numFmtId="189" fontId="5" fillId="0" borderId="0">
      <protection locked="0"/>
    </xf>
    <xf numFmtId="190" fontId="30" fillId="0" borderId="0" applyFont="0" applyFill="0" applyBorder="0" applyAlignment="0" applyProtection="0"/>
    <xf numFmtId="191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2" fontId="31" fillId="0" borderId="0">
      <protection locked="0"/>
    </xf>
    <xf numFmtId="192" fontId="31" fillId="0" borderId="0">
      <protection locked="0"/>
    </xf>
    <xf numFmtId="192" fontId="31" fillId="0" borderId="0">
      <protection locked="0"/>
    </xf>
    <xf numFmtId="192" fontId="31" fillId="0" borderId="0">
      <protection locked="0"/>
    </xf>
    <xf numFmtId="192" fontId="31" fillId="0" borderId="0">
      <protection locked="0"/>
    </xf>
    <xf numFmtId="192" fontId="31" fillId="0" borderId="0">
      <protection locked="0"/>
    </xf>
    <xf numFmtId="192" fontId="31" fillId="0" borderId="0">
      <protection locked="0"/>
    </xf>
    <xf numFmtId="193" fontId="5" fillId="0" borderId="0">
      <protection locked="0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94" fontId="5" fillId="0" borderId="0">
      <protection locked="0"/>
    </xf>
    <xf numFmtId="194" fontId="5" fillId="0" borderId="0">
      <protection locked="0"/>
    </xf>
    <xf numFmtId="0" fontId="17" fillId="3" borderId="0" applyNumberFormat="0" applyBorder="0" applyAlignment="0" applyProtection="0"/>
    <xf numFmtId="195" fontId="7" fillId="0" borderId="0">
      <alignment horizontal="right"/>
    </xf>
    <xf numFmtId="195" fontId="7" fillId="0" borderId="0">
      <alignment horizontal="right"/>
    </xf>
    <xf numFmtId="195" fontId="7" fillId="0" borderId="0">
      <alignment horizontal="right"/>
    </xf>
    <xf numFmtId="196" fontId="7" fillId="0" borderId="0" applyFont="0" applyFill="0" applyBorder="0" applyAlignment="0">
      <alignment horizontal="center"/>
    </xf>
    <xf numFmtId="196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97" fontId="7" fillId="0" borderId="0">
      <alignment horizontal="right"/>
    </xf>
    <xf numFmtId="197" fontId="7" fillId="0" borderId="0">
      <alignment horizontal="right"/>
    </xf>
    <xf numFmtId="197" fontId="7" fillId="0" borderId="0">
      <alignment horizontal="right"/>
    </xf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90" fontId="35" fillId="0" borderId="0" applyFont="0" applyFill="0" applyBorder="0" applyAlignment="0" applyProtection="0"/>
    <xf numFmtId="0" fontId="18" fillId="22" borderId="0" applyNumberFormat="0" applyBorder="0" applyAlignment="0" applyProtection="0"/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4" fillId="0" borderId="0"/>
    <xf numFmtId="0" fontId="2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5" fillId="0" borderId="0"/>
    <xf numFmtId="0" fontId="5" fillId="23" borderId="5" applyNumberFormat="0" applyFon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7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4" fontId="5" fillId="0" borderId="44">
      <protection locked="0"/>
    </xf>
    <xf numFmtId="44" fontId="44" fillId="0" borderId="0" applyFont="0" applyFill="0" applyBorder="0" applyAlignment="0" applyProtection="0"/>
  </cellStyleXfs>
  <cellXfs count="157">
    <xf numFmtId="0" fontId="0" fillId="0" borderId="0" xfId="0"/>
    <xf numFmtId="0" fontId="38" fillId="0" borderId="0" xfId="89" applyFont="1"/>
    <xf numFmtId="0" fontId="38" fillId="25" borderId="0" xfId="89" applyFont="1" applyFill="1"/>
    <xf numFmtId="0" fontId="38" fillId="0" borderId="34" xfId="89" applyFont="1" applyBorder="1"/>
    <xf numFmtId="0" fontId="38" fillId="0" borderId="35" xfId="89" applyFont="1" applyBorder="1"/>
    <xf numFmtId="0" fontId="38" fillId="0" borderId="0" xfId="89" applyFont="1" applyAlignment="1">
      <alignment horizontal="center"/>
    </xf>
    <xf numFmtId="0" fontId="39" fillId="0" borderId="0" xfId="0" applyFont="1" applyAlignment="1">
      <alignment horizontal="left"/>
    </xf>
    <xf numFmtId="0" fontId="40" fillId="0" borderId="0" xfId="0" applyFont="1" applyAlignment="1">
      <alignment horizontal="left"/>
    </xf>
    <xf numFmtId="0" fontId="38" fillId="0" borderId="61" xfId="89" applyFont="1" applyBorder="1"/>
    <xf numFmtId="0" fontId="38" fillId="25" borderId="61" xfId="89" applyFont="1" applyFill="1" applyBorder="1"/>
    <xf numFmtId="0" fontId="38" fillId="25" borderId="35" xfId="89" applyFont="1" applyFill="1" applyBorder="1"/>
    <xf numFmtId="0" fontId="41" fillId="24" borderId="38" xfId="73" applyFont="1" applyFill="1" applyBorder="1" applyAlignment="1">
      <alignment vertical="center"/>
    </xf>
    <xf numFmtId="0" fontId="41" fillId="24" borderId="39" xfId="73" applyFont="1" applyFill="1" applyBorder="1" applyAlignment="1">
      <alignment vertical="center"/>
    </xf>
    <xf numFmtId="166" fontId="38" fillId="0" borderId="22" xfId="62" applyNumberFormat="1" applyFont="1" applyBorder="1" applyAlignment="1">
      <alignment horizontal="right" vertical="center" wrapText="1"/>
    </xf>
    <xf numFmtId="0" fontId="38" fillId="0" borderId="0" xfId="90" applyFont="1"/>
    <xf numFmtId="0" fontId="38" fillId="0" borderId="34" xfId="90" applyFont="1" applyBorder="1"/>
    <xf numFmtId="185" fontId="41" fillId="24" borderId="39" xfId="73" applyNumberFormat="1" applyFont="1" applyFill="1" applyBorder="1" applyAlignment="1">
      <alignment vertical="center"/>
    </xf>
    <xf numFmtId="0" fontId="38" fillId="0" borderId="35" xfId="90" applyFont="1" applyBorder="1"/>
    <xf numFmtId="49" fontId="41" fillId="0" borderId="0" xfId="131" applyNumberFormat="1" applyFont="1" applyAlignment="1">
      <alignment horizontal="right" vertical="center"/>
    </xf>
    <xf numFmtId="184" fontId="41" fillId="0" borderId="0" xfId="131" applyNumberFormat="1" applyFont="1" applyAlignment="1">
      <alignment vertical="center"/>
    </xf>
    <xf numFmtId="0" fontId="38" fillId="0" borderId="0" xfId="128" applyFont="1"/>
    <xf numFmtId="0" fontId="38" fillId="0" borderId="0" xfId="128" applyFont="1" applyAlignment="1">
      <alignment horizontal="center"/>
    </xf>
    <xf numFmtId="0" fontId="43" fillId="0" borderId="16" xfId="128" applyFont="1" applyBorder="1" applyAlignment="1">
      <alignment horizontal="right" vertical="center"/>
    </xf>
    <xf numFmtId="179" fontId="38" fillId="0" borderId="33" xfId="129" applyNumberFormat="1" applyFont="1" applyBorder="1" applyAlignment="1">
      <alignment vertical="center"/>
    </xf>
    <xf numFmtId="179" fontId="38" fillId="0" borderId="28" xfId="129" applyNumberFormat="1" applyFont="1" applyBorder="1" applyAlignment="1">
      <alignment vertical="center"/>
    </xf>
    <xf numFmtId="0" fontId="38" fillId="0" borderId="0" xfId="126" applyFont="1" applyAlignment="1">
      <alignment horizontal="center" vertical="center"/>
    </xf>
    <xf numFmtId="9" fontId="38" fillId="0" borderId="20" xfId="129" applyNumberFormat="1" applyFont="1" applyBorder="1" applyAlignment="1">
      <alignment horizontal="center" vertical="center"/>
    </xf>
    <xf numFmtId="179" fontId="41" fillId="0" borderId="28" xfId="129" applyNumberFormat="1" applyFont="1" applyBorder="1" applyAlignment="1">
      <alignment vertical="center"/>
    </xf>
    <xf numFmtId="0" fontId="38" fillId="0" borderId="19" xfId="128" applyFont="1" applyBorder="1" applyAlignment="1">
      <alignment horizontal="left" vertical="center" wrapText="1"/>
    </xf>
    <xf numFmtId="0" fontId="38" fillId="0" borderId="21" xfId="128" applyFont="1" applyBorder="1" applyAlignment="1">
      <alignment horizontal="right" vertical="center"/>
    </xf>
    <xf numFmtId="0" fontId="38" fillId="0" borderId="0" xfId="128" applyFont="1" applyAlignment="1">
      <alignment horizontal="center" vertical="center" wrapText="1"/>
    </xf>
    <xf numFmtId="9" fontId="38" fillId="0" borderId="29" xfId="129" applyNumberFormat="1" applyFont="1" applyBorder="1" applyAlignment="1">
      <alignment horizontal="center" vertical="center"/>
    </xf>
    <xf numFmtId="39" fontId="41" fillId="0" borderId="0" xfId="129" applyNumberFormat="1" applyFont="1" applyBorder="1" applyAlignment="1">
      <alignment vertical="center"/>
    </xf>
    <xf numFmtId="180" fontId="38" fillId="0" borderId="35" xfId="90" applyNumberFormat="1" applyFont="1" applyBorder="1"/>
    <xf numFmtId="184" fontId="41" fillId="26" borderId="41" xfId="60" applyNumberFormat="1" applyFont="1" applyFill="1" applyBorder="1" applyAlignment="1">
      <alignment horizontal="center" vertical="center"/>
    </xf>
    <xf numFmtId="182" fontId="38" fillId="0" borderId="35" xfId="90" applyNumberFormat="1" applyFont="1" applyBorder="1"/>
    <xf numFmtId="0" fontId="38" fillId="0" borderId="54" xfId="90" applyFont="1" applyBorder="1"/>
    <xf numFmtId="0" fontId="38" fillId="0" borderId="55" xfId="89" applyFont="1" applyBorder="1"/>
    <xf numFmtId="0" fontId="38" fillId="0" borderId="55" xfId="89" applyFont="1" applyBorder="1" applyAlignment="1">
      <alignment horizontal="center"/>
    </xf>
    <xf numFmtId="0" fontId="38" fillId="0" borderId="56" xfId="89" applyFont="1" applyBorder="1"/>
    <xf numFmtId="0" fontId="41" fillId="24" borderId="38" xfId="73" applyFont="1" applyFill="1" applyBorder="1" applyAlignment="1">
      <alignment horizontal="center" vertical="center"/>
    </xf>
    <xf numFmtId="49" fontId="41" fillId="0" borderId="0" xfId="131" applyNumberFormat="1" applyFont="1" applyAlignment="1">
      <alignment horizontal="center" vertical="center"/>
    </xf>
    <xf numFmtId="10" fontId="38" fillId="27" borderId="28" xfId="95" applyNumberFormat="1" applyFont="1" applyFill="1" applyBorder="1" applyAlignment="1">
      <alignment horizontal="center" vertical="center"/>
    </xf>
    <xf numFmtId="200" fontId="38" fillId="27" borderId="28" xfId="95" applyNumberFormat="1" applyFont="1" applyFill="1" applyBorder="1" applyAlignment="1">
      <alignment horizontal="center" vertical="center"/>
    </xf>
    <xf numFmtId="0" fontId="38" fillId="25" borderId="17" xfId="74" applyFont="1" applyFill="1" applyBorder="1" applyAlignment="1">
      <alignment horizontal="center" vertical="center"/>
    </xf>
    <xf numFmtId="166" fontId="38" fillId="25" borderId="17" xfId="62" applyNumberFormat="1" applyFont="1" applyFill="1" applyBorder="1" applyAlignment="1">
      <alignment horizontal="right" vertical="center" wrapText="1"/>
    </xf>
    <xf numFmtId="0" fontId="41" fillId="0" borderId="52" xfId="126" applyFont="1" applyBorder="1" applyAlignment="1">
      <alignment horizontal="center" vertical="center" wrapText="1"/>
    </xf>
    <xf numFmtId="0" fontId="38" fillId="0" borderId="0" xfId="89" applyFont="1" applyAlignment="1">
      <alignment horizontal="right"/>
    </xf>
    <xf numFmtId="4" fontId="38" fillId="25" borderId="17" xfId="39" applyNumberFormat="1" applyFont="1" applyFill="1" applyBorder="1" applyAlignment="1">
      <alignment horizontal="right" vertical="center" wrapText="1"/>
    </xf>
    <xf numFmtId="4" fontId="38" fillId="0" borderId="17" xfId="39" applyNumberFormat="1" applyFont="1" applyBorder="1" applyAlignment="1">
      <alignment horizontal="right" vertical="center" wrapText="1"/>
    </xf>
    <xf numFmtId="179" fontId="38" fillId="0" borderId="20" xfId="129" applyNumberFormat="1" applyFont="1" applyBorder="1" applyAlignment="1">
      <alignment horizontal="right" vertical="center"/>
    </xf>
    <xf numFmtId="179" fontId="41" fillId="0" borderId="29" xfId="129" applyNumberFormat="1" applyFont="1" applyBorder="1" applyAlignment="1">
      <alignment horizontal="right" vertical="center"/>
    </xf>
    <xf numFmtId="0" fontId="38" fillId="0" borderId="26" xfId="128" applyFont="1" applyBorder="1" applyAlignment="1">
      <alignment horizontal="right" vertical="center"/>
    </xf>
    <xf numFmtId="2" fontId="38" fillId="0" borderId="0" xfId="128" applyNumberFormat="1" applyFont="1" applyAlignment="1">
      <alignment horizontal="right"/>
    </xf>
    <xf numFmtId="179" fontId="38" fillId="0" borderId="0" xfId="129" applyNumberFormat="1" applyFont="1" applyBorder="1" applyAlignment="1">
      <alignment horizontal="right"/>
    </xf>
    <xf numFmtId="184" fontId="41" fillId="26" borderId="17" xfId="60" applyNumberFormat="1" applyFont="1" applyFill="1" applyBorder="1" applyAlignment="1">
      <alignment horizontal="right" vertical="center"/>
    </xf>
    <xf numFmtId="0" fontId="38" fillId="0" borderId="55" xfId="89" applyFont="1" applyBorder="1" applyAlignment="1">
      <alignment horizontal="right"/>
    </xf>
    <xf numFmtId="0" fontId="39" fillId="0" borderId="0" xfId="0" applyFont="1" applyAlignment="1">
      <alignment horizontal="center" vertical="center"/>
    </xf>
    <xf numFmtId="0" fontId="38" fillId="0" borderId="0" xfId="128" applyFont="1" applyAlignment="1">
      <alignment horizontal="center" vertical="center"/>
    </xf>
    <xf numFmtId="0" fontId="38" fillId="0" borderId="55" xfId="89" applyFont="1" applyBorder="1" applyAlignment="1">
      <alignment horizontal="center" vertical="center"/>
    </xf>
    <xf numFmtId="0" fontId="38" fillId="0" borderId="0" xfId="89" applyFont="1" applyAlignment="1">
      <alignment horizontal="center" vertical="center"/>
    </xf>
    <xf numFmtId="0" fontId="38" fillId="25" borderId="0" xfId="89" applyFont="1" applyFill="1" applyAlignment="1">
      <alignment horizontal="center" vertical="center"/>
    </xf>
    <xf numFmtId="0" fontId="38" fillId="0" borderId="0" xfId="90" applyFont="1" applyAlignment="1">
      <alignment horizontal="center" vertical="center"/>
    </xf>
    <xf numFmtId="44" fontId="38" fillId="0" borderId="0" xfId="253" applyFont="1" applyAlignment="1">
      <alignment horizontal="center" vertical="center"/>
    </xf>
    <xf numFmtId="44" fontId="38" fillId="0" borderId="0" xfId="90" applyNumberFormat="1" applyFont="1" applyAlignment="1">
      <alignment horizontal="center" vertical="center"/>
    </xf>
    <xf numFmtId="0" fontId="40" fillId="0" borderId="0" xfId="0" applyFont="1" applyAlignment="1">
      <alignment horizontal="center"/>
    </xf>
    <xf numFmtId="0" fontId="41" fillId="24" borderId="36" xfId="73" applyFont="1" applyFill="1" applyBorder="1" applyAlignment="1">
      <alignment horizontal="center" vertical="center"/>
    </xf>
    <xf numFmtId="0" fontId="41" fillId="0" borderId="32" xfId="79" applyFont="1" applyBorder="1" applyAlignment="1">
      <alignment horizontal="center" vertical="center"/>
    </xf>
    <xf numFmtId="0" fontId="41" fillId="24" borderId="38" xfId="73" applyFont="1" applyFill="1" applyBorder="1" applyAlignment="1">
      <alignment horizontal="right" vertical="center"/>
    </xf>
    <xf numFmtId="0" fontId="38" fillId="0" borderId="12" xfId="135" applyFont="1" applyBorder="1" applyAlignment="1">
      <alignment horizontal="center" vertical="center"/>
    </xf>
    <xf numFmtId="2" fontId="38" fillId="0" borderId="13" xfId="135" applyNumberFormat="1" applyFont="1" applyBorder="1" applyAlignment="1">
      <alignment horizontal="center" vertical="center"/>
    </xf>
    <xf numFmtId="0" fontId="38" fillId="0" borderId="13" xfId="135" applyFont="1" applyBorder="1" applyAlignment="1">
      <alignment horizontal="left" vertical="center" wrapText="1"/>
    </xf>
    <xf numFmtId="0" fontId="38" fillId="0" borderId="13" xfId="135" applyFont="1" applyBorder="1" applyAlignment="1">
      <alignment horizontal="center" vertical="center"/>
    </xf>
    <xf numFmtId="0" fontId="38" fillId="0" borderId="0" xfId="89" applyFont="1" applyAlignment="1">
      <alignment wrapText="1"/>
    </xf>
    <xf numFmtId="0" fontId="41" fillId="24" borderId="38" xfId="73" applyFont="1" applyFill="1" applyBorder="1" applyAlignment="1">
      <alignment vertical="center" wrapText="1"/>
    </xf>
    <xf numFmtId="0" fontId="1" fillId="25" borderId="17" xfId="0" applyFont="1" applyFill="1" applyBorder="1" applyAlignment="1">
      <alignment vertical="center" wrapText="1"/>
    </xf>
    <xf numFmtId="49" fontId="41" fillId="0" borderId="0" xfId="131" applyNumberFormat="1" applyFont="1" applyAlignment="1">
      <alignment horizontal="right" vertical="center" wrapText="1"/>
    </xf>
    <xf numFmtId="0" fontId="41" fillId="0" borderId="19" xfId="128" applyFont="1" applyBorder="1" applyAlignment="1">
      <alignment horizontal="left" vertical="center" wrapText="1"/>
    </xf>
    <xf numFmtId="0" fontId="41" fillId="0" borderId="25" xfId="128" applyFont="1" applyBorder="1" applyAlignment="1">
      <alignment horizontal="left" vertical="center" wrapText="1"/>
    </xf>
    <xf numFmtId="0" fontId="38" fillId="0" borderId="0" xfId="128" applyFont="1" applyAlignment="1">
      <alignment wrapText="1"/>
    </xf>
    <xf numFmtId="183" fontId="38" fillId="0" borderId="55" xfId="34" applyNumberFormat="1" applyFont="1" applyBorder="1" applyAlignment="1">
      <alignment wrapText="1"/>
    </xf>
    <xf numFmtId="0" fontId="38" fillId="25" borderId="18" xfId="130" applyFont="1" applyFill="1" applyBorder="1" applyAlignment="1">
      <alignment horizontal="center" vertical="center" wrapText="1"/>
    </xf>
    <xf numFmtId="0" fontId="38" fillId="25" borderId="37" xfId="130" applyFont="1" applyFill="1" applyBorder="1" applyAlignment="1">
      <alignment horizontal="center" vertical="center" wrapText="1"/>
    </xf>
    <xf numFmtId="0" fontId="38" fillId="26" borderId="31" xfId="130" applyFont="1" applyFill="1" applyBorder="1" applyAlignment="1">
      <alignment vertical="center" wrapText="1"/>
    </xf>
    <xf numFmtId="0" fontId="38" fillId="26" borderId="17" xfId="130" applyFont="1" applyFill="1" applyBorder="1" applyAlignment="1">
      <alignment vertical="center" wrapText="1"/>
    </xf>
    <xf numFmtId="0" fontId="41" fillId="26" borderId="17" xfId="130" applyFont="1" applyFill="1" applyBorder="1" applyAlignment="1">
      <alignment horizontal="right" vertical="center" wrapText="1"/>
    </xf>
    <xf numFmtId="0" fontId="41" fillId="26" borderId="17" xfId="130" applyFont="1" applyFill="1" applyBorder="1" applyAlignment="1">
      <alignment horizontal="right" vertical="center"/>
    </xf>
    <xf numFmtId="3" fontId="41" fillId="26" borderId="17" xfId="130" applyNumberFormat="1" applyFont="1" applyFill="1" applyBorder="1" applyAlignment="1">
      <alignment horizontal="right" vertical="center" wrapText="1"/>
    </xf>
    <xf numFmtId="3" fontId="41" fillId="26" borderId="17" xfId="130" applyNumberFormat="1" applyFont="1" applyFill="1" applyBorder="1" applyAlignment="1">
      <alignment horizontal="right" vertical="center"/>
    </xf>
    <xf numFmtId="0" fontId="38" fillId="0" borderId="48" xfId="0" applyFont="1" applyBorder="1" applyAlignment="1">
      <alignment horizontal="center" vertical="center" wrapText="1"/>
    </xf>
    <xf numFmtId="0" fontId="38" fillId="0" borderId="45" xfId="0" applyFont="1" applyBorder="1" applyAlignment="1">
      <alignment horizontal="center" vertical="center" wrapText="1"/>
    </xf>
    <xf numFmtId="0" fontId="38" fillId="0" borderId="49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40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 wrapText="1"/>
    </xf>
    <xf numFmtId="0" fontId="41" fillId="24" borderId="12" xfId="73" applyFont="1" applyFill="1" applyBorder="1" applyAlignment="1">
      <alignment horizontal="center" vertical="center" wrapText="1"/>
    </xf>
    <xf numFmtId="0" fontId="41" fillId="24" borderId="13" xfId="73" applyFont="1" applyFill="1" applyBorder="1" applyAlignment="1">
      <alignment horizontal="center" vertical="center" wrapText="1"/>
    </xf>
    <xf numFmtId="0" fontId="41" fillId="24" borderId="14" xfId="73" applyFont="1" applyFill="1" applyBorder="1" applyAlignment="1">
      <alignment horizontal="center" vertical="center" wrapText="1"/>
    </xf>
    <xf numFmtId="0" fontId="41" fillId="24" borderId="36" xfId="73" applyFont="1" applyFill="1" applyBorder="1" applyAlignment="1">
      <alignment horizontal="right" vertical="center"/>
    </xf>
    <xf numFmtId="0" fontId="41" fillId="24" borderId="38" xfId="73" applyFont="1" applyFill="1" applyBorder="1" applyAlignment="1">
      <alignment horizontal="right" vertical="center"/>
    </xf>
    <xf numFmtId="0" fontId="41" fillId="24" borderId="43" xfId="73" applyFont="1" applyFill="1" applyBorder="1" applyAlignment="1">
      <alignment horizontal="right" vertical="center"/>
    </xf>
    <xf numFmtId="3" fontId="41" fillId="26" borderId="23" xfId="130" applyNumberFormat="1" applyFont="1" applyFill="1" applyBorder="1" applyAlignment="1">
      <alignment horizontal="right" vertical="center" wrapText="1"/>
    </xf>
    <xf numFmtId="0" fontId="38" fillId="0" borderId="15" xfId="79" applyFont="1" applyBorder="1" applyAlignment="1">
      <alignment horizontal="center" vertical="center"/>
    </xf>
    <xf numFmtId="0" fontId="38" fillId="0" borderId="24" xfId="79" applyFont="1" applyBorder="1" applyAlignment="1">
      <alignment horizontal="center" vertical="center"/>
    </xf>
    <xf numFmtId="0" fontId="38" fillId="0" borderId="32" xfId="128" applyFont="1" applyBorder="1" applyAlignment="1">
      <alignment horizontal="left" vertical="center" wrapText="1"/>
    </xf>
    <xf numFmtId="0" fontId="38" fillId="0" borderId="15" xfId="128" applyFont="1" applyBorder="1" applyAlignment="1">
      <alignment horizontal="left" vertical="center" wrapText="1"/>
    </xf>
    <xf numFmtId="0" fontId="38" fillId="0" borderId="16" xfId="128" applyFont="1" applyBorder="1" applyAlignment="1">
      <alignment horizontal="left" vertical="center" wrapText="1"/>
    </xf>
    <xf numFmtId="0" fontId="41" fillId="25" borderId="27" xfId="73" applyFont="1" applyFill="1" applyBorder="1" applyAlignment="1">
      <alignment horizontal="right" vertical="center" wrapText="1"/>
    </xf>
    <xf numFmtId="0" fontId="41" fillId="25" borderId="52" xfId="73" applyFont="1" applyFill="1" applyBorder="1" applyAlignment="1">
      <alignment horizontal="right" vertical="center" wrapText="1"/>
    </xf>
    <xf numFmtId="4" fontId="41" fillId="25" borderId="27" xfId="73" applyNumberFormat="1" applyFont="1" applyFill="1" applyBorder="1" applyAlignment="1">
      <alignment horizontal="right" vertical="center" wrapText="1"/>
    </xf>
    <xf numFmtId="4" fontId="41" fillId="25" borderId="52" xfId="73" applyNumberFormat="1" applyFont="1" applyFill="1" applyBorder="1" applyAlignment="1">
      <alignment horizontal="right" vertical="center" wrapText="1"/>
    </xf>
    <xf numFmtId="4" fontId="41" fillId="25" borderId="33" xfId="73" applyNumberFormat="1" applyFont="1" applyFill="1" applyBorder="1" applyAlignment="1">
      <alignment horizontal="center" vertical="center" wrapText="1"/>
    </xf>
    <xf numFmtId="4" fontId="41" fillId="25" borderId="51" xfId="73" applyNumberFormat="1" applyFont="1" applyFill="1" applyBorder="1" applyAlignment="1">
      <alignment horizontal="center" vertical="center" wrapText="1"/>
    </xf>
    <xf numFmtId="0" fontId="41" fillId="25" borderId="30" xfId="73" applyFont="1" applyFill="1" applyBorder="1" applyAlignment="1">
      <alignment horizontal="center" vertical="center" wrapText="1"/>
    </xf>
    <xf numFmtId="0" fontId="41" fillId="25" borderId="63" xfId="73" applyFont="1" applyFill="1" applyBorder="1" applyAlignment="1">
      <alignment horizontal="center" vertical="center" wrapText="1"/>
    </xf>
    <xf numFmtId="0" fontId="41" fillId="25" borderId="27" xfId="73" applyFont="1" applyFill="1" applyBorder="1" applyAlignment="1">
      <alignment horizontal="center" vertical="center" wrapText="1"/>
    </xf>
    <xf numFmtId="0" fontId="41" fillId="25" borderId="52" xfId="73" applyFont="1" applyFill="1" applyBorder="1" applyAlignment="1">
      <alignment horizontal="center" vertical="center" wrapText="1"/>
    </xf>
    <xf numFmtId="0" fontId="41" fillId="0" borderId="27" xfId="126" applyFont="1" applyBorder="1" applyAlignment="1">
      <alignment horizontal="center" vertical="center" wrapText="1"/>
    </xf>
    <xf numFmtId="0" fontId="38" fillId="27" borderId="31" xfId="89" applyFont="1" applyFill="1" applyBorder="1" applyAlignment="1">
      <alignment horizontal="left" wrapText="1"/>
    </xf>
    <xf numFmtId="0" fontId="38" fillId="27" borderId="17" xfId="89" applyFont="1" applyFill="1" applyBorder="1" applyAlignment="1">
      <alignment horizontal="left" wrapText="1"/>
    </xf>
    <xf numFmtId="0" fontId="38" fillId="27" borderId="28" xfId="89" applyFont="1" applyFill="1" applyBorder="1" applyAlignment="1">
      <alignment horizontal="left" wrapText="1"/>
    </xf>
    <xf numFmtId="0" fontId="38" fillId="26" borderId="19" xfId="89" applyFont="1" applyFill="1" applyBorder="1" applyAlignment="1">
      <alignment horizontal="center" wrapText="1"/>
    </xf>
    <xf numFmtId="0" fontId="38" fillId="26" borderId="20" xfId="89" applyFont="1" applyFill="1" applyBorder="1" applyAlignment="1">
      <alignment horizontal="center" wrapText="1"/>
    </xf>
    <xf numFmtId="0" fontId="38" fillId="26" borderId="47" xfId="89" applyFont="1" applyFill="1" applyBorder="1" applyAlignment="1">
      <alignment horizontal="center" wrapText="1"/>
    </xf>
    <xf numFmtId="0" fontId="39" fillId="0" borderId="0" xfId="0" applyFont="1" applyAlignment="1">
      <alignment horizontal="left"/>
    </xf>
    <xf numFmtId="0" fontId="38" fillId="0" borderId="60" xfId="89" applyFont="1" applyBorder="1" applyAlignment="1">
      <alignment horizontal="center"/>
    </xf>
    <xf numFmtId="0" fontId="38" fillId="0" borderId="53" xfId="89" applyFont="1" applyBorder="1" applyAlignment="1">
      <alignment horizontal="center"/>
    </xf>
    <xf numFmtId="0" fontId="38" fillId="0" borderId="62" xfId="89" applyFont="1" applyBorder="1" applyAlignment="1">
      <alignment horizontal="center"/>
    </xf>
    <xf numFmtId="0" fontId="41" fillId="0" borderId="59" xfId="130" applyFont="1" applyBorder="1" applyAlignment="1">
      <alignment horizontal="center"/>
    </xf>
    <xf numFmtId="0" fontId="41" fillId="0" borderId="57" xfId="130" applyFont="1" applyBorder="1" applyAlignment="1">
      <alignment horizontal="center"/>
    </xf>
    <xf numFmtId="0" fontId="41" fillId="0" borderId="58" xfId="130" applyFont="1" applyBorder="1" applyAlignment="1">
      <alignment horizontal="center"/>
    </xf>
    <xf numFmtId="0" fontId="38" fillId="0" borderId="46" xfId="130" applyFont="1" applyBorder="1" applyAlignment="1">
      <alignment horizontal="center"/>
    </xf>
    <xf numFmtId="0" fontId="38" fillId="0" borderId="50" xfId="130" applyFont="1" applyBorder="1" applyAlignment="1">
      <alignment horizontal="center"/>
    </xf>
    <xf numFmtId="0" fontId="38" fillId="25" borderId="31" xfId="73" applyFont="1" applyFill="1" applyBorder="1" applyAlignment="1">
      <alignment horizontal="center" vertical="center"/>
    </xf>
    <xf numFmtId="166" fontId="38" fillId="25" borderId="28" xfId="62" applyNumberFormat="1" applyFont="1" applyFill="1" applyBorder="1" applyAlignment="1">
      <alignment horizontal="right" vertical="center" wrapText="1"/>
    </xf>
    <xf numFmtId="166" fontId="41" fillId="25" borderId="28" xfId="62" applyNumberFormat="1" applyFont="1" applyFill="1" applyBorder="1" applyAlignment="1">
      <alignment horizontal="right" vertical="center" wrapText="1"/>
    </xf>
    <xf numFmtId="166" fontId="41" fillId="25" borderId="64" xfId="62" applyNumberFormat="1" applyFont="1" applyFill="1" applyBorder="1" applyAlignment="1">
      <alignment horizontal="right" vertical="center" wrapText="1"/>
    </xf>
    <xf numFmtId="0" fontId="38" fillId="0" borderId="32" xfId="135" applyFont="1" applyBorder="1" applyAlignment="1">
      <alignment horizontal="center" vertical="center"/>
    </xf>
    <xf numFmtId="0" fontId="38" fillId="25" borderId="27" xfId="73" applyFont="1" applyFill="1" applyBorder="1" applyAlignment="1">
      <alignment horizontal="center" vertical="center"/>
    </xf>
    <xf numFmtId="0" fontId="38" fillId="25" borderId="27" xfId="74" applyFont="1" applyFill="1" applyBorder="1" applyAlignment="1">
      <alignment horizontal="center" vertical="center"/>
    </xf>
    <xf numFmtId="0" fontId="1" fillId="25" borderId="27" xfId="0" applyFont="1" applyFill="1" applyBorder="1" applyAlignment="1">
      <alignment vertical="center" wrapText="1"/>
    </xf>
    <xf numFmtId="4" fontId="38" fillId="25" borderId="27" xfId="39" applyNumberFormat="1" applyFont="1" applyFill="1" applyBorder="1" applyAlignment="1">
      <alignment horizontal="right" vertical="center" wrapText="1"/>
    </xf>
    <xf numFmtId="166" fontId="38" fillId="25" borderId="33" xfId="62" applyNumberFormat="1" applyFont="1" applyFill="1" applyBorder="1" applyAlignment="1">
      <alignment horizontal="right" vertical="center" wrapText="1"/>
    </xf>
    <xf numFmtId="166" fontId="41" fillId="0" borderId="14" xfId="62" applyNumberFormat="1" applyFont="1" applyBorder="1" applyAlignment="1">
      <alignment horizontal="right" vertical="center" wrapText="1"/>
    </xf>
    <xf numFmtId="0" fontId="38" fillId="25" borderId="27" xfId="74" applyFont="1" applyFill="1" applyBorder="1" applyAlignment="1">
      <alignment horizontal="right" vertical="center"/>
    </xf>
    <xf numFmtId="0" fontId="38" fillId="25" borderId="27" xfId="74" applyFont="1" applyFill="1" applyBorder="1" applyAlignment="1">
      <alignment horizontal="left" vertical="center"/>
    </xf>
    <xf numFmtId="0" fontId="41" fillId="24" borderId="38" xfId="73" applyFont="1" applyFill="1" applyBorder="1" applyAlignment="1">
      <alignment horizontal="left" vertical="center" wrapText="1"/>
    </xf>
    <xf numFmtId="0" fontId="38" fillId="0" borderId="11" xfId="135" applyFont="1" applyBorder="1" applyAlignment="1">
      <alignment horizontal="center" vertical="center"/>
    </xf>
    <xf numFmtId="2" fontId="38" fillId="0" borderId="0" xfId="135" applyNumberFormat="1" applyFont="1" applyBorder="1" applyAlignment="1">
      <alignment horizontal="center" vertical="center"/>
    </xf>
    <xf numFmtId="0" fontId="38" fillId="0" borderId="0" xfId="135" applyFont="1" applyBorder="1" applyAlignment="1">
      <alignment horizontal="left" vertical="center" wrapText="1"/>
    </xf>
    <xf numFmtId="0" fontId="38" fillId="0" borderId="0" xfId="135" applyFont="1" applyBorder="1" applyAlignment="1">
      <alignment horizontal="center" vertical="center"/>
    </xf>
    <xf numFmtId="4" fontId="38" fillId="0" borderId="52" xfId="39" applyNumberFormat="1" applyFont="1" applyBorder="1" applyAlignment="1">
      <alignment horizontal="right" vertical="center" wrapText="1"/>
    </xf>
    <xf numFmtId="166" fontId="38" fillId="0" borderId="40" xfId="62" applyNumberFormat="1" applyFont="1" applyBorder="1" applyAlignment="1">
      <alignment horizontal="right" vertical="center" wrapText="1"/>
    </xf>
    <xf numFmtId="166" fontId="41" fillId="0" borderId="65" xfId="62" applyNumberFormat="1" applyFont="1" applyBorder="1" applyAlignment="1">
      <alignment horizontal="right" vertical="center" wrapText="1"/>
    </xf>
  </cellXfs>
  <cellStyles count="254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34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" xfId="253" builtinId="4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4" xfId="222" xr:uid="{00000000-0005-0000-0000-0000A1000000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3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8" xr:uid="{00000000-0005-0000-0000-0000D1000000}"/>
    <cellStyle name="Percent" xfId="95" xr:uid="{00000000-0005-0000-0000-0000D2000000}"/>
    <cellStyle name="Porcentaje 2" xfId="239" xr:uid="{00000000-0005-0000-0000-0000D4000000}"/>
    <cellStyle name="Porcentaje 3" xfId="94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3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4" xr:uid="{00000000-0005-0000-0000-0000EF000000}"/>
    <cellStyle name="Salida 2" xfId="116" xr:uid="{00000000-0005-0000-0000-0000F0000000}"/>
    <cellStyle name="Salida 3" xfId="245" xr:uid="{00000000-0005-0000-0000-0000F1000000}"/>
    <cellStyle name="Texto de advertencia 2" xfId="117" xr:uid="{00000000-0005-0000-0000-0000F2000000}"/>
    <cellStyle name="Texto de advertencia 3" xfId="246" xr:uid="{00000000-0005-0000-0000-0000F3000000}"/>
    <cellStyle name="Texto explicativo 2" xfId="118" xr:uid="{00000000-0005-0000-0000-0000F4000000}"/>
    <cellStyle name="Texto explicativo 3" xfId="247" xr:uid="{00000000-0005-0000-0000-0000F5000000}"/>
    <cellStyle name="Título 1 2" xfId="119" xr:uid="{00000000-0005-0000-0000-0000F6000000}"/>
    <cellStyle name="Título 1 3" xfId="248" xr:uid="{00000000-0005-0000-0000-0000F7000000}"/>
    <cellStyle name="Título 2 2" xfId="120" xr:uid="{00000000-0005-0000-0000-0000F8000000}"/>
    <cellStyle name="Título 2 3" xfId="249" xr:uid="{00000000-0005-0000-0000-0000F9000000}"/>
    <cellStyle name="Título 3 2" xfId="121" xr:uid="{00000000-0005-0000-0000-0000FA000000}"/>
    <cellStyle name="Título 3 3" xfId="250" xr:uid="{00000000-0005-0000-0000-0000FB000000}"/>
    <cellStyle name="Título 4" xfId="122" xr:uid="{00000000-0005-0000-0000-0000FC000000}"/>
    <cellStyle name="Título 5" xfId="251" xr:uid="{00000000-0005-0000-0000-0000FD000000}"/>
    <cellStyle name="Total" xfId="123" builtinId="25" customBuiltin="1"/>
    <cellStyle name="Total 2" xfId="124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2.%20Menor%20Cuantia%20Sector%20Social/05.%20Envio%20a%20Estandarizar%20Menor%20Cuantia/Factura13?4497F19F" TargetMode="External"/><Relationship Id="rId1" Type="http://schemas.openxmlformats.org/officeDocument/2006/relationships/externalLinkPath" Target="file:///\\4497F19F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Mis%20documentos/Eduin_Clavijo/CONSORCIO_INTERCO/Programacion%20y%20Control/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Mis%20documentos/Eduin_Clavijo/CONSORCIO_INTERCO/Programacion%20y%20Control/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Eduin%20Clavijo/ECO_BRAS/a-%20Prog.%20y%20control/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Formulario_N°_4"/>
      <sheetName val="gp05"/>
      <sheetName val="GP06"/>
      <sheetName val="REQUISITOS INF INTERVENTORÍA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INSUMOS"/>
      <sheetName val="Materiales"/>
      <sheetName val="Cuadrillas"/>
      <sheetName val="Concretos y morteros"/>
      <sheetName val="Equipo"/>
      <sheetName val="Datos iniciales "/>
      <sheetName val="Transporte"/>
      <sheetName val="CDItem"/>
      <sheetName val="Plan auditoría"/>
      <sheetName val="Presupuesto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PRESUPUESTO "/>
      <sheetName val="Cuadrillas"/>
      <sheetName val="Equ"/>
      <sheetName val="Trans"/>
      <sheetName val="Mat"/>
      <sheetName val="Salarios"/>
      <sheetName val="FLUJOS"/>
      <sheetName val="Anal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Civil work"/>
      <sheetName val="LISTADO APU"/>
      <sheetName val="PERSON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COSTOS OFICINA"/>
      <sheetName val="Accidentalidad"/>
      <sheetName val="Causa Posible"/>
      <sheetName val="Elementos Involucrados"/>
      <sheetName val="Formatos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LASIFICACION"/>
      <sheetName val="GCB200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 Liquidacion de Obra por Tramos"/>
      <sheetName val="SALARIOS"/>
      <sheetName val="PREACTA_6"/>
      <sheetName val="TABLA_2008"/>
      <sheetName val="ESTADO_VÍA-CRIT_TECNICO"/>
      <sheetName val="Bajadas"/>
      <sheetName val="REC-COD,"/>
      <sheetName val="2,2,6,1 Pilotes 0,30"/>
      <sheetName val="062"/>
      <sheetName val="LISTA DE PRECIOS"/>
      <sheetName val="Listado"/>
      <sheetName val="APU NO PREVISTO"/>
      <sheetName val="PPTA (3)"/>
      <sheetName val="PPTA (2)"/>
      <sheetName val="PPTA"/>
      <sheetName val="OCTUBRE"/>
      <sheetName val="5. ELECTRICO"/>
      <sheetName val="Lp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PERSONAL"/>
      <sheetName val="Tarifa MT"/>
      <sheetName val="CODCONST"/>
      <sheetName val="PREACTA Y CONTRATISTAS"/>
      <sheetName val="7.1.8.1.1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Hoja2"/>
      <sheetName val="Cuadr."/>
      <sheetName val="PUNITARIOS PARA 241201 2S.xls"/>
      <sheetName val="OBRAS SES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NARIÑO"/>
      <sheetName val="costos oficina"/>
      <sheetName val="costos campamento"/>
      <sheetName val="días habiles 2015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Proveedores y acreedores"/>
      <sheetName val="BALANCE"/>
      <sheetName val="ITEMS NO REVISTOS"/>
      <sheetName val="APU ELECTRICOS"/>
      <sheetName val="CONT_ADI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Excavación_Mat__Común_Estacione"/>
      <sheetName val="Demolición_Pavimento"/>
      <sheetName val="SUB_APU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PLAN DE INVERSION ANTICIPO"/>
      <sheetName val="inv mensual"/>
      <sheetName val="borrador flujo inv"/>
      <sheetName val="social-ambiental"/>
      <sheetName val="AU"/>
      <sheetName val="inst"/>
      <sheetName val="TABLAS"/>
      <sheetName val="mdo"/>
      <sheetName val="equip"/>
      <sheetName val="mat"/>
      <sheetName val="CIRCUITOS CODENSA"/>
      <sheetName val="materiales"/>
      <sheetName val="otros"/>
      <sheetName val="Poblacion"/>
      <sheetName val="CURVA"/>
      <sheetName val="BASE"/>
      <sheetName val="ACTA MODIFICACIÓN CIVIL"/>
      <sheetName val="glvc"/>
      <sheetName val="for 6"/>
      <sheetName val="devdics"/>
      <sheetName val="Bases 2A"/>
      <sheetName val="@RISK - Correlaciones"/>
      <sheetName val="Acta"/>
      <sheetName val="EVA"/>
      <sheetName val="AIU"/>
      <sheetName val="Program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>
        <row r="48">
          <cell r="E48">
            <v>0</v>
          </cell>
        </row>
      </sheetData>
      <sheetData sheetId="44" refreshError="1"/>
      <sheetData sheetId="45"/>
      <sheetData sheetId="46">
        <row r="48">
          <cell r="E48">
            <v>0</v>
          </cell>
        </row>
      </sheetData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>
        <row r="48">
          <cell r="E48">
            <v>0</v>
          </cell>
        </row>
      </sheetData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 refreshError="1"/>
      <sheetData sheetId="148"/>
      <sheetData sheetId="149" refreshError="1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>
        <row r="48">
          <cell r="E48">
            <v>0</v>
          </cell>
        </row>
      </sheetData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48">
          <cell r="E48">
            <v>0</v>
          </cell>
        </row>
      </sheetData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CRA.MODI"/>
      <sheetName val="Presup_Cancha"/>
      <sheetName val="1,01"/>
      <sheetName val="ESTADO RED"/>
      <sheetName val="Listas"/>
      <sheetName val="AASHTO"/>
      <sheetName val="INV"/>
      <sheetName val="Cuadro p. Capital Vs estimado"/>
      <sheetName val="UNIT."/>
      <sheetName val="glvc"/>
      <sheetName val="PROGR_2"/>
      <sheetName val="PROGR_3"/>
      <sheetName val="civ_roma"/>
      <sheetName val="Bases 2A"/>
      <sheetName val="PROGR_5"/>
      <sheetName val="PROGR_4"/>
      <sheetName val="PROGR_6"/>
      <sheetName val="A__P__U_"/>
      <sheetName val="ACTA_DE_MODIFICACION__(2)"/>
      <sheetName val="PROGR_7"/>
      <sheetName val="A__P__U_1"/>
      <sheetName val="ACTA_DE_MODIFICACION__(2)1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0"/>
      <sheetName val="A__P__U_4"/>
      <sheetName val="ACTA_DE_MODIFICACION__(2)4"/>
      <sheetName val="CRA_MODI2"/>
      <sheetName val="EQUIPO"/>
      <sheetName val="ELECTRICO"/>
      <sheetName val="Vuelta"/>
      <sheetName val="Lista APU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 refreshError="1"/>
      <sheetData sheetId="37" refreshError="1"/>
      <sheetData sheetId="38"/>
      <sheetData sheetId="39"/>
      <sheetData sheetId="40"/>
      <sheetData sheetId="41"/>
      <sheetData sheetId="42">
        <row r="6">
          <cell r="A6" t="str">
            <v>UNIDAD ADMINISTRATIVA ESPECIAL DE LA AERONAUTICA CIVIL</v>
          </cell>
        </row>
      </sheetData>
      <sheetData sheetId="43"/>
      <sheetData sheetId="44"/>
      <sheetData sheetId="45">
        <row r="6">
          <cell r="A6" t="str">
            <v>UNIDAD ADMINISTRATIVA ESPECIAL DE LA AERONAUTICA CIVIL</v>
          </cell>
        </row>
      </sheetData>
      <sheetData sheetId="46"/>
      <sheetData sheetId="47"/>
      <sheetData sheetId="48">
        <row r="6">
          <cell r="A6" t="str">
            <v>UNIDAD ADMINISTRATIVA ESPECIAL DE LA AERONAUTICA CIVIL</v>
          </cell>
        </row>
      </sheetData>
      <sheetData sheetId="49"/>
      <sheetData sheetId="50"/>
      <sheetData sheetId="51"/>
      <sheetData sheetId="52">
        <row r="6">
          <cell r="A6" t="str">
            <v>UNIDAD ADMINISTRATIVA ESPECIAL DE LA AERONAUTICA CIVIL</v>
          </cell>
        </row>
      </sheetData>
      <sheetData sheetId="53"/>
      <sheetData sheetId="54"/>
      <sheetData sheetId="55"/>
      <sheetData sheetId="56">
        <row r="6">
          <cell r="A6" t="str">
            <v>UNIDAD ADMINISTRATIVA ESPECIAL DE LA AERONAUTICA CIVIL</v>
          </cell>
        </row>
      </sheetData>
      <sheetData sheetId="57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B1:P70"/>
  <sheetViews>
    <sheetView showGridLines="0" tabSelected="1" view="pageBreakPreview" topLeftCell="A47" zoomScale="70" zoomScaleNormal="55" zoomScaleSheetLayoutView="70" zoomScalePageLayoutView="70" workbookViewId="0">
      <selection activeCell="G59" sqref="G59"/>
    </sheetView>
  </sheetViews>
  <sheetFormatPr baseColWidth="10" defaultColWidth="11.44140625" defaultRowHeight="13.8" x14ac:dyDescent="0.25"/>
  <cols>
    <col min="1" max="2" width="4.44140625" style="1" customWidth="1"/>
    <col min="3" max="3" width="14.6640625" style="5" customWidth="1"/>
    <col min="4" max="4" width="14.33203125" style="60" customWidth="1"/>
    <col min="5" max="5" width="16.109375" style="5" customWidth="1"/>
    <col min="6" max="6" width="17.5546875" style="1" customWidth="1"/>
    <col min="7" max="7" width="73.33203125" style="73" customWidth="1"/>
    <col min="8" max="8" width="8.6640625" style="5" customWidth="1"/>
    <col min="9" max="9" width="18.88671875" style="47" customWidth="1"/>
    <col min="10" max="10" width="23.88671875" style="47" customWidth="1"/>
    <col min="11" max="11" width="30" style="1" customWidth="1"/>
    <col min="12" max="13" width="4.44140625" style="1" customWidth="1"/>
    <col min="14" max="14" width="11.44140625" style="1"/>
    <col min="15" max="15" width="18" style="60" customWidth="1"/>
    <col min="16" max="16" width="11.44140625" style="60"/>
    <col min="17" max="16384" width="11.44140625" style="1"/>
  </cols>
  <sheetData>
    <row r="1" spans="2:16" x14ac:dyDescent="0.25">
      <c r="B1" s="127" t="s">
        <v>0</v>
      </c>
      <c r="C1" s="127"/>
      <c r="D1" s="127"/>
      <c r="E1" s="127"/>
      <c r="F1" s="127"/>
      <c r="G1" s="127"/>
    </row>
    <row r="2" spans="2:16" x14ac:dyDescent="0.25">
      <c r="B2" s="127" t="s">
        <v>1</v>
      </c>
      <c r="C2" s="127"/>
      <c r="D2" s="127"/>
      <c r="E2" s="127"/>
    </row>
    <row r="3" spans="2:16" ht="14.4" thickBot="1" x14ac:dyDescent="0.3">
      <c r="B3" s="6"/>
      <c r="C3" s="65"/>
      <c r="D3" s="57"/>
      <c r="E3" s="7"/>
    </row>
    <row r="4" spans="2:16" ht="15" thickTop="1" thickBot="1" x14ac:dyDescent="0.3">
      <c r="B4" s="128"/>
      <c r="C4" s="129"/>
      <c r="D4" s="129"/>
      <c r="E4" s="129"/>
      <c r="F4" s="129"/>
      <c r="G4" s="129"/>
      <c r="H4" s="129"/>
      <c r="I4" s="129"/>
      <c r="J4" s="129"/>
      <c r="K4" s="129"/>
      <c r="L4" s="130"/>
    </row>
    <row r="5" spans="2:16" ht="31.5" customHeight="1" thickTop="1" x14ac:dyDescent="0.25">
      <c r="B5" s="3"/>
      <c r="C5" s="131" t="s">
        <v>2</v>
      </c>
      <c r="D5" s="132"/>
      <c r="E5" s="132"/>
      <c r="F5" s="132"/>
      <c r="G5" s="132"/>
      <c r="H5" s="132"/>
      <c r="I5" s="132"/>
      <c r="J5" s="132"/>
      <c r="K5" s="133"/>
      <c r="L5" s="4"/>
    </row>
    <row r="6" spans="2:16" x14ac:dyDescent="0.25">
      <c r="B6" s="8"/>
      <c r="C6" s="134" t="s">
        <v>3</v>
      </c>
      <c r="D6" s="134"/>
      <c r="E6" s="134"/>
      <c r="F6" s="134"/>
      <c r="G6" s="134"/>
      <c r="H6" s="134"/>
      <c r="I6" s="134"/>
      <c r="J6" s="134"/>
      <c r="K6" s="135"/>
      <c r="L6" s="4"/>
    </row>
    <row r="7" spans="2:16" s="2" customFormat="1" x14ac:dyDescent="0.25">
      <c r="B7" s="9"/>
      <c r="C7" s="121" t="s">
        <v>4</v>
      </c>
      <c r="D7" s="122"/>
      <c r="E7" s="122"/>
      <c r="F7" s="122"/>
      <c r="G7" s="122"/>
      <c r="H7" s="122"/>
      <c r="I7" s="122"/>
      <c r="J7" s="122"/>
      <c r="K7" s="123"/>
      <c r="L7" s="10"/>
      <c r="O7" s="61"/>
      <c r="P7" s="61"/>
    </row>
    <row r="8" spans="2:16" x14ac:dyDescent="0.25">
      <c r="B8" s="8"/>
      <c r="C8" s="121"/>
      <c r="D8" s="122"/>
      <c r="E8" s="122"/>
      <c r="F8" s="122"/>
      <c r="G8" s="122"/>
      <c r="H8" s="122"/>
      <c r="I8" s="122"/>
      <c r="J8" s="122"/>
      <c r="K8" s="123"/>
      <c r="L8" s="4"/>
    </row>
    <row r="9" spans="2:16" ht="34.5" customHeight="1" x14ac:dyDescent="0.25">
      <c r="B9" s="8"/>
      <c r="C9" s="124" t="s">
        <v>5</v>
      </c>
      <c r="D9" s="125"/>
      <c r="E9" s="125"/>
      <c r="F9" s="125"/>
      <c r="G9" s="125"/>
      <c r="H9" s="125"/>
      <c r="I9" s="125"/>
      <c r="J9" s="125"/>
      <c r="K9" s="126"/>
      <c r="L9" s="4"/>
    </row>
    <row r="10" spans="2:16" ht="50.4" customHeight="1" thickBot="1" x14ac:dyDescent="0.3">
      <c r="B10" s="3"/>
      <c r="C10" s="98" t="s">
        <v>69</v>
      </c>
      <c r="D10" s="99"/>
      <c r="E10" s="99"/>
      <c r="F10" s="99"/>
      <c r="G10" s="99"/>
      <c r="H10" s="99"/>
      <c r="I10" s="99"/>
      <c r="J10" s="99"/>
      <c r="K10" s="100"/>
      <c r="L10" s="4"/>
    </row>
    <row r="11" spans="2:16" ht="30" customHeight="1" x14ac:dyDescent="0.25">
      <c r="B11" s="3"/>
      <c r="C11" s="116" t="s">
        <v>6</v>
      </c>
      <c r="D11" s="118" t="s">
        <v>7</v>
      </c>
      <c r="E11" s="120" t="s">
        <v>8</v>
      </c>
      <c r="F11" s="120"/>
      <c r="G11" s="116" t="s">
        <v>9</v>
      </c>
      <c r="H11" s="118" t="s">
        <v>10</v>
      </c>
      <c r="I11" s="110" t="s">
        <v>11</v>
      </c>
      <c r="J11" s="112" t="s">
        <v>12</v>
      </c>
      <c r="K11" s="114" t="s">
        <v>13</v>
      </c>
      <c r="L11" s="4"/>
    </row>
    <row r="12" spans="2:16" ht="30" customHeight="1" thickBot="1" x14ac:dyDescent="0.3">
      <c r="B12" s="3"/>
      <c r="C12" s="117"/>
      <c r="D12" s="119"/>
      <c r="E12" s="46" t="s">
        <v>14</v>
      </c>
      <c r="F12" s="46" t="s">
        <v>15</v>
      </c>
      <c r="G12" s="117"/>
      <c r="H12" s="119"/>
      <c r="I12" s="111"/>
      <c r="J12" s="113"/>
      <c r="K12" s="115"/>
      <c r="L12" s="4"/>
    </row>
    <row r="13" spans="2:16" ht="30" customHeight="1" thickBot="1" x14ac:dyDescent="0.3">
      <c r="B13" s="3"/>
      <c r="C13" s="66"/>
      <c r="D13" s="40">
        <v>1</v>
      </c>
      <c r="E13" s="11"/>
      <c r="F13" s="11"/>
      <c r="G13" s="74" t="s">
        <v>40</v>
      </c>
      <c r="H13" s="40"/>
      <c r="I13" s="68"/>
      <c r="J13" s="11"/>
      <c r="K13" s="12"/>
      <c r="L13" s="4"/>
    </row>
    <row r="14" spans="2:16" ht="30" customHeight="1" x14ac:dyDescent="0.25">
      <c r="B14" s="3"/>
      <c r="C14" s="136">
        <v>1</v>
      </c>
      <c r="D14" s="44" t="s">
        <v>32</v>
      </c>
      <c r="E14" s="44"/>
      <c r="F14" s="44"/>
      <c r="G14" s="75" t="s">
        <v>41</v>
      </c>
      <c r="H14" s="44" t="s">
        <v>39</v>
      </c>
      <c r="I14" s="48">
        <v>135</v>
      </c>
      <c r="J14" s="45">
        <v>47527.675792999995</v>
      </c>
      <c r="K14" s="137">
        <f>I14*J14</f>
        <v>6416236.2320549991</v>
      </c>
      <c r="L14" s="4"/>
    </row>
    <row r="15" spans="2:16" ht="30" customHeight="1" x14ac:dyDescent="0.25">
      <c r="B15" s="3"/>
      <c r="C15" s="136">
        <v>2</v>
      </c>
      <c r="D15" s="44" t="s">
        <v>35</v>
      </c>
      <c r="E15" s="44"/>
      <c r="F15" s="44"/>
      <c r="G15" s="75" t="s">
        <v>42</v>
      </c>
      <c r="H15" s="44" t="s">
        <v>37</v>
      </c>
      <c r="I15" s="48">
        <v>45</v>
      </c>
      <c r="J15" s="45">
        <v>116169.20522</v>
      </c>
      <c r="K15" s="137">
        <f>I15*J15</f>
        <v>5227614.2349000005</v>
      </c>
      <c r="L15" s="4"/>
    </row>
    <row r="16" spans="2:16" ht="30" customHeight="1" thickBot="1" x14ac:dyDescent="0.3">
      <c r="B16" s="3"/>
      <c r="C16" s="69" t="s">
        <v>16</v>
      </c>
      <c r="D16" s="70" t="s">
        <v>78</v>
      </c>
      <c r="E16" s="70"/>
      <c r="F16" s="70"/>
      <c r="G16" s="71"/>
      <c r="H16" s="72"/>
      <c r="I16" s="49"/>
      <c r="J16" s="13"/>
      <c r="K16" s="138">
        <f>SUM(K14:K15)</f>
        <v>11643850.466954999</v>
      </c>
      <c r="L16" s="4"/>
    </row>
    <row r="17" spans="2:12" ht="30" customHeight="1" thickBot="1" x14ac:dyDescent="0.3">
      <c r="B17" s="3"/>
      <c r="C17" s="66"/>
      <c r="D17" s="40">
        <v>2</v>
      </c>
      <c r="E17" s="11"/>
      <c r="F17" s="11"/>
      <c r="G17" s="74" t="s">
        <v>70</v>
      </c>
      <c r="H17" s="40"/>
      <c r="I17" s="68"/>
      <c r="J17" s="11"/>
      <c r="K17" s="12"/>
      <c r="L17" s="4"/>
    </row>
    <row r="18" spans="2:12" ht="30" customHeight="1" thickBot="1" x14ac:dyDescent="0.3">
      <c r="B18" s="3"/>
      <c r="C18" s="66"/>
      <c r="D18" s="40" t="s">
        <v>33</v>
      </c>
      <c r="E18" s="11"/>
      <c r="F18" s="11"/>
      <c r="G18" s="74" t="s">
        <v>71</v>
      </c>
      <c r="H18" s="40"/>
      <c r="I18" s="68"/>
      <c r="J18" s="11"/>
      <c r="K18" s="12"/>
      <c r="L18" s="4"/>
    </row>
    <row r="19" spans="2:12" ht="30" customHeight="1" x14ac:dyDescent="0.25">
      <c r="B19" s="3"/>
      <c r="C19" s="136">
        <v>3</v>
      </c>
      <c r="D19" s="44" t="s">
        <v>79</v>
      </c>
      <c r="E19" s="44"/>
      <c r="F19" s="44"/>
      <c r="G19" s="75" t="s">
        <v>43</v>
      </c>
      <c r="H19" s="44" t="s">
        <v>44</v>
      </c>
      <c r="I19" s="48">
        <v>31.688000000000002</v>
      </c>
      <c r="J19" s="45">
        <v>336786.96535000001</v>
      </c>
      <c r="K19" s="137">
        <f>I19*J19</f>
        <v>10672105.358010801</v>
      </c>
      <c r="L19" s="4"/>
    </row>
    <row r="20" spans="2:12" ht="30" customHeight="1" x14ac:dyDescent="0.25">
      <c r="B20" s="3"/>
      <c r="C20" s="136">
        <v>4</v>
      </c>
      <c r="D20" s="44" t="s">
        <v>80</v>
      </c>
      <c r="E20" s="44"/>
      <c r="F20" s="44"/>
      <c r="G20" s="75" t="s">
        <v>72</v>
      </c>
      <c r="H20" s="44" t="s">
        <v>44</v>
      </c>
      <c r="I20" s="48">
        <v>15.335999999999995</v>
      </c>
      <c r="J20" s="45">
        <v>259719.18</v>
      </c>
      <c r="K20" s="137">
        <f>I20*J20</f>
        <v>3983053.3444799986</v>
      </c>
      <c r="L20" s="4"/>
    </row>
    <row r="21" spans="2:12" ht="30" customHeight="1" x14ac:dyDescent="0.25">
      <c r="B21" s="3"/>
      <c r="C21" s="136">
        <v>5</v>
      </c>
      <c r="D21" s="44" t="s">
        <v>81</v>
      </c>
      <c r="E21" s="44"/>
      <c r="F21" s="44"/>
      <c r="G21" s="75" t="s">
        <v>46</v>
      </c>
      <c r="H21" s="44" t="s">
        <v>44</v>
      </c>
      <c r="I21" s="48">
        <v>7.4559999999999995</v>
      </c>
      <c r="J21" s="45">
        <v>2100778.19</v>
      </c>
      <c r="K21" s="137">
        <f t="shared" ref="K21:K33" si="0">I21*J21</f>
        <v>15663402.184639998</v>
      </c>
      <c r="L21" s="4"/>
    </row>
    <row r="22" spans="2:12" ht="30" customHeight="1" x14ac:dyDescent="0.25">
      <c r="B22" s="3"/>
      <c r="C22" s="136">
        <v>6</v>
      </c>
      <c r="D22" s="44" t="s">
        <v>82</v>
      </c>
      <c r="E22" s="44"/>
      <c r="F22" s="44"/>
      <c r="G22" s="75" t="s">
        <v>45</v>
      </c>
      <c r="H22" s="44" t="s">
        <v>44</v>
      </c>
      <c r="I22" s="48">
        <v>7.6679999999999975</v>
      </c>
      <c r="J22" s="45">
        <v>1115819.6322629999</v>
      </c>
      <c r="K22" s="137">
        <f t="shared" si="0"/>
        <v>8556104.9401926808</v>
      </c>
      <c r="L22" s="4"/>
    </row>
    <row r="23" spans="2:12" ht="30" customHeight="1" x14ac:dyDescent="0.25">
      <c r="B23" s="3"/>
      <c r="C23" s="136">
        <v>7</v>
      </c>
      <c r="D23" s="44" t="s">
        <v>83</v>
      </c>
      <c r="E23" s="44"/>
      <c r="F23" s="44"/>
      <c r="G23" s="75" t="s">
        <v>47</v>
      </c>
      <c r="H23" s="44" t="s">
        <v>44</v>
      </c>
      <c r="I23" s="48">
        <v>7.6679999999999975</v>
      </c>
      <c r="J23" s="45">
        <v>2144657.8375599999</v>
      </c>
      <c r="K23" s="137">
        <f t="shared" si="0"/>
        <v>16445236.298410073</v>
      </c>
      <c r="L23" s="4"/>
    </row>
    <row r="24" spans="2:12" ht="30" customHeight="1" x14ac:dyDescent="0.25">
      <c r="B24" s="3"/>
      <c r="C24" s="136">
        <v>8</v>
      </c>
      <c r="D24" s="44" t="s">
        <v>84</v>
      </c>
      <c r="E24" s="44"/>
      <c r="F24" s="44"/>
      <c r="G24" s="75" t="s">
        <v>48</v>
      </c>
      <c r="H24" s="44" t="s">
        <v>44</v>
      </c>
      <c r="I24" s="48">
        <v>4.3199999999999985</v>
      </c>
      <c r="J24" s="45">
        <v>2047880.6688549998</v>
      </c>
      <c r="K24" s="137">
        <f t="shared" si="0"/>
        <v>8846844.489453597</v>
      </c>
      <c r="L24" s="4"/>
    </row>
    <row r="25" spans="2:12" ht="30" customHeight="1" x14ac:dyDescent="0.25">
      <c r="B25" s="3"/>
      <c r="C25" s="136">
        <v>9</v>
      </c>
      <c r="D25" s="44" t="s">
        <v>85</v>
      </c>
      <c r="E25" s="44"/>
      <c r="F25" s="44"/>
      <c r="G25" s="75" t="s">
        <v>49</v>
      </c>
      <c r="H25" s="44" t="s">
        <v>44</v>
      </c>
      <c r="I25" s="48">
        <v>10.224000000000002</v>
      </c>
      <c r="J25" s="45">
        <v>2051636.7949999999</v>
      </c>
      <c r="K25" s="137">
        <f t="shared" si="0"/>
        <v>20975934.592080005</v>
      </c>
      <c r="L25" s="4"/>
    </row>
    <row r="26" spans="2:12" ht="30" customHeight="1" x14ac:dyDescent="0.25">
      <c r="B26" s="3"/>
      <c r="C26" s="136">
        <v>10</v>
      </c>
      <c r="D26" s="44" t="s">
        <v>86</v>
      </c>
      <c r="E26" s="44"/>
      <c r="F26" s="44"/>
      <c r="G26" s="75" t="s">
        <v>73</v>
      </c>
      <c r="H26" s="44" t="s">
        <v>44</v>
      </c>
      <c r="I26" s="48">
        <v>19.012499999999999</v>
      </c>
      <c r="J26" s="45">
        <v>810373.18035000004</v>
      </c>
      <c r="K26" s="137">
        <f t="shared" si="0"/>
        <v>15407220.091404375</v>
      </c>
      <c r="L26" s="4"/>
    </row>
    <row r="27" spans="2:12" ht="51.6" customHeight="1" x14ac:dyDescent="0.25">
      <c r="B27" s="3"/>
      <c r="C27" s="136">
        <v>11</v>
      </c>
      <c r="D27" s="44" t="s">
        <v>87</v>
      </c>
      <c r="E27" s="44"/>
      <c r="F27" s="44"/>
      <c r="G27" s="75" t="s">
        <v>51</v>
      </c>
      <c r="H27" s="44" t="s">
        <v>39</v>
      </c>
      <c r="I27" s="48">
        <v>51.2</v>
      </c>
      <c r="J27" s="45">
        <v>1018499.1584</v>
      </c>
      <c r="K27" s="137">
        <f t="shared" si="0"/>
        <v>52147156.910080001</v>
      </c>
      <c r="L27" s="4"/>
    </row>
    <row r="28" spans="2:12" ht="42.6" customHeight="1" x14ac:dyDescent="0.25">
      <c r="B28" s="3"/>
      <c r="C28" s="136">
        <v>12</v>
      </c>
      <c r="D28" s="44" t="s">
        <v>88</v>
      </c>
      <c r="E28" s="44"/>
      <c r="F28" s="44"/>
      <c r="G28" s="75" t="s">
        <v>52</v>
      </c>
      <c r="H28" s="44" t="s">
        <v>53</v>
      </c>
      <c r="I28" s="48">
        <v>1950.3</v>
      </c>
      <c r="J28" s="45">
        <v>19731.816040000002</v>
      </c>
      <c r="K28" s="137">
        <f t="shared" si="0"/>
        <v>38482960.822811998</v>
      </c>
      <c r="L28" s="4"/>
    </row>
    <row r="29" spans="2:12" ht="30" customHeight="1" x14ac:dyDescent="0.25">
      <c r="B29" s="3"/>
      <c r="C29" s="136">
        <v>13</v>
      </c>
      <c r="D29" s="44" t="s">
        <v>89</v>
      </c>
      <c r="E29" s="44"/>
      <c r="F29" s="44"/>
      <c r="G29" s="75" t="s">
        <v>74</v>
      </c>
      <c r="H29" s="44" t="s">
        <v>39</v>
      </c>
      <c r="I29" s="48">
        <v>43</v>
      </c>
      <c r="J29" s="45">
        <v>1201115.0291499998</v>
      </c>
      <c r="K29" s="137">
        <f t="shared" si="0"/>
        <v>51647946.253449991</v>
      </c>
      <c r="L29" s="4"/>
    </row>
    <row r="30" spans="2:12" ht="30" customHeight="1" x14ac:dyDescent="0.25">
      <c r="B30" s="3"/>
      <c r="C30" s="136">
        <v>14</v>
      </c>
      <c r="D30" s="44" t="s">
        <v>90</v>
      </c>
      <c r="E30" s="44"/>
      <c r="F30" s="44"/>
      <c r="G30" s="75" t="s">
        <v>50</v>
      </c>
      <c r="H30" s="44" t="s">
        <v>44</v>
      </c>
      <c r="I30" s="48">
        <v>2.56</v>
      </c>
      <c r="J30" s="45">
        <v>2003810.44215</v>
      </c>
      <c r="K30" s="137">
        <f t="shared" si="0"/>
        <v>5129754.731904</v>
      </c>
      <c r="L30" s="4"/>
    </row>
    <row r="31" spans="2:12" ht="36" customHeight="1" x14ac:dyDescent="0.25">
      <c r="B31" s="3"/>
      <c r="C31" s="136">
        <v>15</v>
      </c>
      <c r="D31" s="44" t="s">
        <v>91</v>
      </c>
      <c r="E31" s="44"/>
      <c r="F31" s="44"/>
      <c r="G31" s="75" t="s">
        <v>75</v>
      </c>
      <c r="H31" s="44" t="s">
        <v>44</v>
      </c>
      <c r="I31" s="48">
        <v>5.7749999999999995</v>
      </c>
      <c r="J31" s="45">
        <v>2005033.709502751</v>
      </c>
      <c r="K31" s="137">
        <f t="shared" si="0"/>
        <v>11579069.672378385</v>
      </c>
      <c r="L31" s="4"/>
    </row>
    <row r="32" spans="2:12" ht="41.4" customHeight="1" x14ac:dyDescent="0.25">
      <c r="B32" s="3"/>
      <c r="C32" s="136">
        <v>16</v>
      </c>
      <c r="D32" s="44" t="s">
        <v>92</v>
      </c>
      <c r="E32" s="44"/>
      <c r="F32" s="44"/>
      <c r="G32" s="75" t="s">
        <v>76</v>
      </c>
      <c r="H32" s="44" t="s">
        <v>39</v>
      </c>
      <c r="I32" s="48">
        <v>79</v>
      </c>
      <c r="J32" s="45">
        <v>319540.76974999998</v>
      </c>
      <c r="K32" s="137">
        <f t="shared" si="0"/>
        <v>25243720.810249999</v>
      </c>
      <c r="L32" s="4"/>
    </row>
    <row r="33" spans="2:12" ht="30" customHeight="1" x14ac:dyDescent="0.25">
      <c r="B33" s="3"/>
      <c r="C33" s="136">
        <v>17</v>
      </c>
      <c r="D33" s="44" t="s">
        <v>93</v>
      </c>
      <c r="E33" s="44"/>
      <c r="F33" s="44"/>
      <c r="G33" s="75" t="s">
        <v>54</v>
      </c>
      <c r="H33" s="44" t="s">
        <v>44</v>
      </c>
      <c r="I33" s="48">
        <v>11.4</v>
      </c>
      <c r="J33" s="45">
        <v>1731576.32375</v>
      </c>
      <c r="K33" s="137">
        <f t="shared" si="0"/>
        <v>19739970.090750001</v>
      </c>
      <c r="L33" s="4"/>
    </row>
    <row r="34" spans="2:12" ht="30" customHeight="1" thickBot="1" x14ac:dyDescent="0.3">
      <c r="B34" s="3"/>
      <c r="C34" s="69" t="s">
        <v>16</v>
      </c>
      <c r="D34" s="70"/>
      <c r="E34" s="70"/>
      <c r="F34" s="70"/>
      <c r="G34" s="71"/>
      <c r="H34" s="72"/>
      <c r="I34" s="49"/>
      <c r="J34" s="13"/>
      <c r="K34" s="138">
        <f>SUM(K19:K33)</f>
        <v>304520480.59029591</v>
      </c>
      <c r="L34" s="4"/>
    </row>
    <row r="35" spans="2:12" ht="30" customHeight="1" thickBot="1" x14ac:dyDescent="0.3">
      <c r="B35" s="3"/>
      <c r="C35" s="66"/>
      <c r="D35" s="40" t="s">
        <v>94</v>
      </c>
      <c r="E35" s="11"/>
      <c r="F35" s="11"/>
      <c r="G35" s="74" t="s">
        <v>77</v>
      </c>
      <c r="H35" s="40"/>
      <c r="I35" s="68"/>
      <c r="J35" s="11"/>
      <c r="K35" s="12"/>
      <c r="L35" s="4"/>
    </row>
    <row r="36" spans="2:12" ht="47.4" customHeight="1" x14ac:dyDescent="0.25">
      <c r="B36" s="3"/>
      <c r="C36" s="136">
        <v>18</v>
      </c>
      <c r="D36" s="44" t="s">
        <v>95</v>
      </c>
      <c r="E36" s="44"/>
      <c r="F36" s="44"/>
      <c r="G36" s="75" t="s">
        <v>55</v>
      </c>
      <c r="H36" s="44" t="s">
        <v>39</v>
      </c>
      <c r="I36" s="48">
        <v>26.6</v>
      </c>
      <c r="J36" s="45">
        <v>427390.16375222302</v>
      </c>
      <c r="K36" s="137">
        <f>I36*J36</f>
        <v>11368578.355809133</v>
      </c>
      <c r="L36" s="4"/>
    </row>
    <row r="37" spans="2:12" ht="30" customHeight="1" thickBot="1" x14ac:dyDescent="0.3">
      <c r="B37" s="3"/>
      <c r="C37" s="69" t="s">
        <v>16</v>
      </c>
      <c r="D37" s="70"/>
      <c r="E37" s="70"/>
      <c r="F37" s="70"/>
      <c r="G37" s="71"/>
      <c r="H37" s="72"/>
      <c r="I37" s="49"/>
      <c r="J37" s="13"/>
      <c r="K37" s="139">
        <f>SUM(K36)</f>
        <v>11368578.355809133</v>
      </c>
      <c r="L37" s="4"/>
    </row>
    <row r="38" spans="2:12" ht="49.8" customHeight="1" thickBot="1" x14ac:dyDescent="0.3">
      <c r="B38" s="3"/>
      <c r="C38" s="66"/>
      <c r="D38" s="40">
        <v>3</v>
      </c>
      <c r="E38" s="11"/>
      <c r="F38" s="11"/>
      <c r="G38" s="74" t="s">
        <v>56</v>
      </c>
      <c r="H38" s="40"/>
      <c r="I38" s="68"/>
      <c r="J38" s="11"/>
      <c r="K38" s="12"/>
      <c r="L38" s="4"/>
    </row>
    <row r="39" spans="2:12" ht="30" customHeight="1" x14ac:dyDescent="0.25">
      <c r="B39" s="3"/>
      <c r="C39" s="136">
        <v>19</v>
      </c>
      <c r="D39" s="44" t="s">
        <v>34</v>
      </c>
      <c r="E39" s="44"/>
      <c r="F39" s="44"/>
      <c r="G39" s="75" t="s">
        <v>57</v>
      </c>
      <c r="H39" s="44" t="s">
        <v>39</v>
      </c>
      <c r="I39" s="48">
        <v>97.44</v>
      </c>
      <c r="J39" s="45">
        <v>420366.15</v>
      </c>
      <c r="K39" s="137">
        <f>I39*J39</f>
        <v>40960477.656000003</v>
      </c>
      <c r="L39" s="4"/>
    </row>
    <row r="40" spans="2:12" ht="31.8" customHeight="1" thickBot="1" x14ac:dyDescent="0.3">
      <c r="B40" s="3"/>
      <c r="C40" s="69" t="s">
        <v>16</v>
      </c>
      <c r="D40" s="70"/>
      <c r="E40" s="70"/>
      <c r="F40" s="70"/>
      <c r="G40" s="71"/>
      <c r="H40" s="72"/>
      <c r="I40" s="49"/>
      <c r="J40" s="13"/>
      <c r="K40" s="138">
        <f>SUM(K39)</f>
        <v>40960477.656000003</v>
      </c>
      <c r="L40" s="4"/>
    </row>
    <row r="41" spans="2:12" ht="30" customHeight="1" thickBot="1" x14ac:dyDescent="0.3">
      <c r="B41" s="3"/>
      <c r="C41" s="66"/>
      <c r="D41" s="40">
        <v>4</v>
      </c>
      <c r="E41" s="11"/>
      <c r="F41" s="11"/>
      <c r="G41" s="74" t="s">
        <v>58</v>
      </c>
      <c r="H41" s="40"/>
      <c r="I41" s="68"/>
      <c r="J41" s="11"/>
      <c r="K41" s="12"/>
      <c r="L41" s="4"/>
    </row>
    <row r="42" spans="2:12" ht="47.4" customHeight="1" x14ac:dyDescent="0.25">
      <c r="B42" s="3"/>
      <c r="C42" s="136">
        <v>21</v>
      </c>
      <c r="D42" s="44" t="s">
        <v>65</v>
      </c>
      <c r="E42" s="44"/>
      <c r="F42" s="44"/>
      <c r="G42" s="75" t="s">
        <v>59</v>
      </c>
      <c r="H42" s="44" t="s">
        <v>38</v>
      </c>
      <c r="I42" s="48">
        <v>10</v>
      </c>
      <c r="J42" s="45">
        <v>549167.91720000003</v>
      </c>
      <c r="K42" s="137">
        <f>I42*J42</f>
        <v>5491679.1720000003</v>
      </c>
      <c r="L42" s="4"/>
    </row>
    <row r="43" spans="2:12" ht="30" customHeight="1" thickBot="1" x14ac:dyDescent="0.3">
      <c r="B43" s="3"/>
      <c r="C43" s="69" t="s">
        <v>16</v>
      </c>
      <c r="D43" s="70"/>
      <c r="E43" s="70"/>
      <c r="F43" s="70"/>
      <c r="G43" s="71"/>
      <c r="H43" s="72"/>
      <c r="I43" s="49"/>
      <c r="J43" s="13"/>
      <c r="K43" s="138">
        <f>SUM(K42)</f>
        <v>5491679.1720000003</v>
      </c>
      <c r="L43" s="4"/>
    </row>
    <row r="44" spans="2:12" ht="44.4" customHeight="1" thickBot="1" x14ac:dyDescent="0.3">
      <c r="B44" s="3"/>
      <c r="C44" s="66"/>
      <c r="D44" s="40">
        <v>5</v>
      </c>
      <c r="E44" s="11"/>
      <c r="F44" s="11"/>
      <c r="G44" s="74" t="s">
        <v>60</v>
      </c>
      <c r="H44" s="40"/>
      <c r="I44" s="68"/>
      <c r="J44" s="11"/>
      <c r="K44" s="12"/>
      <c r="L44" s="4"/>
    </row>
    <row r="45" spans="2:12" ht="44.4" customHeight="1" x14ac:dyDescent="0.25">
      <c r="B45" s="3"/>
      <c r="C45" s="136">
        <v>22</v>
      </c>
      <c r="D45" s="44" t="s">
        <v>66</v>
      </c>
      <c r="E45" s="44"/>
      <c r="F45" s="44"/>
      <c r="G45" s="75" t="s">
        <v>36</v>
      </c>
      <c r="H45" s="44" t="s">
        <v>39</v>
      </c>
      <c r="I45" s="48">
        <v>69</v>
      </c>
      <c r="J45" s="45">
        <v>204591.35</v>
      </c>
      <c r="K45" s="137">
        <f>I45*J45</f>
        <v>14116803.15</v>
      </c>
      <c r="L45" s="4"/>
    </row>
    <row r="46" spans="2:12" ht="30" customHeight="1" thickBot="1" x14ac:dyDescent="0.3">
      <c r="B46" s="3"/>
      <c r="C46" s="69" t="s">
        <v>16</v>
      </c>
      <c r="D46" s="70"/>
      <c r="E46" s="70"/>
      <c r="F46" s="70"/>
      <c r="G46" s="71"/>
      <c r="H46" s="72"/>
      <c r="I46" s="49"/>
      <c r="J46" s="13"/>
      <c r="K46" s="138">
        <f>SUM(K45)</f>
        <v>14116803.15</v>
      </c>
      <c r="L46" s="4"/>
    </row>
    <row r="47" spans="2:12" ht="46.8" customHeight="1" thickBot="1" x14ac:dyDescent="0.3">
      <c r="B47" s="3"/>
      <c r="C47" s="66"/>
      <c r="D47" s="40">
        <v>6</v>
      </c>
      <c r="E47" s="11"/>
      <c r="F47" s="11"/>
      <c r="G47" s="74" t="s">
        <v>61</v>
      </c>
      <c r="H47" s="40"/>
      <c r="I47" s="68"/>
      <c r="J47" s="11"/>
      <c r="K47" s="12"/>
      <c r="L47" s="4"/>
    </row>
    <row r="48" spans="2:12" ht="30" customHeight="1" x14ac:dyDescent="0.25">
      <c r="B48" s="3"/>
      <c r="C48" s="140">
        <v>23</v>
      </c>
      <c r="D48" s="141" t="s">
        <v>67</v>
      </c>
      <c r="E48" s="142"/>
      <c r="F48" s="142"/>
      <c r="G48" s="148" t="s">
        <v>62</v>
      </c>
      <c r="H48" s="143" t="s">
        <v>39</v>
      </c>
      <c r="I48" s="147">
        <v>100</v>
      </c>
      <c r="J48" s="144">
        <v>88809.75</v>
      </c>
      <c r="K48" s="145">
        <f>I48*J48</f>
        <v>8880975</v>
      </c>
      <c r="L48" s="4"/>
    </row>
    <row r="49" spans="2:16" ht="30" customHeight="1" thickBot="1" x14ac:dyDescent="0.3">
      <c r="B49" s="3"/>
      <c r="C49" s="69" t="s">
        <v>16</v>
      </c>
      <c r="D49" s="70"/>
      <c r="E49" s="70"/>
      <c r="F49" s="70"/>
      <c r="G49" s="71"/>
      <c r="H49" s="72"/>
      <c r="I49" s="49"/>
      <c r="J49" s="13"/>
      <c r="K49" s="146">
        <f>SUM(K48)</f>
        <v>8880975</v>
      </c>
      <c r="L49" s="4"/>
    </row>
    <row r="50" spans="2:16" ht="30" customHeight="1" thickBot="1" x14ac:dyDescent="0.3">
      <c r="B50" s="3"/>
      <c r="C50" s="66"/>
      <c r="D50" s="40">
        <v>7</v>
      </c>
      <c r="E50" s="11"/>
      <c r="F50" s="11"/>
      <c r="G50" s="149" t="s">
        <v>63</v>
      </c>
      <c r="H50" s="40"/>
      <c r="I50" s="68"/>
      <c r="J50" s="11"/>
      <c r="K50" s="12"/>
      <c r="L50" s="4"/>
    </row>
    <row r="51" spans="2:16" ht="30" customHeight="1" x14ac:dyDescent="0.25">
      <c r="B51" s="3"/>
      <c r="C51" s="140">
        <v>24</v>
      </c>
      <c r="D51" s="141" t="s">
        <v>68</v>
      </c>
      <c r="E51" s="142"/>
      <c r="F51" s="142"/>
      <c r="G51" s="148" t="s">
        <v>64</v>
      </c>
      <c r="H51" s="143" t="s">
        <v>39</v>
      </c>
      <c r="I51" s="147">
        <v>149.98000000000002</v>
      </c>
      <c r="J51" s="144">
        <v>20117.053</v>
      </c>
      <c r="K51" s="145">
        <f>I51*J51</f>
        <v>3017155.6089400002</v>
      </c>
      <c r="L51" s="4"/>
    </row>
    <row r="52" spans="2:16" ht="30" customHeight="1" thickBot="1" x14ac:dyDescent="0.3">
      <c r="B52" s="3"/>
      <c r="C52" s="150" t="s">
        <v>16</v>
      </c>
      <c r="D52" s="151"/>
      <c r="E52" s="151"/>
      <c r="F52" s="151"/>
      <c r="G52" s="152"/>
      <c r="H52" s="153"/>
      <c r="I52" s="154"/>
      <c r="J52" s="155"/>
      <c r="K52" s="156">
        <f>SUM(K51)</f>
        <v>3017155.6089400002</v>
      </c>
      <c r="L52" s="4"/>
    </row>
    <row r="53" spans="2:16" s="14" customFormat="1" ht="30" customHeight="1" thickBot="1" x14ac:dyDescent="0.3">
      <c r="B53" s="15"/>
      <c r="C53" s="101" t="s">
        <v>17</v>
      </c>
      <c r="D53" s="102"/>
      <c r="E53" s="102"/>
      <c r="F53" s="102"/>
      <c r="G53" s="102"/>
      <c r="H53" s="102"/>
      <c r="I53" s="102"/>
      <c r="J53" s="103"/>
      <c r="K53" s="16">
        <f>K16+K34+K37+K40+K43+K46+K49+K52</f>
        <v>400000000.00000006</v>
      </c>
      <c r="L53" s="17"/>
      <c r="O53" s="62"/>
      <c r="P53" s="62"/>
    </row>
    <row r="54" spans="2:16" s="14" customFormat="1" ht="14.4" thickBot="1" x14ac:dyDescent="0.3">
      <c r="B54" s="15"/>
      <c r="C54" s="41"/>
      <c r="D54" s="41"/>
      <c r="E54" s="18"/>
      <c r="F54" s="18"/>
      <c r="G54" s="76"/>
      <c r="H54" s="41"/>
      <c r="I54" s="18"/>
      <c r="J54" s="18"/>
      <c r="K54" s="19"/>
      <c r="L54" s="17"/>
      <c r="O54" s="62"/>
      <c r="P54" s="62"/>
    </row>
    <row r="55" spans="2:16" s="14" customFormat="1" ht="30" customHeight="1" x14ac:dyDescent="0.25">
      <c r="B55" s="15"/>
      <c r="C55" s="21"/>
      <c r="D55" s="58"/>
      <c r="E55" s="20"/>
      <c r="F55" s="20"/>
      <c r="G55" s="107"/>
      <c r="H55" s="108"/>
      <c r="I55" s="109"/>
      <c r="J55" s="22"/>
      <c r="K55" s="23"/>
      <c r="L55" s="17"/>
      <c r="O55" s="62"/>
      <c r="P55" s="62"/>
    </row>
    <row r="56" spans="2:16" s="14" customFormat="1" ht="30" customHeight="1" x14ac:dyDescent="0.25">
      <c r="B56" s="15"/>
      <c r="C56" s="21"/>
      <c r="D56" s="25"/>
      <c r="E56" s="25"/>
      <c r="F56" s="25"/>
      <c r="G56" s="28"/>
      <c r="H56" s="26"/>
      <c r="I56" s="50"/>
      <c r="J56" s="29"/>
      <c r="K56" s="24"/>
      <c r="L56" s="17"/>
      <c r="O56" s="62"/>
      <c r="P56" s="62"/>
    </row>
    <row r="57" spans="2:16" s="14" customFormat="1" ht="30" customHeight="1" x14ac:dyDescent="0.25">
      <c r="B57" s="15"/>
      <c r="C57" s="21"/>
      <c r="D57" s="25"/>
      <c r="E57" s="25"/>
      <c r="F57" s="25"/>
      <c r="G57" s="77" t="s">
        <v>18</v>
      </c>
      <c r="H57" s="26"/>
      <c r="I57" s="50"/>
      <c r="J57" s="29"/>
      <c r="K57" s="27">
        <f>K53</f>
        <v>400000000.00000006</v>
      </c>
      <c r="L57" s="17"/>
      <c r="O57" s="63"/>
      <c r="P57" s="64"/>
    </row>
    <row r="58" spans="2:16" s="14" customFormat="1" ht="30" customHeight="1" x14ac:dyDescent="0.25">
      <c r="B58" s="15"/>
      <c r="C58" s="21"/>
      <c r="D58" s="58"/>
      <c r="E58" s="20"/>
      <c r="F58" s="20"/>
      <c r="G58" s="28"/>
      <c r="H58" s="26"/>
      <c r="I58" s="50"/>
      <c r="J58" s="29"/>
      <c r="K58" s="24"/>
      <c r="L58" s="17"/>
      <c r="O58" s="62"/>
      <c r="P58" s="62"/>
    </row>
    <row r="59" spans="2:16" s="14" customFormat="1" ht="30" customHeight="1" thickBot="1" x14ac:dyDescent="0.3">
      <c r="B59" s="15"/>
      <c r="C59" s="21"/>
      <c r="D59" s="58"/>
      <c r="E59" s="20"/>
      <c r="F59" s="30"/>
      <c r="G59" s="28"/>
      <c r="H59" s="26"/>
      <c r="I59" s="50"/>
      <c r="J59" s="29"/>
      <c r="K59" s="27"/>
      <c r="L59" s="17"/>
      <c r="O59" s="62"/>
      <c r="P59" s="62"/>
    </row>
    <row r="60" spans="2:16" s="14" customFormat="1" ht="30" customHeight="1" thickBot="1" x14ac:dyDescent="0.3">
      <c r="B60" s="15"/>
      <c r="C60" s="21"/>
      <c r="D60" s="58"/>
      <c r="E60" s="20"/>
      <c r="F60" s="20"/>
      <c r="G60" s="78" t="s">
        <v>19</v>
      </c>
      <c r="H60" s="31"/>
      <c r="I60" s="51"/>
      <c r="J60" s="52"/>
      <c r="K60" s="16">
        <f>K57</f>
        <v>400000000.00000006</v>
      </c>
      <c r="L60" s="17"/>
      <c r="O60" s="62"/>
      <c r="P60" s="62"/>
    </row>
    <row r="61" spans="2:16" s="14" customFormat="1" ht="14.4" thickBot="1" x14ac:dyDescent="0.3">
      <c r="B61" s="15"/>
      <c r="C61" s="21"/>
      <c r="D61" s="58"/>
      <c r="E61" s="21"/>
      <c r="F61" s="21"/>
      <c r="G61" s="79"/>
      <c r="H61" s="21"/>
      <c r="I61" s="53"/>
      <c r="J61" s="54"/>
      <c r="K61" s="32"/>
      <c r="L61" s="17"/>
      <c r="O61" s="62"/>
      <c r="P61" s="62"/>
    </row>
    <row r="62" spans="2:16" s="14" customFormat="1" x14ac:dyDescent="0.25">
      <c r="B62" s="15"/>
      <c r="C62" s="67"/>
      <c r="D62" s="105"/>
      <c r="E62" s="105"/>
      <c r="F62" s="105"/>
      <c r="G62" s="105"/>
      <c r="H62" s="105"/>
      <c r="I62" s="105"/>
      <c r="J62" s="105"/>
      <c r="K62" s="106"/>
      <c r="L62" s="33"/>
      <c r="O62" s="62"/>
      <c r="P62" s="62"/>
    </row>
    <row r="63" spans="2:16" s="14" customFormat="1" ht="46.5" customHeight="1" x14ac:dyDescent="0.25">
      <c r="B63" s="15"/>
      <c r="C63" s="83" t="s">
        <v>20</v>
      </c>
      <c r="D63" s="84"/>
      <c r="E63" s="84"/>
      <c r="F63" s="84"/>
      <c r="G63" s="84"/>
      <c r="H63" s="104" t="s">
        <v>9</v>
      </c>
      <c r="I63" s="104"/>
      <c r="J63" s="104"/>
      <c r="K63" s="34" t="s">
        <v>21</v>
      </c>
      <c r="L63" s="35"/>
      <c r="O63" s="62"/>
      <c r="P63" s="62"/>
    </row>
    <row r="64" spans="2:16" s="14" customFormat="1" ht="32.25" customHeight="1" x14ac:dyDescent="0.25">
      <c r="B64" s="15"/>
      <c r="C64" s="83" t="s">
        <v>22</v>
      </c>
      <c r="D64" s="84"/>
      <c r="E64" s="84"/>
      <c r="F64" s="84"/>
      <c r="G64" s="84"/>
      <c r="H64" s="88" t="s">
        <v>23</v>
      </c>
      <c r="I64" s="88"/>
      <c r="J64" s="55" t="s">
        <v>24</v>
      </c>
      <c r="K64" s="43">
        <v>0.25569999999999998</v>
      </c>
      <c r="L64" s="35"/>
      <c r="O64" s="62"/>
      <c r="P64" s="62"/>
    </row>
    <row r="65" spans="2:16" s="14" customFormat="1" ht="30" customHeight="1" x14ac:dyDescent="0.25">
      <c r="B65" s="15"/>
      <c r="C65" s="83" t="s">
        <v>25</v>
      </c>
      <c r="D65" s="84"/>
      <c r="E65" s="84"/>
      <c r="F65" s="84"/>
      <c r="G65" s="84"/>
      <c r="H65" s="85" t="s">
        <v>26</v>
      </c>
      <c r="I65" s="86"/>
      <c r="J65" s="55" t="s">
        <v>27</v>
      </c>
      <c r="K65" s="43">
        <v>0.01</v>
      </c>
      <c r="L65" s="35"/>
      <c r="O65" s="62"/>
      <c r="P65" s="62"/>
    </row>
    <row r="66" spans="2:16" s="14" customFormat="1" ht="58.5" customHeight="1" x14ac:dyDescent="0.25">
      <c r="B66" s="15"/>
      <c r="C66" s="89"/>
      <c r="D66" s="90"/>
      <c r="E66" s="90"/>
      <c r="F66" s="90"/>
      <c r="G66" s="91"/>
      <c r="H66" s="87" t="s">
        <v>28</v>
      </c>
      <c r="I66" s="88"/>
      <c r="J66" s="55" t="s">
        <v>29</v>
      </c>
      <c r="K66" s="43">
        <v>0.05</v>
      </c>
      <c r="L66" s="17"/>
      <c r="O66" s="62"/>
      <c r="P66" s="62"/>
    </row>
    <row r="67" spans="2:16" ht="39" customHeight="1" x14ac:dyDescent="0.25">
      <c r="B67" s="3"/>
      <c r="C67" s="92"/>
      <c r="D67" s="93"/>
      <c r="E67" s="93"/>
      <c r="F67" s="93"/>
      <c r="G67" s="94"/>
      <c r="H67" s="88" t="s">
        <v>30</v>
      </c>
      <c r="I67" s="88"/>
      <c r="J67" s="55" t="s">
        <v>31</v>
      </c>
      <c r="K67" s="42">
        <f>SUM(K64:K66)</f>
        <v>0.31569999999999998</v>
      </c>
      <c r="L67" s="4"/>
    </row>
    <row r="68" spans="2:16" ht="47.25" customHeight="1" thickBot="1" x14ac:dyDescent="0.3">
      <c r="B68" s="3"/>
      <c r="C68" s="95"/>
      <c r="D68" s="96"/>
      <c r="E68" s="96"/>
      <c r="F68" s="96"/>
      <c r="G68" s="97"/>
      <c r="H68" s="81"/>
      <c r="I68" s="81"/>
      <c r="J68" s="81"/>
      <c r="K68" s="82"/>
      <c r="L68" s="4"/>
    </row>
    <row r="69" spans="2:16" ht="14.4" thickBot="1" x14ac:dyDescent="0.3">
      <c r="B69" s="36"/>
      <c r="C69" s="38"/>
      <c r="D69" s="59"/>
      <c r="E69" s="38"/>
      <c r="F69" s="37"/>
      <c r="G69" s="80"/>
      <c r="H69" s="38"/>
      <c r="I69" s="56"/>
      <c r="J69" s="56"/>
      <c r="K69" s="37"/>
      <c r="L69" s="39"/>
    </row>
    <row r="70" spans="2:16" ht="14.4" thickTop="1" x14ac:dyDescent="0.25"/>
  </sheetData>
  <mergeCells count="29">
    <mergeCell ref="C7:K8"/>
    <mergeCell ref="C9:K9"/>
    <mergeCell ref="B1:G1"/>
    <mergeCell ref="B2:E2"/>
    <mergeCell ref="B4:L4"/>
    <mergeCell ref="C5:K5"/>
    <mergeCell ref="C6:K6"/>
    <mergeCell ref="C64:G64"/>
    <mergeCell ref="C10:K10"/>
    <mergeCell ref="C53:J53"/>
    <mergeCell ref="C63:G63"/>
    <mergeCell ref="H63:J63"/>
    <mergeCell ref="H64:I64"/>
    <mergeCell ref="D62:K62"/>
    <mergeCell ref="G55:I55"/>
    <mergeCell ref="I11:I12"/>
    <mergeCell ref="J11:J12"/>
    <mergeCell ref="K11:K12"/>
    <mergeCell ref="C11:C12"/>
    <mergeCell ref="D11:D12"/>
    <mergeCell ref="G11:G12"/>
    <mergeCell ref="H11:H12"/>
    <mergeCell ref="E11:F11"/>
    <mergeCell ref="H68:K68"/>
    <mergeCell ref="C65:G65"/>
    <mergeCell ref="H65:I65"/>
    <mergeCell ref="H66:I66"/>
    <mergeCell ref="H67:I67"/>
    <mergeCell ref="C66:G68"/>
  </mergeCells>
  <pageMargins left="0.11811023622047245" right="0.11811023622047245" top="0.15748031496062992" bottom="0.15748031496062992" header="0.31496062992125984" footer="0.31496062992125984"/>
  <pageSetup scale="45" fitToHeight="0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ADA0FB81-A176-4D7C-AA45-256D924DE6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Ingeniera Auxiliar</cp:lastModifiedBy>
  <cp:revision/>
  <cp:lastPrinted>2026-09-08T12:14:00Z</cp:lastPrinted>
  <dcterms:created xsi:type="dcterms:W3CDTF">2006-06-27T16:47:25Z</dcterms:created>
  <dcterms:modified xsi:type="dcterms:W3CDTF">2026-09-08T12:46:39Z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