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codeName="ThisWorkbook"/>
  <mc:AlternateContent xmlns:mc="http://schemas.openxmlformats.org/markup-compatibility/2006">
    <mc:Choice Requires="x15">
      <x15ac:absPath xmlns:x15ac="http://schemas.microsoft.com/office/spreadsheetml/2010/11/ac" url="/Users/alejandramoreno/Downloads/FORMULACIÓN AMBIENTE 11-09-2026/"/>
    </mc:Choice>
  </mc:AlternateContent>
  <xr:revisionPtr revIDLastSave="0" documentId="13_ncr:1_{268917AF-6860-DF41-A68C-25A921EE3E9D}" xr6:coauthVersionLast="47" xr6:coauthVersionMax="47" xr10:uidLastSave="{00000000-0000-0000-0000-000000000000}"/>
  <bookViews>
    <workbookView xWindow="560" yWindow="600" windowWidth="24340" windowHeight="163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 r:id="rId7"/>
  </externalReferences>
  <definedNames>
    <definedName name="_xlnm._FilterDatabase" localSheetId="4" hidden="1">'ASIGNACION Y TRATAMIENTO'!#REF!</definedName>
    <definedName name="_xlnm.Print_Area" localSheetId="4">'ASIGNACION Y TRATAMIENTO'!$B$2:$W$66</definedName>
    <definedName name="_xlnm.Print_Area" localSheetId="0">CONTEXTO!$B$1:$F$19</definedName>
    <definedName name="_xlnm.Print_Area" localSheetId="2">EVALUACION!$B$1:$L$79</definedName>
    <definedName name="_xlnm.Print_Area" localSheetId="3">'EVALUACION CON CONTROLES'!$A$2:$Q$73</definedName>
    <definedName name="_xlnm.Print_Area" localSheetId="1">'IDENTIFICACION Y ANALISIS'!$B$2:$F$54</definedName>
    <definedName name="contratación">'IDENTIFICACION Y ANALISIS'!$B$35:$B$38</definedName>
    <definedName name="ejecución">'IDENTIFICACION Y ANALISIS'!$B$40:$B$54</definedName>
    <definedName name="OP">'[1]ASIGNACION Y TRATAMIENTO'!$B$69:$B$71</definedName>
    <definedName name="OPCIONES">'ASIGNACION Y TRATAMIENTO'!$B$70:$B$72</definedName>
    <definedName name="planeación">'IDENTIFICACION Y ANALISIS'!$B$19:$B$25</definedName>
    <definedName name="selección">'IDENTIFICACION Y ANALISIS'!$B$27:$B$33</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46" i="6" l="1"/>
  <c r="Q45" i="6"/>
  <c r="M44" i="6"/>
  <c r="Q44" i="6"/>
  <c r="P44" i="6"/>
  <c r="O44" i="6"/>
  <c r="N44" i="6"/>
  <c r="K48" i="6"/>
  <c r="K47" i="6"/>
  <c r="K46" i="6"/>
  <c r="K45" i="6"/>
  <c r="D48" i="6"/>
  <c r="C44" i="6"/>
  <c r="W44" i="6"/>
  <c r="V44" i="6"/>
  <c r="U44" i="6"/>
  <c r="T44" i="6"/>
  <c r="S44" i="6"/>
  <c r="R44" i="6"/>
  <c r="K44" i="6"/>
  <c r="J44" i="6"/>
  <c r="I44" i="6"/>
  <c r="H44" i="6"/>
  <c r="G44" i="6"/>
  <c r="D44" i="6"/>
  <c r="K52" i="15"/>
  <c r="K51" i="15"/>
  <c r="K50" i="15"/>
  <c r="B43" i="15"/>
  <c r="B42" i="15"/>
  <c r="B41" i="15"/>
  <c r="B40" i="15"/>
  <c r="B39" i="15"/>
  <c r="B38" i="15"/>
  <c r="B37" i="15"/>
  <c r="B36" i="15"/>
  <c r="B35" i="15"/>
  <c r="B34" i="15"/>
  <c r="K49" i="15"/>
  <c r="A49" i="15"/>
  <c r="L53" i="11"/>
  <c r="L52" i="11"/>
  <c r="L51" i="11"/>
  <c r="L50" i="11"/>
  <c r="L49" i="11"/>
  <c r="A6" i="15" l="1"/>
  <c r="M39" i="6"/>
  <c r="D43" i="6"/>
  <c r="W29" i="6"/>
  <c r="W30" i="6"/>
  <c r="W31" i="6"/>
  <c r="W32" i="6"/>
  <c r="W33" i="6"/>
  <c r="W34" i="6"/>
  <c r="W35" i="6"/>
  <c r="W36" i="6"/>
  <c r="W37" i="6"/>
  <c r="W38" i="6"/>
  <c r="W39" i="6"/>
  <c r="W40" i="6"/>
  <c r="W41" i="6"/>
  <c r="W42" i="6"/>
  <c r="W43" i="6"/>
  <c r="W48" i="6"/>
  <c r="V30" i="6"/>
  <c r="V31" i="6"/>
  <c r="V32" i="6"/>
  <c r="V33" i="6"/>
  <c r="V34" i="6"/>
  <c r="V35" i="6"/>
  <c r="V36" i="6"/>
  <c r="V37" i="6"/>
  <c r="V38" i="6"/>
  <c r="V39" i="6"/>
  <c r="V40" i="6"/>
  <c r="V41" i="6"/>
  <c r="V42" i="6"/>
  <c r="V43" i="6"/>
  <c r="V48" i="6"/>
  <c r="U30" i="6"/>
  <c r="U31" i="6"/>
  <c r="U32" i="6"/>
  <c r="U33" i="6"/>
  <c r="U34" i="6"/>
  <c r="U35" i="6"/>
  <c r="U36" i="6"/>
  <c r="U37" i="6"/>
  <c r="U38" i="6"/>
  <c r="U39" i="6"/>
  <c r="U40" i="6"/>
  <c r="U41" i="6"/>
  <c r="U42" i="6"/>
  <c r="U43" i="6"/>
  <c r="U48" i="6"/>
  <c r="T30" i="6"/>
  <c r="T31" i="6"/>
  <c r="T32" i="6"/>
  <c r="T33" i="6"/>
  <c r="T34" i="6"/>
  <c r="T35" i="6"/>
  <c r="T36" i="6"/>
  <c r="T37" i="6"/>
  <c r="T38" i="6"/>
  <c r="T39" i="6"/>
  <c r="T40" i="6"/>
  <c r="T41" i="6"/>
  <c r="T42" i="6"/>
  <c r="T43" i="6"/>
  <c r="T48" i="6"/>
  <c r="S30" i="6"/>
  <c r="S31" i="6"/>
  <c r="S32" i="6"/>
  <c r="S33" i="6"/>
  <c r="S34" i="6"/>
  <c r="S35" i="6"/>
  <c r="S36" i="6"/>
  <c r="S37" i="6"/>
  <c r="S38" i="6"/>
  <c r="S39" i="6"/>
  <c r="S40" i="6"/>
  <c r="S41" i="6"/>
  <c r="S42" i="6"/>
  <c r="S43" i="6"/>
  <c r="S48" i="6"/>
  <c r="R30" i="6"/>
  <c r="R31" i="6"/>
  <c r="R32" i="6"/>
  <c r="R33" i="6"/>
  <c r="R34" i="6"/>
  <c r="R35" i="6"/>
  <c r="R36" i="6"/>
  <c r="R37" i="6"/>
  <c r="R38" i="6"/>
  <c r="R39" i="6"/>
  <c r="R40" i="6"/>
  <c r="R41" i="6"/>
  <c r="R42" i="6"/>
  <c r="R43" i="6"/>
  <c r="R48" i="6"/>
  <c r="P38" i="6"/>
  <c r="P39" i="6"/>
  <c r="P40" i="6"/>
  <c r="P41" i="6"/>
  <c r="P42" i="6"/>
  <c r="P43" i="6"/>
  <c r="P48" i="6"/>
  <c r="O38" i="6"/>
  <c r="O39" i="6"/>
  <c r="O40" i="6"/>
  <c r="O41" i="6"/>
  <c r="O42" i="6"/>
  <c r="O43" i="6"/>
  <c r="O48" i="6"/>
  <c r="N38" i="6"/>
  <c r="N39" i="6"/>
  <c r="N40" i="6"/>
  <c r="N41" i="6"/>
  <c r="N42" i="6"/>
  <c r="N43" i="6"/>
  <c r="N48" i="6"/>
  <c r="M30" i="6"/>
  <c r="M31" i="6"/>
  <c r="M32" i="6"/>
  <c r="M33" i="6"/>
  <c r="M34" i="6"/>
  <c r="M35" i="6"/>
  <c r="M36" i="6"/>
  <c r="M37" i="6"/>
  <c r="M38" i="6"/>
  <c r="M40" i="6"/>
  <c r="M41" i="6"/>
  <c r="M42" i="6"/>
  <c r="M43" i="6"/>
  <c r="J38" i="6"/>
  <c r="J39" i="6"/>
  <c r="J40" i="6"/>
  <c r="J41" i="6"/>
  <c r="J42" i="6"/>
  <c r="J43" i="6"/>
  <c r="I30" i="6"/>
  <c r="I31" i="6"/>
  <c r="I32" i="6"/>
  <c r="I33" i="6"/>
  <c r="I34" i="6"/>
  <c r="I35" i="6"/>
  <c r="I36" i="6"/>
  <c r="I37" i="6"/>
  <c r="I38" i="6"/>
  <c r="I39" i="6"/>
  <c r="I40" i="6"/>
  <c r="I41" i="6"/>
  <c r="I42" i="6"/>
  <c r="I43" i="6"/>
  <c r="H30" i="6"/>
  <c r="H31" i="6"/>
  <c r="H32" i="6"/>
  <c r="H33" i="6"/>
  <c r="H34" i="6"/>
  <c r="H35" i="6"/>
  <c r="H36" i="6"/>
  <c r="H37" i="6"/>
  <c r="H38" i="6"/>
  <c r="H39" i="6"/>
  <c r="H40" i="6"/>
  <c r="H41" i="6"/>
  <c r="H42" i="6"/>
  <c r="H43" i="6"/>
  <c r="H28" i="6"/>
  <c r="I28" i="6"/>
  <c r="H29" i="6"/>
  <c r="I29" i="6"/>
  <c r="G30" i="6"/>
  <c r="G31" i="6"/>
  <c r="G32" i="6"/>
  <c r="G33" i="6"/>
  <c r="G34" i="6"/>
  <c r="G35" i="6"/>
  <c r="G36" i="6"/>
  <c r="G37" i="6"/>
  <c r="G38" i="6"/>
  <c r="G39" i="6"/>
  <c r="G40" i="6"/>
  <c r="G41" i="6"/>
  <c r="G42" i="6"/>
  <c r="G43" i="6"/>
  <c r="K48" i="15"/>
  <c r="Q43" i="6" s="1"/>
  <c r="K47" i="15"/>
  <c r="Q42" i="6" s="1"/>
  <c r="K46" i="15"/>
  <c r="Q41" i="6" s="1"/>
  <c r="A47" i="15"/>
  <c r="A48" i="15"/>
  <c r="A53" i="15"/>
  <c r="A46" i="15"/>
  <c r="L46" i="11"/>
  <c r="K41" i="6" s="1"/>
  <c r="L47" i="11"/>
  <c r="K42" i="6" s="1"/>
  <c r="L48" i="11"/>
  <c r="K43" i="6" s="1"/>
  <c r="C43" i="6"/>
  <c r="C42" i="6"/>
  <c r="C41" i="6" l="1"/>
  <c r="F41" i="6" s="1"/>
  <c r="E42" i="6"/>
  <c r="F42" i="6"/>
  <c r="F43" i="6"/>
  <c r="E43" i="6"/>
  <c r="G12" i="6"/>
  <c r="H12" i="6"/>
  <c r="I12" i="6"/>
  <c r="M12" i="6"/>
  <c r="R12" i="6"/>
  <c r="S12" i="6"/>
  <c r="T12" i="6"/>
  <c r="U12" i="6"/>
  <c r="V12" i="6"/>
  <c r="W12" i="6"/>
  <c r="G13" i="6"/>
  <c r="H13" i="6"/>
  <c r="I13" i="6"/>
  <c r="M13" i="6"/>
  <c r="R13" i="6"/>
  <c r="S13" i="6"/>
  <c r="T13" i="6"/>
  <c r="U13" i="6"/>
  <c r="V13" i="6"/>
  <c r="W13" i="6"/>
  <c r="G14" i="6"/>
  <c r="H14" i="6"/>
  <c r="I14" i="6"/>
  <c r="M14" i="6"/>
  <c r="R14" i="6"/>
  <c r="S14" i="6"/>
  <c r="T14" i="6"/>
  <c r="U14" i="6"/>
  <c r="V14" i="6"/>
  <c r="W14" i="6"/>
  <c r="G15" i="6"/>
  <c r="H15" i="6"/>
  <c r="I15" i="6"/>
  <c r="M15" i="6"/>
  <c r="R15" i="6"/>
  <c r="S15" i="6"/>
  <c r="T15" i="6"/>
  <c r="U15" i="6"/>
  <c r="V15" i="6"/>
  <c r="W15" i="6"/>
  <c r="G16" i="6"/>
  <c r="H16" i="6"/>
  <c r="I16" i="6"/>
  <c r="M16" i="6"/>
  <c r="R16" i="6"/>
  <c r="S16" i="6"/>
  <c r="T16" i="6"/>
  <c r="U16" i="6"/>
  <c r="V16" i="6"/>
  <c r="W16" i="6"/>
  <c r="G17" i="6"/>
  <c r="H17" i="6"/>
  <c r="I17" i="6"/>
  <c r="M17" i="6"/>
  <c r="R17" i="6"/>
  <c r="S17" i="6"/>
  <c r="T17" i="6"/>
  <c r="U17" i="6"/>
  <c r="V17" i="6"/>
  <c r="W17" i="6"/>
  <c r="G18" i="6"/>
  <c r="H18" i="6"/>
  <c r="I18" i="6"/>
  <c r="M18" i="6"/>
  <c r="R18" i="6"/>
  <c r="S18" i="6"/>
  <c r="T18" i="6"/>
  <c r="U18" i="6"/>
  <c r="V18" i="6"/>
  <c r="W18" i="6"/>
  <c r="G19" i="6"/>
  <c r="H19" i="6"/>
  <c r="I19" i="6"/>
  <c r="M19" i="6"/>
  <c r="R19" i="6"/>
  <c r="S19" i="6"/>
  <c r="T19" i="6"/>
  <c r="U19" i="6"/>
  <c r="V19" i="6"/>
  <c r="W19" i="6"/>
  <c r="G20" i="6"/>
  <c r="H20" i="6"/>
  <c r="I20" i="6"/>
  <c r="M20" i="6"/>
  <c r="R20" i="6"/>
  <c r="S20" i="6"/>
  <c r="T20" i="6"/>
  <c r="U20" i="6"/>
  <c r="V20" i="6"/>
  <c r="W20" i="6"/>
  <c r="G21" i="6"/>
  <c r="H21" i="6"/>
  <c r="I21" i="6"/>
  <c r="M21" i="6"/>
  <c r="R21" i="6"/>
  <c r="S21" i="6"/>
  <c r="T21" i="6"/>
  <c r="U21" i="6"/>
  <c r="V21" i="6"/>
  <c r="W21" i="6"/>
  <c r="G22" i="6"/>
  <c r="H22" i="6"/>
  <c r="I22" i="6"/>
  <c r="M22" i="6"/>
  <c r="R22" i="6"/>
  <c r="S22" i="6"/>
  <c r="T22" i="6"/>
  <c r="U22" i="6"/>
  <c r="V22" i="6"/>
  <c r="W22" i="6"/>
  <c r="G23" i="6"/>
  <c r="H23" i="6"/>
  <c r="I23" i="6"/>
  <c r="M23" i="6"/>
  <c r="R23" i="6"/>
  <c r="S23" i="6"/>
  <c r="T23" i="6"/>
  <c r="U23" i="6"/>
  <c r="V23" i="6"/>
  <c r="W23" i="6"/>
  <c r="G24" i="6"/>
  <c r="H24" i="6"/>
  <c r="I24" i="6"/>
  <c r="M24" i="6"/>
  <c r="R24" i="6"/>
  <c r="S24" i="6"/>
  <c r="T24" i="6"/>
  <c r="U24" i="6"/>
  <c r="V24" i="6"/>
  <c r="W24" i="6"/>
  <c r="G25" i="6"/>
  <c r="H25" i="6"/>
  <c r="I25" i="6"/>
  <c r="M25" i="6"/>
  <c r="R25" i="6"/>
  <c r="S25" i="6"/>
  <c r="T25" i="6"/>
  <c r="U25" i="6"/>
  <c r="V25" i="6"/>
  <c r="W25" i="6"/>
  <c r="G26" i="6"/>
  <c r="H26" i="6"/>
  <c r="I26" i="6"/>
  <c r="M26" i="6"/>
  <c r="R26" i="6"/>
  <c r="S26" i="6"/>
  <c r="T26" i="6"/>
  <c r="U26" i="6"/>
  <c r="V26" i="6"/>
  <c r="W26" i="6"/>
  <c r="G27" i="6"/>
  <c r="H27" i="6"/>
  <c r="I27" i="6"/>
  <c r="M27" i="6"/>
  <c r="R27" i="6"/>
  <c r="S27" i="6"/>
  <c r="T27" i="6"/>
  <c r="U27" i="6"/>
  <c r="V27" i="6"/>
  <c r="W27" i="6"/>
  <c r="G28" i="6"/>
  <c r="M28" i="6"/>
  <c r="R28" i="6"/>
  <c r="S28" i="6"/>
  <c r="T28" i="6"/>
  <c r="U28" i="6"/>
  <c r="V28" i="6"/>
  <c r="W28" i="6"/>
  <c r="G29" i="6"/>
  <c r="M29" i="6"/>
  <c r="R29" i="6"/>
  <c r="S29" i="6"/>
  <c r="T29" i="6"/>
  <c r="U29" i="6"/>
  <c r="V29" i="6"/>
  <c r="C38" i="6"/>
  <c r="L43" i="11"/>
  <c r="K38" i="6" s="1"/>
  <c r="C39" i="6"/>
  <c r="F39" i="6" s="1"/>
  <c r="L44" i="11"/>
  <c r="K39" i="6" s="1"/>
  <c r="A24" i="15"/>
  <c r="D19" i="6" s="1"/>
  <c r="H24" i="15"/>
  <c r="N19" i="6" s="1"/>
  <c r="I24" i="15"/>
  <c r="O19" i="6" s="1"/>
  <c r="A25" i="15"/>
  <c r="D20" i="6" s="1"/>
  <c r="H25" i="15"/>
  <c r="N20" i="6" s="1"/>
  <c r="I25" i="15"/>
  <c r="O20" i="6" s="1"/>
  <c r="A26" i="15"/>
  <c r="D21" i="6" s="1"/>
  <c r="H26" i="15"/>
  <c r="N21" i="6" s="1"/>
  <c r="I26" i="15"/>
  <c r="O21" i="6" s="1"/>
  <c r="A27" i="15"/>
  <c r="D22" i="6" s="1"/>
  <c r="H27" i="15"/>
  <c r="N22" i="6" s="1"/>
  <c r="I27" i="15"/>
  <c r="O22" i="6" s="1"/>
  <c r="A28" i="15"/>
  <c r="D23" i="6" s="1"/>
  <c r="H28" i="15"/>
  <c r="N23" i="6" s="1"/>
  <c r="I28" i="15"/>
  <c r="O23" i="6" s="1"/>
  <c r="A29" i="15"/>
  <c r="D24" i="6" s="1"/>
  <c r="H29" i="15"/>
  <c r="N24" i="6" s="1"/>
  <c r="I29" i="15"/>
  <c r="O24" i="6" s="1"/>
  <c r="A30" i="15"/>
  <c r="D25" i="6" s="1"/>
  <c r="H30" i="15"/>
  <c r="N25" i="6" s="1"/>
  <c r="I30" i="15"/>
  <c r="O25" i="6" s="1"/>
  <c r="A31" i="15"/>
  <c r="D26" i="6" s="1"/>
  <c r="H31" i="15"/>
  <c r="N26" i="6" s="1"/>
  <c r="I31" i="15"/>
  <c r="O26" i="6" s="1"/>
  <c r="A32" i="15"/>
  <c r="D27" i="6" s="1"/>
  <c r="H32" i="15"/>
  <c r="N27" i="6" s="1"/>
  <c r="I32" i="15"/>
  <c r="O27" i="6" s="1"/>
  <c r="A33" i="15"/>
  <c r="D28" i="6" s="1"/>
  <c r="H33" i="15"/>
  <c r="N28" i="6" s="1"/>
  <c r="I33" i="15"/>
  <c r="O28" i="6" s="1"/>
  <c r="A34" i="15"/>
  <c r="D29" i="6" s="1"/>
  <c r="H34" i="15"/>
  <c r="N29" i="6" s="1"/>
  <c r="I34" i="15"/>
  <c r="O29" i="6" s="1"/>
  <c r="A35" i="15"/>
  <c r="D30" i="6" s="1"/>
  <c r="H35" i="15"/>
  <c r="N30" i="6" s="1"/>
  <c r="I35" i="15"/>
  <c r="O30" i="6" s="1"/>
  <c r="A36" i="15"/>
  <c r="D31" i="6" s="1"/>
  <c r="H36" i="15"/>
  <c r="N31" i="6" s="1"/>
  <c r="I36" i="15"/>
  <c r="O31" i="6" s="1"/>
  <c r="A37" i="15"/>
  <c r="H37" i="15"/>
  <c r="N32" i="6" s="1"/>
  <c r="I37" i="15"/>
  <c r="O32" i="6" s="1"/>
  <c r="A38" i="15"/>
  <c r="D32" i="6" s="1"/>
  <c r="H38" i="15"/>
  <c r="N33" i="6" s="1"/>
  <c r="I38" i="15"/>
  <c r="O33" i="6" s="1"/>
  <c r="A39" i="15"/>
  <c r="D33" i="6" s="1"/>
  <c r="H39" i="15"/>
  <c r="N34" i="6" s="1"/>
  <c r="I39" i="15"/>
  <c r="O34" i="6" s="1"/>
  <c r="A40" i="15"/>
  <c r="D34" i="6" s="1"/>
  <c r="H40" i="15"/>
  <c r="N35" i="6" s="1"/>
  <c r="I40" i="15"/>
  <c r="O35" i="6" s="1"/>
  <c r="A41" i="15"/>
  <c r="D35" i="6" s="1"/>
  <c r="H41" i="15"/>
  <c r="N36" i="6" s="1"/>
  <c r="I41" i="15"/>
  <c r="O36" i="6" s="1"/>
  <c r="A42" i="15"/>
  <c r="D36" i="6" s="1"/>
  <c r="H42" i="15"/>
  <c r="N37" i="6" s="1"/>
  <c r="I42" i="15"/>
  <c r="O37" i="6" s="1"/>
  <c r="A43" i="15"/>
  <c r="D37" i="6" s="1"/>
  <c r="A44" i="15"/>
  <c r="D41" i="6" s="1"/>
  <c r="A45" i="15"/>
  <c r="D42" i="6" s="1"/>
  <c r="A17" i="15"/>
  <c r="D12" i="6" s="1"/>
  <c r="H17" i="15"/>
  <c r="N12" i="6" s="1"/>
  <c r="I17" i="15"/>
  <c r="O12" i="6" s="1"/>
  <c r="A18" i="15"/>
  <c r="D13" i="6" s="1"/>
  <c r="H18" i="15"/>
  <c r="N13" i="6" s="1"/>
  <c r="I18" i="15"/>
  <c r="O13" i="6" s="1"/>
  <c r="A19" i="15"/>
  <c r="D14" i="6" s="1"/>
  <c r="H19" i="15"/>
  <c r="N14" i="6" s="1"/>
  <c r="I19" i="15"/>
  <c r="O14" i="6" s="1"/>
  <c r="A20" i="15"/>
  <c r="D15" i="6" s="1"/>
  <c r="H20" i="15"/>
  <c r="N15" i="6" s="1"/>
  <c r="I20" i="15"/>
  <c r="O15" i="6" s="1"/>
  <c r="A21" i="15"/>
  <c r="D16" i="6" s="1"/>
  <c r="H21" i="15"/>
  <c r="N16" i="6" s="1"/>
  <c r="I21" i="15"/>
  <c r="O16" i="6" s="1"/>
  <c r="A22" i="15"/>
  <c r="D17" i="6" s="1"/>
  <c r="H22" i="15"/>
  <c r="N17" i="6" s="1"/>
  <c r="I22" i="15"/>
  <c r="O17" i="6" s="1"/>
  <c r="A23" i="15"/>
  <c r="D18" i="6" s="1"/>
  <c r="H23" i="15"/>
  <c r="N18" i="6" s="1"/>
  <c r="I23" i="15"/>
  <c r="O18" i="6" s="1"/>
  <c r="L45" i="11"/>
  <c r="K40" i="6" s="1"/>
  <c r="K42" i="11"/>
  <c r="K41" i="11"/>
  <c r="C40" i="6"/>
  <c r="F40" i="6" s="1"/>
  <c r="C37" i="6"/>
  <c r="C36" i="6"/>
  <c r="C35" i="6"/>
  <c r="C34" i="6"/>
  <c r="C33" i="6"/>
  <c r="C32" i="6"/>
  <c r="C31" i="6"/>
  <c r="C30" i="6"/>
  <c r="C34" i="11"/>
  <c r="C29" i="6" s="1"/>
  <c r="E29" i="6" s="1"/>
  <c r="C33" i="11"/>
  <c r="B33" i="15" s="1"/>
  <c r="C28" i="6" s="1"/>
  <c r="E28" i="6" s="1"/>
  <c r="C32" i="11"/>
  <c r="B32" i="15" s="1"/>
  <c r="C27" i="6" s="1"/>
  <c r="E27" i="6" s="1"/>
  <c r="C31" i="11"/>
  <c r="B31" i="15" s="1"/>
  <c r="C26" i="6" s="1"/>
  <c r="E26" i="6" s="1"/>
  <c r="C30" i="11"/>
  <c r="B30" i="15" s="1"/>
  <c r="C25" i="6" s="1"/>
  <c r="F25" i="6" s="1"/>
  <c r="C29" i="11"/>
  <c r="B29" i="15" s="1"/>
  <c r="C24" i="6" s="1"/>
  <c r="F24" i="6" s="1"/>
  <c r="C28" i="11"/>
  <c r="B28" i="15" s="1"/>
  <c r="C23" i="6" s="1"/>
  <c r="E23" i="6" s="1"/>
  <c r="C27" i="11"/>
  <c r="B27" i="15" s="1"/>
  <c r="C22" i="6" s="1"/>
  <c r="E22" i="6" s="1"/>
  <c r="C26" i="11"/>
  <c r="B26" i="15" s="1"/>
  <c r="C21" i="6" s="1"/>
  <c r="F21" i="6" s="1"/>
  <c r="C25" i="11"/>
  <c r="B25" i="15" s="1"/>
  <c r="C20" i="6" s="1"/>
  <c r="E20" i="6" s="1"/>
  <c r="C24" i="11"/>
  <c r="B24" i="15" s="1"/>
  <c r="C19" i="6" s="1"/>
  <c r="F19" i="6" s="1"/>
  <c r="C23" i="11"/>
  <c r="B23" i="15" s="1"/>
  <c r="C18" i="6" s="1"/>
  <c r="E18" i="6" s="1"/>
  <c r="K40" i="11"/>
  <c r="K39" i="11"/>
  <c r="K38" i="11"/>
  <c r="K37" i="11"/>
  <c r="K36" i="11"/>
  <c r="K35" i="11"/>
  <c r="K34" i="11"/>
  <c r="K33" i="11"/>
  <c r="K32" i="11"/>
  <c r="L32" i="11" s="1"/>
  <c r="K27" i="6" s="1"/>
  <c r="K31" i="11"/>
  <c r="L31" i="11" s="1"/>
  <c r="K26" i="6" s="1"/>
  <c r="K30" i="11"/>
  <c r="L30" i="11" s="1"/>
  <c r="K25" i="6" s="1"/>
  <c r="K29" i="11"/>
  <c r="L29" i="11" s="1"/>
  <c r="K24" i="6" s="1"/>
  <c r="K28" i="11"/>
  <c r="L28" i="11" s="1"/>
  <c r="K23" i="6" s="1"/>
  <c r="K27" i="11"/>
  <c r="L27" i="11" s="1"/>
  <c r="K22" i="6" s="1"/>
  <c r="K26" i="11"/>
  <c r="L26" i="11" s="1"/>
  <c r="K21" i="6" s="1"/>
  <c r="K25" i="11"/>
  <c r="L25" i="11" s="1"/>
  <c r="K20" i="6" s="1"/>
  <c r="K24" i="11"/>
  <c r="L24" i="11" s="1"/>
  <c r="K19" i="6" s="1"/>
  <c r="K23" i="11"/>
  <c r="L23" i="11" s="1"/>
  <c r="K18" i="6" s="1"/>
  <c r="K22" i="11"/>
  <c r="L22" i="11" s="1"/>
  <c r="K17" i="6" s="1"/>
  <c r="K21" i="11"/>
  <c r="L21" i="11" s="1"/>
  <c r="K16" i="6" s="1"/>
  <c r="K20" i="11"/>
  <c r="L20" i="11" s="1"/>
  <c r="K15" i="6" s="1"/>
  <c r="K19" i="11"/>
  <c r="L19" i="11" s="1"/>
  <c r="K14" i="6" s="1"/>
  <c r="K18" i="11"/>
  <c r="L18" i="11" s="1"/>
  <c r="K13" i="6" s="1"/>
  <c r="K17" i="11"/>
  <c r="L17" i="11" s="1"/>
  <c r="K12" i="6" s="1"/>
  <c r="C22" i="11"/>
  <c r="B22" i="15" s="1"/>
  <c r="C17" i="6" s="1"/>
  <c r="E17" i="6" s="1"/>
  <c r="C21" i="11"/>
  <c r="B21" i="15" s="1"/>
  <c r="C16" i="6" s="1"/>
  <c r="F16" i="6" s="1"/>
  <c r="C20" i="11"/>
  <c r="B20" i="15" s="1"/>
  <c r="C15" i="6" s="1"/>
  <c r="E15" i="6" s="1"/>
  <c r="C19" i="11"/>
  <c r="B19" i="15" s="1"/>
  <c r="C14" i="6" s="1"/>
  <c r="E14" i="6" s="1"/>
  <c r="C18" i="11"/>
  <c r="B18" i="15" s="1"/>
  <c r="C13" i="6" s="1"/>
  <c r="E13" i="6" s="1"/>
  <c r="C17" i="11"/>
  <c r="B17" i="15" s="1"/>
  <c r="C12" i="6" s="1"/>
  <c r="E12" i="6" s="1"/>
  <c r="C16" i="11"/>
  <c r="L33" i="11" l="1"/>
  <c r="K28" i="6" s="1"/>
  <c r="J28" i="6"/>
  <c r="L37" i="11"/>
  <c r="K32" i="6" s="1"/>
  <c r="J32" i="6"/>
  <c r="F30" i="6"/>
  <c r="E30" i="6"/>
  <c r="F38" i="6"/>
  <c r="E38" i="6"/>
  <c r="F31" i="6"/>
  <c r="E31" i="6"/>
  <c r="L38" i="11"/>
  <c r="K33" i="6" s="1"/>
  <c r="J33" i="6"/>
  <c r="E34" i="6"/>
  <c r="F34" i="6"/>
  <c r="L41" i="11"/>
  <c r="K36" i="6" s="1"/>
  <c r="J36" i="6"/>
  <c r="E35" i="6"/>
  <c r="F35" i="6"/>
  <c r="L42" i="11"/>
  <c r="K37" i="6" s="1"/>
  <c r="J37" i="6"/>
  <c r="L34" i="11"/>
  <c r="K29" i="6" s="1"/>
  <c r="J29" i="6"/>
  <c r="L35" i="11"/>
  <c r="K30" i="6" s="1"/>
  <c r="J30" i="6"/>
  <c r="F36" i="6"/>
  <c r="E36" i="6"/>
  <c r="L39" i="11"/>
  <c r="K34" i="6" s="1"/>
  <c r="J34" i="6"/>
  <c r="E32" i="6"/>
  <c r="F32" i="6"/>
  <c r="L40" i="11"/>
  <c r="K35" i="6" s="1"/>
  <c r="J35" i="6"/>
  <c r="E33" i="6"/>
  <c r="F33" i="6"/>
  <c r="L36" i="11"/>
  <c r="K31" i="6" s="1"/>
  <c r="J31" i="6"/>
  <c r="E37" i="6"/>
  <c r="F37" i="6"/>
  <c r="J13" i="6"/>
  <c r="J27" i="6"/>
  <c r="J20" i="6"/>
  <c r="J18" i="6"/>
  <c r="J21" i="6"/>
  <c r="J24" i="6"/>
  <c r="J42" i="15"/>
  <c r="J23" i="6"/>
  <c r="J26" i="6"/>
  <c r="J14" i="6"/>
  <c r="J12" i="6"/>
  <c r="J19" i="6"/>
  <c r="J25" i="6"/>
  <c r="J15" i="6"/>
  <c r="J16" i="6"/>
  <c r="J22" i="6"/>
  <c r="J17" i="6"/>
  <c r="E41" i="6"/>
  <c r="F14" i="6"/>
  <c r="E19" i="6"/>
  <c r="F12" i="6"/>
  <c r="F13" i="6"/>
  <c r="E21" i="6"/>
  <c r="F20" i="6"/>
  <c r="F22" i="6"/>
  <c r="F26" i="6"/>
  <c r="E25" i="6"/>
  <c r="F27" i="6"/>
  <c r="F23" i="6"/>
  <c r="F28" i="6"/>
  <c r="E24" i="6"/>
  <c r="F29" i="6"/>
  <c r="F17" i="6"/>
  <c r="E16" i="6"/>
  <c r="F18" i="6"/>
  <c r="F15" i="6"/>
  <c r="J37" i="15"/>
  <c r="P32" i="6" s="1"/>
  <c r="J24" i="15"/>
  <c r="J21" i="15"/>
  <c r="J19" i="15"/>
  <c r="J27" i="15"/>
  <c r="J35" i="15"/>
  <c r="P30" i="6" s="1"/>
  <c r="J22" i="15"/>
  <c r="J38" i="15"/>
  <c r="P33" i="6" s="1"/>
  <c r="J25" i="15"/>
  <c r="J28" i="15"/>
  <c r="J41" i="15"/>
  <c r="P36" i="6" s="1"/>
  <c r="J26" i="15"/>
  <c r="J36" i="15"/>
  <c r="P31" i="6" s="1"/>
  <c r="J18" i="15"/>
  <c r="J29" i="15"/>
  <c r="J31" i="15"/>
  <c r="J32" i="15"/>
  <c r="J40" i="15"/>
  <c r="P35" i="6" s="1"/>
  <c r="J39" i="15"/>
  <c r="P34" i="6" s="1"/>
  <c r="J17" i="15"/>
  <c r="J34" i="15"/>
  <c r="J33" i="15"/>
  <c r="J23" i="15"/>
  <c r="J30" i="15"/>
  <c r="J20" i="15"/>
  <c r="K42" i="15" l="1"/>
  <c r="Q37" i="6" s="1"/>
  <c r="P37" i="6"/>
  <c r="K24" i="15"/>
  <c r="Q19" i="6" s="1"/>
  <c r="P19" i="6"/>
  <c r="K26" i="15"/>
  <c r="Q21" i="6" s="1"/>
  <c r="P21" i="6"/>
  <c r="K28" i="15"/>
  <c r="Q23" i="6" s="1"/>
  <c r="P23" i="6"/>
  <c r="K21" i="15"/>
  <c r="Q16" i="6" s="1"/>
  <c r="P16" i="6"/>
  <c r="K41" i="15"/>
  <c r="Q36" i="6" s="1"/>
  <c r="K20" i="15"/>
  <c r="Q15" i="6" s="1"/>
  <c r="P15" i="6"/>
  <c r="K32" i="15"/>
  <c r="Q27" i="6" s="1"/>
  <c r="P27" i="6"/>
  <c r="K45" i="15"/>
  <c r="Q40" i="6" s="1"/>
  <c r="K33" i="15"/>
  <c r="Q28" i="6" s="1"/>
  <c r="P28" i="6"/>
  <c r="K22" i="15"/>
  <c r="Q17" i="6" s="1"/>
  <c r="P17" i="6"/>
  <c r="K44" i="15"/>
  <c r="Q39" i="6" s="1"/>
  <c r="K31" i="15"/>
  <c r="Q26" i="6" s="1"/>
  <c r="P26" i="6"/>
  <c r="K30" i="15"/>
  <c r="Q25" i="6" s="1"/>
  <c r="P25" i="6"/>
  <c r="K23" i="15"/>
  <c r="Q18" i="6" s="1"/>
  <c r="P18" i="6"/>
  <c r="K35" i="15"/>
  <c r="Q30" i="6" s="1"/>
  <c r="K17" i="15"/>
  <c r="Q12" i="6" s="1"/>
  <c r="P12" i="6"/>
  <c r="K27" i="15"/>
  <c r="Q22" i="6" s="1"/>
  <c r="P22" i="6"/>
  <c r="K37" i="15"/>
  <c r="Q32" i="6" s="1"/>
  <c r="K25" i="15"/>
  <c r="Q20" i="6" s="1"/>
  <c r="P20" i="6"/>
  <c r="K38" i="15"/>
  <c r="Q33" i="6" s="1"/>
  <c r="K34" i="15"/>
  <c r="Q29" i="6" s="1"/>
  <c r="P29" i="6"/>
  <c r="K39" i="15"/>
  <c r="Q34" i="6" s="1"/>
  <c r="K19" i="15"/>
  <c r="Q14" i="6" s="1"/>
  <c r="P14" i="6"/>
  <c r="K43" i="15"/>
  <c r="Q38" i="6" s="1"/>
  <c r="K29" i="15"/>
  <c r="Q24" i="6" s="1"/>
  <c r="P24" i="6"/>
  <c r="K18" i="15"/>
  <c r="Q13" i="6" s="1"/>
  <c r="P13" i="6"/>
  <c r="K36" i="15"/>
  <c r="Q31" i="6" s="1"/>
  <c r="K40" i="15"/>
  <c r="Q35" i="6" s="1"/>
  <c r="K53" i="15"/>
  <c r="Q48" i="6" s="1"/>
  <c r="A16" i="15"/>
  <c r="D11" i="6" s="1"/>
  <c r="B16" i="15"/>
  <c r="C11" i="6" s="1"/>
  <c r="E11" i="6" s="1"/>
  <c r="H16" i="15"/>
  <c r="I16" i="15"/>
  <c r="O11" i="6" s="1"/>
  <c r="G11" i="6"/>
  <c r="H11" i="6"/>
  <c r="I11" i="6"/>
  <c r="M11" i="6"/>
  <c r="R11" i="6"/>
  <c r="S11" i="6"/>
  <c r="T11" i="6"/>
  <c r="U11" i="6"/>
  <c r="V11" i="6"/>
  <c r="W11" i="6"/>
  <c r="K16" i="11"/>
  <c r="L16" i="11" s="1"/>
  <c r="K11" i="6" s="1"/>
  <c r="J16" i="15" l="1"/>
  <c r="P11" i="6" s="1"/>
  <c r="N11" i="6"/>
  <c r="J11" i="6"/>
  <c r="F11" i="6"/>
  <c r="K16" i="15" l="1"/>
  <c r="Q11" i="6" s="1"/>
</calcChain>
</file>

<file path=xl/sharedStrings.xml><?xml version="1.0" encoding="utf-8"?>
<sst xmlns="http://schemas.openxmlformats.org/spreadsheetml/2006/main" count="874" uniqueCount="226">
  <si>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</si>
  <si>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</si>
  <si>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</si>
  <si>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</si>
  <si>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</si>
  <si>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rPr>
        <b/>
        <sz val="12"/>
        <color rgb="FF000000"/>
        <rFont val="Garamond"/>
        <family val="1"/>
      </rPr>
      <t xml:space="preserve">Condiciones políticas: </t>
    </r>
    <r>
      <rPr>
        <sz val="12"/>
        <color rgb="FF000000"/>
        <rFont val="Garamond"/>
        <family val="1"/>
      </rPr>
      <t>Si aplican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</si>
  <si>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</si>
  <si>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</si>
  <si>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</si>
  <si>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</si>
  <si>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</si>
  <si>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</si>
  <si>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</si>
  <si>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</si>
  <si>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</si>
  <si>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</si>
  <si>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</si>
  <si>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</si>
  <si>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</si>
  <si>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</si>
  <si>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</si>
  <si>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</si>
  <si>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</si>
  <si>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</si>
  <si>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</si>
  <si>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</si>
  <si>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</si>
  <si>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</si>
  <si>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</si>
  <si>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</si>
  <si>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</si>
  <si>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Estatal</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</si>
  <si>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</si>
  <si>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</si>
  <si>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</si>
  <si>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SELECCIÓN</t>
  </si>
  <si>
    <t>Inadecuada evaluación de las ofertas y/o verificación de requisitos habilitantes</t>
  </si>
  <si>
    <t>Inadecuado manejo administrativo del proceso contractual</t>
  </si>
  <si>
    <t>Especifico</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</si>
  <si>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</si>
  <si>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</si>
  <si>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</si>
  <si>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</si>
  <si>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</si>
  <si>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</si>
  <si>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</si>
  <si>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</si>
  <si>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</si>
  <si>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</si>
  <si>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</si>
  <si>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</si>
  <si>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</si>
  <si>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Variación de los precios del mercado</t>
  </si>
  <si>
    <t>Factores políticos o macroeconómicos.</t>
  </si>
  <si>
    <t>Sociales o Políticos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</si>
  <si>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</si>
  <si>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</si>
  <si>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</si>
  <si>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Regulatorios</t>
  </si>
  <si>
    <t>Cambios en el marco regulatorio o normatividad aplicable al proyecto.</t>
  </si>
  <si>
    <t>Nuevos desarrollos técnologicos o estandares que influyen en la ejecución del contrato</t>
  </si>
  <si>
    <t>De la naturaleza</t>
  </si>
  <si>
    <t>Eventos naturales tales como lluvias, inundaciones y sequias entre otros</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</si>
  <si>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</si>
  <si>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</si>
  <si>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</si>
  <si>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</si>
  <si>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</si>
  <si>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</si>
  <si>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</si>
  <si>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</si>
  <si>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</si>
  <si>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</si>
  <si>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</si>
  <si>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</si>
  <si>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</si>
  <si>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</si>
  <si>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</si>
  <si>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Afectación del flujo de caja del contratista por no radicación de informes según programación del plan anual mensualizado de caja (PAC)</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</si>
  <si>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</si>
  <si>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</si>
  <si>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</si>
  <si>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</si>
  <si>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</si>
  <si>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</si>
  <si>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</si>
  <si>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</si>
  <si>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</si>
  <si>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</si>
  <si>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</si>
  <si>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</si>
  <si>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</si>
  <si>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</si>
  <si>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</si>
  <si>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</si>
  <si>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</si>
  <si>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</si>
  <si>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</si>
  <si>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</si>
  <si>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</si>
  <si>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</si>
  <si>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</si>
  <si>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</si>
  <si>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</si>
  <si>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</si>
  <si>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</si>
  <si>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</si>
  <si>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</si>
  <si>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</si>
  <si>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</si>
  <si>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</si>
  <si>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</si>
  <si>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</si>
  <si>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</si>
  <si>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</si>
  <si>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</si>
  <si>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</si>
  <si>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</si>
  <si>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</si>
  <si>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</si>
  <si>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</si>
  <si>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</si>
  <si>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</si>
  <si>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</si>
  <si>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</si>
  <si>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</si>
  <si>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</si>
  <si>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</si>
  <si>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</si>
  <si>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Realizar una evaluación detallada con forme a pliegos de condiciones y demas requisistos</t>
  </si>
  <si>
    <t>NO</t>
  </si>
  <si>
    <t>ETAPA PRECONTRACTUAL</t>
  </si>
  <si>
    <t>FECHA DE ADJUDICACIÓN DEL PROCESO</t>
  </si>
  <si>
    <t>DE MANERA INMEDIATA CUANDO SE PERSIVA O SE EVIDENCIE</t>
  </si>
  <si>
    <t>DE ACUERDO A LA POSIBILIDAD DE OCURRENCIA</t>
  </si>
  <si>
    <t>SI</t>
  </si>
  <si>
    <t>CONTRATISTA</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</si>
  <si>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</si>
  <si>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</si>
  <si>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</si>
  <si>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</si>
  <si>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</si>
  <si>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</si>
  <si>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</si>
  <si>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</si>
  <si>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</si>
  <si>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¿Cómo se realiza el monitoreo</t>
  </si>
  <si>
    <t xml:space="preserve">Categoria </t>
  </si>
  <si>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Oficina de Planeación local, veedurías ciudadanas, Fondo Local de Desarrollo de Rafael Uribe Uribe</t>
    </r>
  </si>
  <si>
    <r>
      <t xml:space="preserve">Factores ambientales: </t>
    </r>
    <r>
      <rPr>
        <sz val="12"/>
        <color rgb="FF000000"/>
        <rFont val="Garamond"/>
        <family val="1"/>
      </rPr>
      <t xml:space="preserve">El contratista debe manejar normas ambientales para el destino final de los elementos utilizados durante la realización de las diferentes actividades mencionadas en el anexo técnico del presente proceso. </t>
    </r>
  </si>
  <si>
    <t>Incumplimiento en la realización de las actividades asignadas de acuerdo a las obligaciones contractuales</t>
  </si>
  <si>
    <t>Incumplimiento en los tiempos de entrega y/o en la calidad de los bienes y/o servicios contratados</t>
  </si>
  <si>
    <t>Retraso en la ejecución de las labores como consecuencia del error en la seleción de la modalidad de contratación</t>
  </si>
  <si>
    <t>No adjudicación del proceso</t>
  </si>
  <si>
    <t>Retraso en la ejecución de las labores como consecuencia del error en la descripción del bien o servicio requerido</t>
  </si>
  <si>
    <t>Retraso en la ejecución de las labores como consecuencia de las deficiencias en la construcción del estudio de sector</t>
  </si>
  <si>
    <t>Retraso en la ejecución de las labores como consecuencia de las deficiencias en la construcción de la justificación y/o la conveniencia de la contratación</t>
  </si>
  <si>
    <t>Retraso en la ejecución de las labores como consecuencia de la inadecuada identificación de las condiciones contractuales</t>
  </si>
  <si>
    <t>Retraso en el inicio de la ejecución de las labores</t>
  </si>
  <si>
    <t>Que el proceso de selección se vea afectado en cuanto objetividad y transparencia</t>
  </si>
  <si>
    <t>Dificultades al momento de iniciar ejecución por posibles desequilibrios financieros</t>
  </si>
  <si>
    <t>Afectación de los términos contractuales pactados entre las partes</t>
  </si>
  <si>
    <t>Dificultades al momento de la ejecución por posibles desequilibrios financieros</t>
  </si>
  <si>
    <t>Retraso en el cumplimiento de lo definido en el cronograma de actividades</t>
  </si>
  <si>
    <t xml:space="preserve">Deficiente ejecución del contrato  por incumplimiento de los plazos establecidos en el cronograma de actividades. </t>
  </si>
  <si>
    <t>Incumplimiento en el cronograma de pagos por radicación fuera de fecha (fuera del PAC), documentación incompleta</t>
  </si>
  <si>
    <t xml:space="preserve">Claridad en la construcción de los anexos técnicos y estudios previos </t>
  </si>
  <si>
    <t>Realizar un estudio de mercado adecuado</t>
  </si>
  <si>
    <t>Realizar un adecuado estudio del sector en el que se desarrolla el objeto contractual</t>
  </si>
  <si>
    <t>Realizar los procedimientos administrativos a lugar en los tiempos que se requieren</t>
  </si>
  <si>
    <t>Realización clara, oportuna y adecuada de los actos administrativos</t>
  </si>
  <si>
    <t xml:space="preserve">Diligenciamiento del pacto de transparencia, compromiso anticorrupción y certificado de participación independiente y verificación de las evaluaciones </t>
  </si>
  <si>
    <t>Verificación continua del estado de expedición de normas relacionadas con la modalidad del contrato y el objeto del mismo y en caso de que se presenten cambios significativos realizar un análisis desde un punto de vista técnico jurídico y financiero a fin de proceder con las modificaciones contractuales que sean requeridas</t>
  </si>
  <si>
    <t>Velar por la ejecución dentro de los tiempos pactados al inicio del proceso contractual</t>
  </si>
  <si>
    <t>Contar con alternativas para el suministro de insumos para la realización de las actividades pactadas</t>
  </si>
  <si>
    <t>Contemplar formas alternativas para iniciar tramites contractuales para procedimiento sancionatori, a través de la ejecución de las garantías suscritas.</t>
  </si>
  <si>
    <t>Verificación estricta por parte de la supervisión del cumplimiento de las condiciones y requisitos requeridos para la prestación del servicio</t>
  </si>
  <si>
    <t xml:space="preserve">Transferir el riesgo. Exigir al contratista la suscripción de una póliza que tenga cobertura como la calidad de los Bienes y/o Servicios y el Cumplimiento en la entrega de los mismos. </t>
  </si>
  <si>
    <t>Realizar Control y verificación de la ejecución y aplicación de las clausulas del contrato .</t>
  </si>
  <si>
    <t xml:space="preserve">Exigir al contratista la suscripción de una poliza que tenga coberturas como la calidad de los bienes y/o servicios y el cumplimiento de la entrega de los mismos, planeación técnica del cronograma de actividades </t>
  </si>
  <si>
    <t>Hacer seguimiento y requerimientos de radicación y entrega adecuada de la documentación requerida para pago.</t>
  </si>
  <si>
    <t>ETAPA DE FORMALIZACIÓN DEL CONTRATO</t>
  </si>
  <si>
    <t>UNA VEZ SUSCRITA EL ACTA DE INICIO</t>
  </si>
  <si>
    <t>DESDE LA ETAPA PRECONTRACTUAL HASTA LA FINALIZACIÓN DEL PROCESO</t>
  </si>
  <si>
    <t>UNA VEZ SUSCRITO Y APROBADO EL CONTRATO POR LAS PARTES</t>
  </si>
  <si>
    <t>UNA VEZ SE CUENTE CON EJECUCIÓN FÍSICA Y FINANCIERA DEL 100%</t>
  </si>
  <si>
    <t>FFDLRUU</t>
  </si>
  <si>
    <t>CONTRATISTA Y FDLRUU</t>
  </si>
  <si>
    <r>
      <t xml:space="preserve">Ciudadanía que se beneficia del Proceso de Contratación: </t>
    </r>
    <r>
      <rPr>
        <sz val="12"/>
        <color rgb="FF000000"/>
        <rFont val="Garamond"/>
        <family val="1"/>
      </rPr>
      <t>C</t>
    </r>
    <r>
      <rPr>
        <sz val="12"/>
        <color rgb="FF000000"/>
        <rFont val="Garamond"/>
        <family val="1"/>
      </rPr>
      <t>iudadanía perteneciente a la localidad de Rafael Uribe Uribe</t>
    </r>
  </si>
  <si>
    <r>
      <rPr>
        <b/>
        <sz val="12"/>
        <color rgb="FF000000"/>
        <rFont val="Garamond"/>
        <family val="1"/>
      </rPr>
      <t xml:space="preserve">Sector del objeto del Proceso de Contratación y su mercado: </t>
    </r>
    <r>
      <rPr>
        <sz val="12"/>
        <color rgb="FF000000"/>
        <rFont val="Garamond"/>
        <family val="1"/>
      </rPr>
      <t>Todos los clientes (entidades privadas, Estatales y Gubernamentales), alrededor en todo el Territorio Nacional Colombiano y el exterior, quienes prestan servicios en procesos de formación en temáticas medio ambientales y manejo de residuos sólidos</t>
    </r>
  </si>
  <si>
    <t>No contar con los espacios abiertos adecuados para realizar las actividades de capacitación/sensibilización</t>
  </si>
  <si>
    <t xml:space="preserve">Afectación en la ejecución de los tiempos de las actividades estipuladas en el cronograma y afectación de los terminos contractuales pactados. </t>
  </si>
  <si>
    <t>Verificación de la vinculación de los profesionales de formación acorde con el anexo técnico, una vez sea formalizado el contrato.</t>
  </si>
  <si>
    <t>Inscripcion del doble de propuestas que permita tomar otra en lista que pueda empezar el proceso inmediatamente. Acta de compromiso al iniciar el proyecto firmada  por cada benefiiario con el fin de evitar la desercion y garantizar el cuidado del recurso .</t>
  </si>
  <si>
    <t>DURANTE CUALQUIER TIEMPO EN LA EJECUCIÓN</t>
  </si>
  <si>
    <t xml:space="preserve">Restrados e incumplimiento con los cronogramas establecidos </t>
  </si>
  <si>
    <t>Realizar seguimiento y verificación de las areas a intervenir de manera semanal que concuerde con las actividades plasmadas en el cronograma de ejecución</t>
  </si>
  <si>
    <t xml:space="preserve">Deficiente ejecución del contrato  por incumplimiento en el cronograma de actividades. </t>
  </si>
  <si>
    <t>MATRIZ DE RIESGOS DE CONTRATACIÓN SECTOR AMIBIENTE</t>
  </si>
  <si>
    <r>
      <t xml:space="preserve">Experiencia propia y de otras Entidades Estatales en Procesos de Contratación del mismo tipo: </t>
    </r>
    <r>
      <rPr>
        <sz val="12"/>
        <rFont val="Garamond"/>
        <family val="1"/>
      </rPr>
      <t>En el marco del Plan de Desarrollo Local por el cual se adopta el Plan de Desarrollo Económico, Social, Ambiental y de obras públicas para la Localidad de Rafael Uribe Uribe 2021-2024 “Un nuevo contrato social y ambiental para la localidad de Rafael Uribe Uribe”, aprobado mediante acuerdo 005 del 07 de octubre de 2020, dentro de su  propósito Propósito 2. Cambiar nuestros hábitos de vida para reverdecer a Bogotá y adaptarnos y mitigar el cambio climático..</t>
    </r>
    <r>
      <rPr>
        <b/>
        <sz val="12"/>
        <color rgb="FF000000"/>
        <rFont val="Garamond"/>
        <family val="1"/>
      </rPr>
      <t xml:space="preserve"> El Plan de Desarrollo para Bogotá D.C. 2025– 2028, “BOGOTÁ CAMINA SEGURA”,  dentro del OBJETIVO 4. BOGOTÁ ORDENA SU TERRITORIO Y AVANZA ES SU ACCIÓN CLIMÁTICA, y desde el Programa 25. Aumento de la resiliencia al cambio climático y reducción de la vulnerabilidad. </t>
    </r>
  </si>
  <si>
    <r>
      <t xml:space="preserve">Condiciones geográficas y de acceso del lugar en el cual se debe cumplir el objeto del Proceso de Contratación: </t>
    </r>
    <r>
      <rPr>
        <sz val="12"/>
        <color rgb="FF000000"/>
        <rFont val="Garamond"/>
        <family val="1"/>
      </rPr>
      <t>Las actividades se realizaraán en la localidad de RUU</t>
    </r>
  </si>
  <si>
    <r>
      <t xml:space="preserve">Entorno socio ambiental:  </t>
    </r>
    <r>
      <rPr>
        <sz val="12"/>
        <color rgb="FF000000"/>
        <rFont val="Garamond"/>
        <family val="1"/>
      </rPr>
      <t xml:space="preserve">La localidad Rafael Uribe Uribe cuenta con cinco UPZ a saber: 36 San José, 39 Quiroga, 53 Marco Fidel Suárez, 54 Marruecos, 55 Diana Turbay. De igual forma La Localidad está compuesta por 114 barrios. La UPZ que presenta mayor población y desarrollo urbanístico es la No.39 Quiroga, la cual en su gran mayoría en sectores donde se ubican barrios tradicionales de la ciudad, con tendencia a la densificación no planificada y al cambio de usos del suelo, donde el predominante es el residencial con presencia de familias de estratos medios. 
</t>
    </r>
  </si>
  <si>
    <t>Normatividad emitida por el Ministerio de Ambiente y Desarrollo Sostenible
- Manual de Coberturas Vegetales para Bogotá</t>
  </si>
  <si>
    <t>Vinculación extemporánea de los profesionales por causas externas al conveniante.</t>
  </si>
  <si>
    <t>Baja participación de los beneficiarios a los talleres de sensibilización</t>
  </si>
  <si>
    <t>Contigencias por el contratista en la entrega de las áeas mantenidas en campo</t>
  </si>
  <si>
    <t>Proyectó: Maira Alejandra Moreno Lozano- Contratista- Profesiona Planeación FDLRUU</t>
  </si>
  <si>
    <t>Revisó: Freddy Alberto Márquez Arias-Contratista. Profesional especializado planeación FDLRUU</t>
  </si>
  <si>
    <t>Beneficiarios de los procesos de formacion e implementación de PROCEDAS desistan</t>
  </si>
  <si>
    <t>No contar con los permisos o requerimientos por las entidades distritales a tiempo necesarios para realizar los mantenimiento de las hectareas</t>
  </si>
  <si>
    <t xml:space="preserve">No finalizar con el total de los participantes vinculados que iniciaron en la implementacion de actividades de apoyo para intervencion y mantenimiento </t>
  </si>
  <si>
    <t>Incumplimiento derivado del trámite de los permisos con autoridades ambientales, la obtención de los mismos, paz y salvos</t>
  </si>
  <si>
    <t>Ambientales</t>
  </si>
  <si>
    <t>Retraso en el desarrollo de las actividades contractuales</t>
  </si>
  <si>
    <t xml:space="preserve">Retraso en la ejecucion de las actividades y eventualmente afectacion al equilibrio economico del contrato </t>
  </si>
  <si>
    <t>Retraso e incumplimiento con las metas establecidas</t>
  </si>
  <si>
    <t>MEDIO</t>
  </si>
  <si>
    <t xml:space="preserve">			
No finalizar con el total de los participantes vinculados que iniciaron en la implementacion de actividades de apoyo para intervencion y mantenimiento </t>
  </si>
  <si>
    <t xml:space="preserve">			
Incumplimiento derivado del trámite de los permisos con autoridades ambientales, la obtención de los mismos, paz y salvos			</t>
  </si>
  <si>
    <t xml:space="preserve">
No contar con los permisos o requerimientos por las entidades distritales a tiempo necesarios para realizar los mantenimiento de las hectareas			</t>
  </si>
  <si>
    <t xml:space="preserve">Realizar seguimiento y verificación de las areas a intervenir al momento de iniciar el contrato para solicitar permisos o requerimientos lo más pronto posible. </t>
  </si>
  <si>
    <t xml:space="preserve">Realizar un proceso de seguimiento y verificación de las personas vinculadaspara cada una de las actividades implementadas en el marco de los procedo de intervención y mantenimiento </t>
  </si>
  <si>
    <r>
      <rPr>
        <b/>
        <u/>
        <sz val="12"/>
        <color rgb="FF000000"/>
        <rFont val="Garamond"/>
        <family val="1"/>
      </rPr>
      <t>Objeto del Proceso de Contratación:</t>
    </r>
    <r>
      <rPr>
        <b/>
        <sz val="12"/>
        <color rgb="FF000000"/>
        <rFont val="Garamond"/>
        <family val="1"/>
      </rPr>
      <t xml:space="preserve"> </t>
    </r>
    <r>
      <rPr>
        <sz val="12"/>
        <color rgb="FF000000"/>
        <rFont val="Garamond"/>
        <family val="1"/>
      </rPr>
      <t>El contrato que se pretende celebrar tendrá por objeto “CONTRATAR LA PRESTACIÓN DE SERVICIOS PARA LA EJECUCIÓN DE LAS METAS DE LOS PROYECTOS DE INVERSIÓN No. 2635 ‘REVERDECIENDO RAFAEL URIBE URIBE’ y 2700 ‘RESTAURACIÓN ECOLÓGICA INTEGRAL EN RAFAEL URIBE URIBE’ , A TRAVÉS DEL DESARROLLO DE ACCIONES DE RESTAURACIÓN ECOLÓGICA, EDUCACIÓN AMBIENTAL, AGRICULTURA URBANA, JARDINERÍA, ARBOLADO URBANO Y GESTIÓN INTEGRAL DE RESIDUOS SÓLIDOS EN LA LOCALIDAD DE RAFAEL URIBE URIBE”</t>
    </r>
  </si>
  <si>
    <r>
      <t>Suficiencia del presupuesto oficial del Proceso de Contratación:</t>
    </r>
    <r>
      <rPr>
        <sz val="12"/>
        <color rgb="FF000000"/>
        <rFont val="Garamond"/>
        <family val="1"/>
      </rPr>
      <t xml:space="preserve"> De acuerdo al Plan de contratación para la vigencia 2026, se estimaron los recursos necesarios para el desarrollo del proceso de la contratación, el cual tendrá el soporte presupuestal suficiente para su desarrollo.</t>
    </r>
  </si>
  <si>
    <t>Objeto Contractual: “CONTRATAR LA PRESTACIÓN DE SERVICIOS PARA LA EJECUCIÓN DE LAS METAS DE LOS PROYECTOS DE INVERSIÓN No. 2635 ‘REVERDECIENDO RAFAEL URIBE URIBE’ y 2700 ‘RESTAURACIÓN ECOLÓGICA INTEGRAL EN RAFAEL URIBE URIBE’ , A TRAVÉS DEL DESARROLLO DE ACCIONES DE RESTAURACIÓN ECOLÓGICA, EDUCACIÓN AMBIENTAL, AGRICULTURA URBANA, JARDINERÍA, ARBOLADO URBANO Y GESTIÓN INTEGRAL DE RESIDUOS SÓLIDOS EN LA LOCALIDAD DE RAFAEL URIBE URIBE”</t>
  </si>
  <si>
    <t>OBJETO: “CONTRATAR LA PRESTACIÓN DE SERVICIOS PARA LA EJECUCIÓN DE LAS METAS DE LOS PROYECTOS DE INVERSIÓN No. 2635 ‘REVERDECIENDO RAFAEL URIBE URIBE’ y 2700 ‘RESTAURACIÓN ECOLÓGICA INTEGRAL EN RAFAEL URIBE URIBE’ , A TRAVÉS DEL DESARROLLO DE ACCIONES DE RESTAURACIÓN ECOLÓGICA, EDUCACIÓN AMBIENTAL, AGRICULTURA URBANA, JARDINERÍA, ARBOLADO URBANO Y GESTIÓN INTEGRAL DE RESIDUOS SÓLIDOS EN LA LOCALIDAD DE RAFAEL URIBE URIBE”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</si>
</sst>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sz val="20"/>
      <name val="Garamond"/>
      <family val="1"/>
    </font>
    <font>
      <b/>
      <u/>
      <sz val="12"/>
      <color rgb="FF000000"/>
      <name val="Garamond"/>
      <family val="1"/>
    </font>
    <font>
      <b/>
      <sz val="12"/>
      <color rgb="FF000000"/>
      <name val="Garamond"/>
      <family val="1"/>
    </font>
    <font>
      <sz val="12"/>
      <color rgb="FF000000"/>
      <name val="Garamond"/>
      <family val="1"/>
    </font>
    <font>
      <b/>
      <sz val="12"/>
      <color rgb="FF000000"/>
      <name val="Garamond"/>
      <family val="1"/>
    </font>
    <font>
      <sz val="10"/>
      <color theme="1"/>
      <name val="Garamond"/>
      <family val="1"/>
    </font>
    <font>
      <sz val="11"/>
      <color theme="1"/>
      <name val="Garamond"/>
      <family val="1"/>
    </font>
    <font>
      <b/>
      <sz val="11"/>
      <color theme="1"/>
      <name val="Garamond"/>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FFFF00"/>
        <bgColor rgb="FF000000"/>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hair">
        <color indexed="64"/>
      </top>
      <bottom style="medium">
        <color indexed="64"/>
      </bottom>
      <diagonal/>
    </border>
  </borders>
  <cellStyleXfs count="1">
    <xf numFmtId="0" fontId="0" fillId="0" borderId="0"/>
  </cellStyleXfs>
  <cellXfs count="329">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7" xfId="0"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8" xfId="0" applyFont="1" applyBorder="1" applyAlignment="1">
      <alignment horizontal="center" vertical="center" wrapText="1"/>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6"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7" xfId="0" applyFont="1" applyFill="1" applyBorder="1" applyAlignment="1">
      <alignment horizontal="center" vertical="center" wrapText="1"/>
    </xf>
    <xf numFmtId="0" fontId="18" fillId="0" borderId="31"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8" xfId="0" applyFont="1" applyBorder="1" applyAlignment="1">
      <alignment vertical="center"/>
    </xf>
    <xf numFmtId="0" fontId="15" fillId="0" borderId="7" xfId="0" applyFont="1" applyBorder="1"/>
    <xf numFmtId="0" fontId="15" fillId="0" borderId="9" xfId="0" applyFont="1" applyBorder="1"/>
    <xf numFmtId="0" fontId="15" fillId="0" borderId="10" xfId="0" applyFont="1" applyBorder="1" applyAlignment="1">
      <alignment horizontal="center"/>
    </xf>
    <xf numFmtId="0" fontId="12" fillId="0" borderId="38" xfId="0" applyFont="1" applyBorder="1"/>
    <xf numFmtId="0" fontId="12" fillId="0" borderId="38"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7" xfId="0" applyFont="1" applyFill="1" applyBorder="1" applyAlignment="1">
      <alignment horizontal="center" vertical="center" wrapText="1"/>
    </xf>
    <xf numFmtId="0" fontId="20" fillId="4" borderId="28" xfId="0" applyFont="1" applyFill="1" applyBorder="1" applyAlignment="1">
      <alignment horizontal="center" vertical="center" wrapText="1"/>
    </xf>
    <xf numFmtId="0" fontId="20" fillId="4" borderId="28" xfId="0" applyFont="1" applyFill="1" applyBorder="1" applyAlignment="1">
      <alignment horizontal="center" vertical="center" textRotation="90" wrapText="1"/>
    </xf>
    <xf numFmtId="0" fontId="20" fillId="4" borderId="29" xfId="0" applyFont="1" applyFill="1" applyBorder="1" applyAlignment="1">
      <alignment horizontal="center" vertical="center" wrapText="1"/>
    </xf>
    <xf numFmtId="0" fontId="12" fillId="0" borderId="31"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8"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xf numFmtId="0" fontId="12" fillId="0" borderId="10"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0" xfId="0" applyFont="1" applyFill="1" applyBorder="1" applyAlignment="1">
      <alignment vertical="center" wrapText="1"/>
    </xf>
    <xf numFmtId="0" fontId="13" fillId="2" borderId="25" xfId="0" applyFont="1" applyFill="1" applyBorder="1" applyAlignment="1">
      <alignment horizontal="center" vertical="center" wrapText="1"/>
    </xf>
    <xf numFmtId="0" fontId="12" fillId="0" borderId="11" xfId="0" applyFont="1" applyBorder="1" applyAlignment="1">
      <alignment vertical="center"/>
    </xf>
    <xf numFmtId="0" fontId="12" fillId="0" borderId="5" xfId="0" applyFont="1" applyBorder="1" applyAlignment="1">
      <alignment vertical="center"/>
    </xf>
    <xf numFmtId="0" fontId="15" fillId="2" borderId="21" xfId="0" applyFont="1" applyFill="1" applyBorder="1" applyAlignment="1">
      <alignment vertical="center" wrapText="1"/>
    </xf>
    <xf numFmtId="0" fontId="15" fillId="0" borderId="21" xfId="0" applyFont="1" applyBorder="1"/>
    <xf numFmtId="0" fontId="18" fillId="2" borderId="12" xfId="0" applyFont="1" applyFill="1" applyBorder="1" applyAlignment="1">
      <alignment vertical="center" wrapText="1"/>
    </xf>
    <xf numFmtId="0" fontId="15" fillId="2" borderId="22" xfId="0" applyFont="1" applyFill="1" applyBorder="1" applyAlignment="1">
      <alignment vertical="center" wrapText="1"/>
    </xf>
    <xf numFmtId="0" fontId="15" fillId="0" borderId="22" xfId="0" applyFont="1" applyBorder="1"/>
    <xf numFmtId="0" fontId="18" fillId="2" borderId="14" xfId="0" applyFont="1" applyFill="1" applyBorder="1" applyAlignment="1">
      <alignment vertical="center" wrapText="1"/>
    </xf>
    <xf numFmtId="0" fontId="18" fillId="2" borderId="15" xfId="0" applyFont="1" applyFill="1" applyBorder="1" applyAlignment="1">
      <alignment vertical="center" wrapText="1"/>
    </xf>
    <xf numFmtId="0" fontId="15" fillId="0" borderId="23" xfId="0" applyFont="1" applyBorder="1"/>
    <xf numFmtId="0" fontId="18" fillId="2" borderId="17" xfId="0" applyFont="1" applyFill="1" applyBorder="1" applyAlignment="1">
      <alignment vertical="center" wrapText="1"/>
    </xf>
    <xf numFmtId="0" fontId="15" fillId="2" borderId="3" xfId="0" applyFont="1" applyFill="1" applyBorder="1" applyAlignment="1">
      <alignment vertical="center" wrapText="1"/>
    </xf>
    <xf numFmtId="0" fontId="18" fillId="2" borderId="18" xfId="0" applyFont="1" applyFill="1" applyBorder="1" applyAlignment="1">
      <alignment vertical="center" wrapText="1"/>
    </xf>
    <xf numFmtId="0" fontId="15" fillId="2" borderId="23" xfId="0" applyFont="1" applyFill="1" applyBorder="1" applyAlignment="1">
      <alignment vertical="center" wrapText="1"/>
    </xf>
    <xf numFmtId="0" fontId="15" fillId="2" borderId="25" xfId="0" applyFont="1" applyFill="1" applyBorder="1" applyAlignment="1">
      <alignment vertical="center" wrapText="1"/>
    </xf>
    <xf numFmtId="0" fontId="18" fillId="2" borderId="19" xfId="0" applyFont="1" applyFill="1" applyBorder="1" applyAlignment="1">
      <alignment vertical="center" wrapText="1"/>
    </xf>
    <xf numFmtId="0" fontId="15" fillId="0" borderId="25" xfId="0" applyFont="1" applyBorder="1" applyAlignment="1">
      <alignment vertical="center" wrapText="1"/>
    </xf>
    <xf numFmtId="0" fontId="18" fillId="0" borderId="19" xfId="0" applyFont="1" applyBorder="1" applyAlignment="1">
      <alignment vertical="center" wrapText="1"/>
    </xf>
    <xf numFmtId="0" fontId="18" fillId="0" borderId="12" xfId="0" applyFont="1" applyBorder="1" applyAlignment="1">
      <alignment vertical="center" wrapText="1"/>
    </xf>
    <xf numFmtId="0" fontId="18" fillId="0" borderId="14" xfId="0" applyFont="1" applyBorder="1" applyAlignment="1">
      <alignment vertical="center" wrapText="1"/>
    </xf>
    <xf numFmtId="0" fontId="15" fillId="2" borderId="24" xfId="0" applyFont="1" applyFill="1" applyBorder="1" applyAlignment="1">
      <alignment vertical="center" wrapText="1"/>
    </xf>
    <xf numFmtId="0" fontId="15" fillId="0" borderId="24" xfId="0" applyFont="1" applyBorder="1"/>
    <xf numFmtId="0" fontId="18" fillId="0" borderId="20" xfId="0" applyFont="1" applyBorder="1" applyAlignment="1">
      <alignment vertical="center" wrapText="1"/>
    </xf>
    <xf numFmtId="0" fontId="18" fillId="0" borderId="30" xfId="0" applyFont="1" applyBorder="1" applyAlignment="1">
      <alignment horizontal="left" vertical="center" wrapText="1"/>
    </xf>
    <xf numFmtId="0" fontId="15" fillId="0" borderId="54" xfId="0" applyFont="1" applyBorder="1" applyAlignment="1">
      <alignment wrapText="1"/>
    </xf>
    <xf numFmtId="0" fontId="12" fillId="0" borderId="13" xfId="0" applyFont="1" applyBorder="1" applyAlignment="1">
      <alignment vertical="center"/>
    </xf>
    <xf numFmtId="0" fontId="12" fillId="0" borderId="6" xfId="0" applyFont="1" applyBorder="1" applyAlignment="1">
      <alignment vertical="center"/>
    </xf>
    <xf numFmtId="0" fontId="12" fillId="0" borderId="16" xfId="0" applyFont="1" applyBorder="1" applyAlignment="1">
      <alignment vertical="center"/>
    </xf>
    <xf numFmtId="0" fontId="13" fillId="0" borderId="30" xfId="0" applyFont="1" applyBorder="1" applyAlignment="1">
      <alignment vertical="center" wrapText="1"/>
    </xf>
    <xf numFmtId="0" fontId="13" fillId="0" borderId="25" xfId="0" applyFont="1" applyBorder="1" applyAlignment="1">
      <alignment horizontal="center" vertical="center" wrapText="1"/>
    </xf>
    <xf numFmtId="0" fontId="12" fillId="0" borderId="21" xfId="0" applyFont="1" applyBorder="1" applyAlignment="1">
      <alignment vertical="center"/>
    </xf>
    <xf numFmtId="0" fontId="12" fillId="0" borderId="22" xfId="0" applyFont="1" applyBorder="1" applyAlignment="1">
      <alignment vertical="center"/>
    </xf>
    <xf numFmtId="0" fontId="12" fillId="0" borderId="23" xfId="0" applyFont="1" applyBorder="1" applyAlignment="1">
      <alignment vertical="center"/>
    </xf>
    <xf numFmtId="0" fontId="15" fillId="0" borderId="13" xfId="0" applyFont="1" applyBorder="1" applyAlignment="1">
      <alignment vertical="center"/>
    </xf>
    <xf numFmtId="0" fontId="11" fillId="6"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5" borderId="3" xfId="0" applyFont="1" applyFill="1" applyBorder="1" applyAlignment="1">
      <alignment horizontal="left" vertical="top"/>
    </xf>
    <xf numFmtId="0" fontId="12" fillId="0" borderId="66" xfId="0" applyFont="1" applyBorder="1" applyAlignment="1">
      <alignment vertical="center"/>
    </xf>
    <xf numFmtId="0" fontId="12" fillId="0" borderId="3" xfId="0" applyFont="1" applyBorder="1" applyAlignment="1">
      <alignment vertical="center"/>
    </xf>
    <xf numFmtId="0" fontId="15" fillId="2" borderId="58" xfId="0" applyFont="1" applyFill="1" applyBorder="1" applyAlignment="1">
      <alignment vertical="center" wrapText="1"/>
    </xf>
    <xf numFmtId="0" fontId="15" fillId="0" borderId="58" xfId="0" applyFont="1" applyBorder="1"/>
    <xf numFmtId="0" fontId="18" fillId="0" borderId="2" xfId="0" applyFont="1" applyBorder="1" applyAlignment="1">
      <alignment vertical="center" wrapText="1"/>
    </xf>
    <xf numFmtId="0" fontId="7" fillId="0" borderId="3" xfId="0" applyFont="1" applyBorder="1"/>
    <xf numFmtId="0" fontId="7" fillId="0" borderId="3"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5" xfId="0" applyFont="1" applyBorder="1" applyAlignment="1">
      <alignment horizontal="center" vertical="center" textRotation="90" wrapText="1"/>
    </xf>
    <xf numFmtId="0" fontId="12" fillId="11" borderId="3" xfId="0" applyFont="1" applyFill="1" applyBorder="1" applyAlignment="1">
      <alignment horizontal="center" vertical="center" textRotation="90" wrapText="1"/>
    </xf>
    <xf numFmtId="0" fontId="19" fillId="0" borderId="25" xfId="0" applyFont="1" applyBorder="1" applyAlignment="1">
      <alignment horizontal="center" vertical="center" wrapText="1"/>
    </xf>
    <xf numFmtId="0" fontId="12" fillId="0" borderId="19" xfId="0" applyFont="1" applyBorder="1" applyAlignment="1">
      <alignment horizontal="center" vertical="center" wrapText="1"/>
    </xf>
    <xf numFmtId="0" fontId="18" fillId="0" borderId="3" xfId="0" applyFont="1" applyBorder="1" applyAlignment="1">
      <alignment horizontal="center" vertical="center" textRotation="90" wrapText="1"/>
    </xf>
    <xf numFmtId="0" fontId="8" fillId="0" borderId="0" xfId="0" applyFont="1" applyAlignment="1">
      <alignment horizontal="left" vertical="center" wrapText="1"/>
    </xf>
    <xf numFmtId="0" fontId="23" fillId="0" borderId="31" xfId="0" applyFont="1" applyBorder="1" applyAlignment="1">
      <alignment horizontal="left" vertical="top" wrapText="1"/>
    </xf>
    <xf numFmtId="0" fontId="13" fillId="0" borderId="3" xfId="0" applyFont="1" applyBorder="1" applyAlignment="1">
      <alignment horizontal="left" vertical="top" wrapText="1"/>
    </xf>
    <xf numFmtId="0" fontId="13" fillId="0" borderId="18" xfId="0" applyFont="1" applyBorder="1" applyAlignment="1">
      <alignment horizontal="left" vertical="top" wrapText="1"/>
    </xf>
    <xf numFmtId="0" fontId="23" fillId="0" borderId="32" xfId="0" applyFont="1" applyBorder="1" applyAlignment="1">
      <alignment horizontal="left" vertical="top" wrapText="1"/>
    </xf>
    <xf numFmtId="0" fontId="13" fillId="0" borderId="8" xfId="0" applyFont="1" applyBorder="1" applyAlignment="1">
      <alignment horizontal="left" vertical="top" wrapText="1"/>
    </xf>
    <xf numFmtId="0" fontId="13" fillId="0" borderId="33" xfId="0" applyFont="1" applyBorder="1" applyAlignment="1">
      <alignment horizontal="left" vertical="top" wrapText="1"/>
    </xf>
    <xf numFmtId="0" fontId="18" fillId="0" borderId="62" xfId="0" applyFont="1" applyBorder="1" applyAlignment="1">
      <alignment horizontal="left" vertical="top" wrapText="1"/>
    </xf>
    <xf numFmtId="0" fontId="13" fillId="0" borderId="51" xfId="0" applyFont="1" applyBorder="1" applyAlignment="1">
      <alignment horizontal="left" vertical="top" wrapText="1"/>
    </xf>
    <xf numFmtId="0" fontId="13" fillId="0" borderId="63" xfId="0" applyFont="1" applyBorder="1" applyAlignment="1">
      <alignment horizontal="left" vertical="top" wrapText="1"/>
    </xf>
    <xf numFmtId="0" fontId="13" fillId="0" borderId="64" xfId="0" applyFont="1" applyBorder="1" applyAlignment="1">
      <alignment horizontal="left" vertical="top" wrapText="1"/>
    </xf>
    <xf numFmtId="0" fontId="13" fillId="0" borderId="46" xfId="0" applyFont="1" applyBorder="1" applyAlignment="1">
      <alignment horizontal="left" vertical="top" wrapText="1"/>
    </xf>
    <xf numFmtId="0" fontId="13" fillId="0" borderId="65" xfId="0" applyFont="1" applyBorder="1" applyAlignment="1">
      <alignment horizontal="left" vertical="top" wrapText="1"/>
    </xf>
    <xf numFmtId="0" fontId="21" fillId="0" borderId="50" xfId="0" applyFont="1" applyBorder="1" applyAlignment="1">
      <alignment horizontal="center" vertical="center"/>
    </xf>
    <xf numFmtId="0" fontId="21" fillId="0" borderId="51" xfId="0" applyFont="1" applyBorder="1" applyAlignment="1">
      <alignment horizontal="center" vertical="center"/>
    </xf>
    <xf numFmtId="0" fontId="21" fillId="0" borderId="52" xfId="0" applyFont="1" applyBorder="1" applyAlignment="1">
      <alignment horizontal="center" vertical="center"/>
    </xf>
    <xf numFmtId="0" fontId="21" fillId="0" borderId="59" xfId="0" applyFont="1" applyBorder="1" applyAlignment="1">
      <alignment horizontal="center" vertical="center"/>
    </xf>
    <xf numFmtId="0" fontId="21" fillId="0" borderId="0" xfId="0" applyFont="1" applyAlignment="1">
      <alignment horizontal="center" vertical="center"/>
    </xf>
    <xf numFmtId="0" fontId="21" fillId="0" borderId="57" xfId="0" applyFont="1" applyBorder="1" applyAlignment="1">
      <alignment horizontal="center" vertical="center"/>
    </xf>
    <xf numFmtId="0" fontId="21" fillId="0" borderId="53" xfId="0" applyFont="1" applyBorder="1" applyAlignment="1">
      <alignment horizontal="center" vertical="center"/>
    </xf>
    <xf numFmtId="0" fontId="21" fillId="0" borderId="46" xfId="0" applyFont="1" applyBorder="1" applyAlignment="1">
      <alignment horizontal="center" vertical="center"/>
    </xf>
    <xf numFmtId="0" fontId="21" fillId="0" borderId="54" xfId="0" applyFont="1" applyBorder="1" applyAlignment="1">
      <alignment horizontal="center" vertical="center"/>
    </xf>
    <xf numFmtId="0" fontId="13" fillId="6" borderId="27" xfId="0" applyFont="1" applyFill="1" applyBorder="1" applyAlignment="1">
      <alignment horizontal="center"/>
    </xf>
    <xf numFmtId="0" fontId="13" fillId="6" borderId="28" xfId="0" applyFont="1" applyFill="1" applyBorder="1" applyAlignment="1">
      <alignment horizontal="center"/>
    </xf>
    <xf numFmtId="0" fontId="13" fillId="6" borderId="29" xfId="0" applyFont="1" applyFill="1" applyBorder="1" applyAlignment="1">
      <alignment horizontal="center"/>
    </xf>
    <xf numFmtId="0" fontId="24" fillId="0" borderId="3" xfId="0" applyFont="1" applyBorder="1" applyAlignment="1">
      <alignment horizontal="left" vertical="top" wrapText="1"/>
    </xf>
    <xf numFmtId="0" fontId="18" fillId="0" borderId="40" xfId="0" applyFont="1" applyBorder="1" applyAlignment="1">
      <alignment horizontal="left" vertical="center" wrapText="1"/>
    </xf>
    <xf numFmtId="0" fontId="18" fillId="0" borderId="26" xfId="0" applyFont="1" applyBorder="1" applyAlignment="1">
      <alignment horizontal="left" vertical="center" wrapText="1"/>
    </xf>
    <xf numFmtId="0" fontId="18" fillId="0" borderId="41" xfId="0" applyFont="1" applyBorder="1" applyAlignment="1">
      <alignment horizontal="left" vertical="center" wrapText="1"/>
    </xf>
    <xf numFmtId="0" fontId="25" fillId="0" borderId="31" xfId="0" applyFont="1" applyBorder="1" applyAlignment="1">
      <alignment horizontal="left" vertical="top" wrapText="1"/>
    </xf>
    <xf numFmtId="0" fontId="13" fillId="0" borderId="31" xfId="0" applyFont="1" applyBorder="1" applyAlignment="1">
      <alignment horizontal="left" vertical="top" wrapText="1"/>
    </xf>
    <xf numFmtId="0" fontId="23" fillId="0" borderId="30" xfId="0" applyFont="1" applyBorder="1" applyAlignment="1">
      <alignment horizontal="left" vertical="top" wrapText="1"/>
    </xf>
    <xf numFmtId="0" fontId="23" fillId="0" borderId="39" xfId="0" applyFont="1" applyBorder="1" applyAlignment="1">
      <alignment horizontal="left" vertical="top" wrapText="1"/>
    </xf>
    <xf numFmtId="0" fontId="23" fillId="0" borderId="19" xfId="0" applyFont="1" applyBorder="1" applyAlignment="1">
      <alignment horizontal="left" vertical="top" wrapText="1"/>
    </xf>
    <xf numFmtId="0" fontId="18" fillId="0" borderId="42" xfId="0" applyFont="1" applyBorder="1" applyAlignment="1">
      <alignment horizontal="left" vertical="center" wrapText="1"/>
    </xf>
    <xf numFmtId="0" fontId="18" fillId="0" borderId="58" xfId="0" applyFont="1" applyBorder="1" applyAlignment="1">
      <alignment horizontal="left" vertical="center" wrapText="1"/>
    </xf>
    <xf numFmtId="0" fontId="0" fillId="0" borderId="50" xfId="0" applyBorder="1" applyAlignment="1">
      <alignment horizontal="center"/>
    </xf>
    <xf numFmtId="0" fontId="0" fillId="0" borderId="52" xfId="0" applyBorder="1" applyAlignment="1">
      <alignment horizontal="center"/>
    </xf>
    <xf numFmtId="0" fontId="0" fillId="0" borderId="59" xfId="0" applyBorder="1" applyAlignment="1">
      <alignment horizontal="center"/>
    </xf>
    <xf numFmtId="0" fontId="0" fillId="0" borderId="57" xfId="0" applyBorder="1" applyAlignment="1">
      <alignment horizontal="center"/>
    </xf>
    <xf numFmtId="0" fontId="0" fillId="0" borderId="53" xfId="0" applyBorder="1" applyAlignment="1">
      <alignment horizontal="center"/>
    </xf>
    <xf numFmtId="0" fontId="0" fillId="0" borderId="54" xfId="0" applyBorder="1" applyAlignment="1">
      <alignment horizontal="center"/>
    </xf>
    <xf numFmtId="0" fontId="19" fillId="0" borderId="3" xfId="0" applyFont="1" applyBorder="1" applyAlignment="1">
      <alignment horizontal="center" vertical="center" wrapText="1"/>
    </xf>
    <xf numFmtId="0" fontId="18" fillId="0" borderId="3" xfId="0" applyFont="1" applyBorder="1" applyAlignment="1">
      <alignment horizontal="center"/>
    </xf>
    <xf numFmtId="0" fontId="13" fillId="2" borderId="37" xfId="0" applyFont="1" applyFill="1" applyBorder="1" applyAlignment="1">
      <alignment horizontal="center" vertical="center" wrapText="1"/>
    </xf>
    <xf numFmtId="0" fontId="13" fillId="2" borderId="41" xfId="0" applyFont="1" applyFill="1" applyBorder="1" applyAlignment="1">
      <alignment horizontal="center" vertical="center" wrapText="1"/>
    </xf>
    <xf numFmtId="0" fontId="13" fillId="2" borderId="42"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4" fillId="0" borderId="43"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5"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3" xfId="0" applyFont="1" applyBorder="1" applyAlignment="1">
      <alignment horizontal="center" vertical="center"/>
    </xf>
    <xf numFmtId="0" fontId="14" fillId="0" borderId="44" xfId="0" applyFont="1" applyBorder="1" applyAlignment="1">
      <alignment horizontal="center" vertical="center"/>
    </xf>
    <xf numFmtId="0" fontId="14" fillId="0" borderId="45"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2" fillId="0" borderId="4" xfId="0" applyFont="1" applyBorder="1" applyAlignment="1">
      <alignment wrapText="1"/>
    </xf>
    <xf numFmtId="0" fontId="12" fillId="0" borderId="39" xfId="0" applyFont="1" applyBorder="1" applyAlignment="1">
      <alignment wrapText="1"/>
    </xf>
    <xf numFmtId="0" fontId="12" fillId="0" borderId="25" xfId="0" applyFont="1" applyBorder="1" applyAlignment="1">
      <alignment wrapText="1"/>
    </xf>
    <xf numFmtId="0" fontId="15" fillId="10" borderId="3" xfId="0" applyFont="1" applyFill="1" applyBorder="1" applyAlignment="1">
      <alignment horizontal="center" vertical="center"/>
    </xf>
    <xf numFmtId="0" fontId="15" fillId="10" borderId="18" xfId="0" applyFont="1" applyFill="1" applyBorder="1" applyAlignment="1">
      <alignment horizontal="center" vertical="center"/>
    </xf>
    <xf numFmtId="0" fontId="15" fillId="9" borderId="3" xfId="0" applyFont="1" applyFill="1" applyBorder="1" applyAlignment="1">
      <alignment horizontal="center" vertical="center"/>
    </xf>
    <xf numFmtId="0" fontId="15" fillId="9" borderId="18"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19" xfId="0" applyFont="1" applyFill="1" applyBorder="1" applyAlignment="1">
      <alignment horizontal="center" vertical="center"/>
    </xf>
    <xf numFmtId="0" fontId="14" fillId="6" borderId="3" xfId="0" applyFont="1" applyFill="1" applyBorder="1" applyAlignment="1">
      <alignment horizontal="center" vertical="center" wrapText="1"/>
    </xf>
    <xf numFmtId="0" fontId="14" fillId="6" borderId="18" xfId="0" applyFont="1" applyFill="1" applyBorder="1" applyAlignment="1">
      <alignment horizontal="center" vertical="center" wrapText="1"/>
    </xf>
    <xf numFmtId="0" fontId="15" fillId="0" borderId="3" xfId="0" applyFont="1" applyBorder="1" applyAlignment="1">
      <alignment horizontal="center" vertical="center" wrapText="1"/>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6" borderId="18" xfId="0" applyFont="1" applyFill="1" applyBorder="1" applyAlignment="1">
      <alignment horizontal="center"/>
    </xf>
    <xf numFmtId="0" fontId="15" fillId="0" borderId="18" xfId="0" applyFont="1" applyBorder="1" applyAlignment="1">
      <alignment horizontal="center" vertical="center" wrapText="1"/>
    </xf>
    <xf numFmtId="0" fontId="14" fillId="0" borderId="48" xfId="0" applyFont="1" applyBorder="1" applyAlignment="1">
      <alignment horizontal="center" vertical="center"/>
    </xf>
    <xf numFmtId="0" fontId="14" fillId="0" borderId="35" xfId="0" applyFont="1" applyBorder="1" applyAlignment="1">
      <alignment horizontal="center" vertical="center"/>
    </xf>
    <xf numFmtId="0" fontId="14" fillId="0" borderId="36" xfId="0" applyFont="1" applyBorder="1" applyAlignment="1">
      <alignment horizontal="center" vertical="center"/>
    </xf>
    <xf numFmtId="0" fontId="14" fillId="0" borderId="46" xfId="0" applyFont="1" applyBorder="1" applyAlignment="1">
      <alignment horizontal="center"/>
    </xf>
    <xf numFmtId="0" fontId="14" fillId="0" borderId="39" xfId="0" applyFont="1" applyBorder="1" applyAlignment="1">
      <alignment horizontal="center"/>
    </xf>
    <xf numFmtId="0" fontId="15" fillId="8" borderId="3" xfId="0" applyFont="1" applyFill="1" applyBorder="1" applyAlignment="1">
      <alignment horizontal="center" vertical="center"/>
    </xf>
    <xf numFmtId="0" fontId="14" fillId="2" borderId="39" xfId="0" applyFont="1" applyFill="1" applyBorder="1" applyAlignment="1">
      <alignment horizontal="center"/>
    </xf>
    <xf numFmtId="0" fontId="14" fillId="0" borderId="0" xfId="0" applyFont="1" applyAlignment="1">
      <alignment horizontal="center"/>
    </xf>
    <xf numFmtId="0" fontId="18" fillId="0" borderId="50" xfId="0" applyFont="1" applyBorder="1" applyAlignment="1">
      <alignment horizontal="left" vertical="center" wrapText="1"/>
    </xf>
    <xf numFmtId="0" fontId="18" fillId="0" borderId="52" xfId="0" applyFont="1" applyBorder="1" applyAlignment="1">
      <alignment horizontal="left" vertical="center" wrapText="1"/>
    </xf>
    <xf numFmtId="0" fontId="18" fillId="0" borderId="59" xfId="0" applyFont="1" applyBorder="1" applyAlignment="1">
      <alignment horizontal="left" vertical="center" wrapText="1"/>
    </xf>
    <xf numFmtId="0" fontId="18" fillId="0" borderId="57" xfId="0" applyFont="1" applyBorder="1" applyAlignment="1">
      <alignment horizontal="left" vertical="center" wrapText="1"/>
    </xf>
    <xf numFmtId="0" fontId="18" fillId="0" borderId="53" xfId="0" applyFont="1" applyBorder="1" applyAlignment="1">
      <alignment horizontal="left" vertical="center" wrapText="1"/>
    </xf>
    <xf numFmtId="0" fontId="18" fillId="0" borderId="54" xfId="0" applyFont="1" applyBorder="1" applyAlignment="1">
      <alignment horizontal="left" vertical="center" wrapText="1"/>
    </xf>
    <xf numFmtId="0" fontId="13" fillId="0" borderId="47" xfId="0" applyFont="1" applyBorder="1" applyAlignment="1">
      <alignment horizontal="right" vertical="center" textRotation="90"/>
    </xf>
    <xf numFmtId="0" fontId="13" fillId="0" borderId="0" xfId="0" applyFont="1" applyAlignment="1">
      <alignment horizontal="right" vertical="center" textRotation="90"/>
    </xf>
    <xf numFmtId="0" fontId="16" fillId="4" borderId="43" xfId="0" applyFont="1" applyFill="1" applyBorder="1" applyAlignment="1">
      <alignment horizontal="center" vertical="center" wrapText="1"/>
    </xf>
    <xf numFmtId="0" fontId="16" fillId="4" borderId="44"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3" fillId="2" borderId="43" xfId="0" applyFont="1" applyFill="1" applyBorder="1" applyAlignment="1">
      <alignment horizontal="left" vertical="top" wrapText="1" readingOrder="1"/>
    </xf>
    <xf numFmtId="0" fontId="13" fillId="2" borderId="44" xfId="0" applyFont="1" applyFill="1" applyBorder="1" applyAlignment="1">
      <alignment horizontal="left" vertical="top" wrapText="1" readingOrder="1"/>
    </xf>
    <xf numFmtId="0" fontId="13" fillId="2" borderId="45"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4" xfId="0" applyFont="1" applyBorder="1" applyAlignment="1">
      <alignment horizontal="center" vertical="center"/>
    </xf>
    <xf numFmtId="0" fontId="16" fillId="4" borderId="61"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2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25" xfId="0" applyFont="1" applyBorder="1" applyAlignment="1">
      <alignment horizontal="center" vertical="center" wrapText="1"/>
    </xf>
    <xf numFmtId="0" fontId="26" fillId="0" borderId="4" xfId="0" applyFont="1" applyBorder="1" applyAlignment="1">
      <alignment horizontal="center" vertical="top"/>
    </xf>
    <xf numFmtId="0" fontId="26" fillId="0" borderId="25" xfId="0" applyFont="1" applyBorder="1" applyAlignment="1">
      <alignment horizontal="center" vertical="top"/>
    </xf>
    <xf numFmtId="0" fontId="15" fillId="0" borderId="3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25" xfId="0" applyFont="1" applyBorder="1" applyAlignment="1">
      <alignment horizontal="center" vertical="center" wrapText="1"/>
    </xf>
    <xf numFmtId="0" fontId="14" fillId="6" borderId="4" xfId="0" applyFont="1" applyFill="1" applyBorder="1" applyAlignment="1">
      <alignment horizontal="center" vertical="center" wrapText="1"/>
    </xf>
    <xf numFmtId="0" fontId="14" fillId="6" borderId="25"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4" fillId="2" borderId="46" xfId="0" applyFont="1" applyFill="1" applyBorder="1" applyAlignment="1">
      <alignment horizontal="center"/>
    </xf>
    <xf numFmtId="0" fontId="14" fillId="6" borderId="4" xfId="0" applyFont="1" applyFill="1" applyBorder="1" applyAlignment="1">
      <alignment horizontal="center" vertical="center"/>
    </xf>
    <xf numFmtId="0" fontId="14" fillId="6" borderId="25" xfId="0" applyFont="1" applyFill="1" applyBorder="1" applyAlignment="1">
      <alignment horizontal="center" vertical="center"/>
    </xf>
    <xf numFmtId="0" fontId="15" fillId="6" borderId="4" xfId="0" applyFont="1" applyFill="1" applyBorder="1" applyAlignment="1">
      <alignment horizontal="center"/>
    </xf>
    <xf numFmtId="0" fontId="15" fillId="6" borderId="25" xfId="0" applyFont="1" applyFill="1" applyBorder="1" applyAlignment="1">
      <alignment horizontal="center"/>
    </xf>
    <xf numFmtId="0" fontId="15" fillId="7" borderId="4" xfId="0" applyFont="1" applyFill="1" applyBorder="1" applyAlignment="1">
      <alignment horizontal="center" vertical="center"/>
    </xf>
    <xf numFmtId="0" fontId="15" fillId="7" borderId="25"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5"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5" xfId="0" applyFont="1" applyFill="1" applyBorder="1" applyAlignment="1">
      <alignment horizontal="center" vertical="center"/>
    </xf>
    <xf numFmtId="0" fontId="15" fillId="8" borderId="39" xfId="0" applyFont="1" applyFill="1" applyBorder="1" applyAlignment="1">
      <alignment horizontal="center" vertical="center"/>
    </xf>
    <xf numFmtId="0" fontId="14" fillId="6" borderId="50"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2" xfId="0" applyFont="1" applyFill="1" applyBorder="1" applyAlignment="1">
      <alignment horizontal="center" vertical="center" wrapText="1"/>
    </xf>
    <xf numFmtId="0" fontId="14" fillId="6" borderId="53" xfId="0" applyFont="1" applyFill="1" applyBorder="1" applyAlignment="1">
      <alignment horizontal="center" vertical="center" wrapText="1"/>
    </xf>
    <xf numFmtId="0" fontId="14" fillId="6" borderId="46" xfId="0" applyFont="1" applyFill="1" applyBorder="1" applyAlignment="1">
      <alignment horizontal="center" vertical="center" wrapText="1"/>
    </xf>
    <xf numFmtId="0" fontId="14" fillId="6" borderId="54" xfId="0" applyFont="1" applyFill="1" applyBorder="1" applyAlignment="1">
      <alignment horizontal="center" vertical="center" wrapText="1"/>
    </xf>
    <xf numFmtId="0" fontId="14" fillId="6" borderId="42"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9" borderId="25" xfId="0" applyFont="1" applyFill="1" applyBorder="1" applyAlignment="1">
      <alignment horizontal="center" vertical="center"/>
    </xf>
    <xf numFmtId="0" fontId="14" fillId="6" borderId="39" xfId="0" applyFont="1" applyFill="1" applyBorder="1" applyAlignment="1">
      <alignment horizontal="center" vertical="center"/>
    </xf>
    <xf numFmtId="0" fontId="15" fillId="6" borderId="39" xfId="0" applyFont="1" applyFill="1" applyBorder="1" applyAlignment="1">
      <alignment horizontal="center"/>
    </xf>
    <xf numFmtId="0" fontId="15" fillId="7" borderId="39" xfId="0" applyFont="1" applyFill="1" applyBorder="1" applyAlignment="1">
      <alignment horizontal="center" vertical="center"/>
    </xf>
    <xf numFmtId="0" fontId="15" fillId="9" borderId="39" xfId="0" applyFont="1" applyFill="1" applyBorder="1" applyAlignment="1">
      <alignment horizontal="center" vertical="center"/>
    </xf>
    <xf numFmtId="0" fontId="15" fillId="7" borderId="55" xfId="0" applyFont="1" applyFill="1" applyBorder="1" applyAlignment="1">
      <alignment horizontal="center" vertical="center"/>
    </xf>
    <xf numFmtId="0" fontId="15" fillId="7" borderId="56" xfId="0" applyFont="1" applyFill="1" applyBorder="1" applyAlignment="1">
      <alignment horizontal="center" vertical="center"/>
    </xf>
    <xf numFmtId="0" fontId="16" fillId="4" borderId="60" xfId="0" applyFont="1" applyFill="1" applyBorder="1" applyAlignment="1">
      <alignment horizontal="center" vertical="center" wrapText="1"/>
    </xf>
    <xf numFmtId="0" fontId="17" fillId="4" borderId="60" xfId="0" applyFont="1" applyFill="1" applyBorder="1" applyAlignment="1">
      <alignment horizontal="center" vertical="center" wrapText="1"/>
    </xf>
    <xf numFmtId="0" fontId="17" fillId="4" borderId="44"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5" fillId="0" borderId="4" xfId="0" applyFont="1" applyBorder="1" applyAlignment="1">
      <alignment horizontal="center" wrapText="1"/>
    </xf>
    <xf numFmtId="0" fontId="15" fillId="0" borderId="25" xfId="0" applyFont="1" applyBorder="1" applyAlignment="1">
      <alignment horizontal="center" wrapText="1"/>
    </xf>
    <xf numFmtId="0" fontId="7" fillId="0" borderId="3" xfId="0" applyFont="1" applyBorder="1" applyAlignment="1">
      <alignment horizontal="center"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5"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5"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25" xfId="0" applyFont="1" applyFill="1" applyBorder="1" applyAlignment="1">
      <alignment horizontal="center" vertical="center"/>
    </xf>
    <xf numFmtId="0" fontId="12" fillId="6" borderId="4" xfId="0" applyFont="1" applyFill="1" applyBorder="1" applyAlignment="1">
      <alignment horizontal="center"/>
    </xf>
    <xf numFmtId="0" fontId="12" fillId="6" borderId="25" xfId="0" applyFont="1" applyFill="1" applyBorder="1" applyAlignment="1">
      <alignment horizontal="center"/>
    </xf>
    <xf numFmtId="0" fontId="11" fillId="0" borderId="46" xfId="0" applyFont="1" applyBorder="1" applyAlignment="1">
      <alignment horizont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5" xfId="0" applyFont="1" applyFill="1" applyBorder="1" applyAlignment="1">
      <alignment horizontal="center" vertical="center"/>
    </xf>
    <xf numFmtId="0" fontId="12" fillId="6" borderId="3" xfId="0" applyFont="1" applyFill="1" applyBorder="1" applyAlignment="1">
      <alignment horizontal="center"/>
    </xf>
    <xf numFmtId="0" fontId="11" fillId="0" borderId="57" xfId="0" applyFont="1" applyBorder="1" applyAlignment="1">
      <alignment horizontal="right" vertical="center" textRotation="90"/>
    </xf>
    <xf numFmtId="0" fontId="11" fillId="6" borderId="4" xfId="0" applyFont="1" applyFill="1" applyBorder="1" applyAlignment="1">
      <alignment horizontal="center" vertical="center" wrapText="1"/>
    </xf>
    <xf numFmtId="0" fontId="11" fillId="6" borderId="25" xfId="0" applyFont="1" applyFill="1" applyBorder="1" applyAlignment="1">
      <alignment horizontal="center" vertical="center" wrapText="1"/>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28" fillId="0" borderId="43" xfId="0" applyFont="1" applyBorder="1" applyAlignment="1">
      <alignment horizontal="left" vertical="top" wrapText="1"/>
    </xf>
    <xf numFmtId="0" fontId="28" fillId="0" borderId="44" xfId="0" applyFont="1" applyBorder="1" applyAlignment="1">
      <alignment horizontal="left" vertical="top" wrapText="1"/>
    </xf>
    <xf numFmtId="0" fontId="28" fillId="0" borderId="45" xfId="0" applyFont="1" applyBorder="1" applyAlignment="1">
      <alignment horizontal="left" vertical="top" wrapText="1"/>
    </xf>
    <xf numFmtId="0" fontId="11" fillId="0" borderId="34" xfId="0" applyFont="1" applyBorder="1" applyAlignment="1">
      <alignment horizontal="center" vertical="center"/>
    </xf>
    <xf numFmtId="0" fontId="11" fillId="0" borderId="35" xfId="0" applyFont="1" applyBorder="1" applyAlignment="1">
      <alignment horizontal="center" vertical="center"/>
    </xf>
    <xf numFmtId="0" fontId="11" fillId="0" borderId="36"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cellXfs>
  <cellStyles count="1">
    <cellStyle name="Normal" xfId="0" builtinId="0"/>
  </cellStyles>
  <dxfs count="3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F9C645"/>
        </patternFill>
      </fill>
    </dxf>
    <dxf>
      <fill>
        <patternFill>
          <bgColor rgb="FFFFFF00"/>
        </patternFill>
      </fill>
    </dxf>
    <dxf>
      <fill>
        <patternFill>
          <bgColor rgb="FF92D050"/>
        </patternFill>
      </fill>
    </dxf>
    <dxf>
      <font>
        <color rgb="FF9C0006"/>
      </font>
      <fill>
        <patternFill>
          <bgColor rgb="FFFF0000"/>
        </patternFill>
      </fill>
    </dxf>
    <dxf>
      <font>
        <condense val="0"/>
        <extend val="0"/>
        <color indexed="11"/>
      </font>
      <fill>
        <patternFill>
          <fgColor indexed="11"/>
        </patternFill>
      </fill>
    </dxf>
    <dxf>
      <fill>
        <patternFill>
          <bgColor rgb="FFFFFF00"/>
        </patternFill>
      </fill>
    </dxf>
    <dxf>
      <fill>
        <patternFill>
          <bgColor rgb="FFEFAE2D"/>
        </patternFill>
      </fill>
    </dxf>
    <dxf>
      <fill>
        <patternFill>
          <bgColor rgb="FF92D050"/>
        </patternFill>
      </fill>
    </dxf>
    <dxf>
      <font>
        <color rgb="FF9C0006"/>
      </font>
      <fill>
        <patternFill>
          <bgColor rgb="FFFF0000"/>
        </patternFill>
      </fill>
    </dxf>
    <dxf>
      <fill>
        <patternFill>
          <bgColor rgb="FFEEBF3A"/>
        </patternFill>
      </fill>
    </dxf>
    <dxf>
      <fill>
        <patternFill>
          <bgColor rgb="FFFFFF00"/>
        </patternFill>
      </fill>
    </dxf>
    <dxf>
      <fill>
        <patternFill>
          <bgColor rgb="FF92D05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685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twoCellAnchor editAs="oneCell">
    <xdr:from>
      <xdr:col>3</xdr:col>
      <xdr:colOff>254360</xdr:colOff>
      <xdr:row>66</xdr:row>
      <xdr:rowOff>10093</xdr:rowOff>
    </xdr:from>
    <xdr:to>
      <xdr:col>3</xdr:col>
      <xdr:colOff>737794</xdr:colOff>
      <xdr:row>66</xdr:row>
      <xdr:rowOff>398258</xdr:rowOff>
    </xdr:to>
    <xdr:pic>
      <xdr:nvPicPr>
        <xdr:cNvPr id="4" name="Imagen 3">
          <a:extLst>
            <a:ext uri="{FF2B5EF4-FFF2-40B4-BE49-F238E27FC236}">
              <a16:creationId xmlns:a16="http://schemas.microsoft.com/office/drawing/2014/main" id="{BBCFF62A-03A4-CB4F-A3A8-F0FEA387F465}"/>
            </a:ext>
          </a:extLst>
        </xdr:cNvPr>
        <xdr:cNvPicPr>
          <a:picLocks noChangeAspect="1"/>
        </xdr:cNvPicPr>
      </xdr:nvPicPr>
      <xdr:blipFill>
        <a:blip xmlns:r="http://schemas.openxmlformats.org/officeDocument/2006/relationships" r:embed="rId2"/>
        <a:stretch>
          <a:fillRect/>
        </a:stretch>
      </xdr:blipFill>
      <xdr:spPr>
        <a:xfrm>
          <a:off x="8141060" y="16672493"/>
          <a:ext cx="483434" cy="3627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3</xdr:col>
      <xdr:colOff>9525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627289</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twoCellAnchor editAs="oneCell">
    <xdr:from>
      <xdr:col>3</xdr:col>
      <xdr:colOff>254360</xdr:colOff>
      <xdr:row>72</xdr:row>
      <xdr:rowOff>10093</xdr:rowOff>
    </xdr:from>
    <xdr:to>
      <xdr:col>3</xdr:col>
      <xdr:colOff>737794</xdr:colOff>
      <xdr:row>72</xdr:row>
      <xdr:rowOff>372858</xdr:rowOff>
    </xdr:to>
    <xdr:pic>
      <xdr:nvPicPr>
        <xdr:cNvPr id="4" name="Imagen 3">
          <a:extLst>
            <a:ext uri="{FF2B5EF4-FFF2-40B4-BE49-F238E27FC236}">
              <a16:creationId xmlns:a16="http://schemas.microsoft.com/office/drawing/2014/main" id="{5DE845BB-0FDD-FD49-99DA-A49E6FFD7973}"/>
            </a:ext>
          </a:extLst>
        </xdr:cNvPr>
        <xdr:cNvPicPr>
          <a:picLocks noChangeAspect="1"/>
        </xdr:cNvPicPr>
      </xdr:nvPicPr>
      <xdr:blipFill>
        <a:blip xmlns:r="http://schemas.openxmlformats.org/officeDocument/2006/relationships" r:embed="rId2"/>
        <a:stretch>
          <a:fillRect/>
        </a:stretch>
      </xdr:blipFill>
      <xdr:spPr>
        <a:xfrm>
          <a:off x="8141060" y="16672493"/>
          <a:ext cx="483434" cy="362765"/>
        </a:xfrm>
        <a:prstGeom prst="rect">
          <a:avLst/>
        </a:prstGeom>
      </xdr:spPr>
    </xdr:pic>
    <xdr:clientData/>
  </xdr:twoCellAnchor>
  <xdr:twoCellAnchor editAs="oneCell">
    <xdr:from>
      <xdr:col>3</xdr:col>
      <xdr:colOff>304800</xdr:colOff>
      <xdr:row>74</xdr:row>
      <xdr:rowOff>25400</xdr:rowOff>
    </xdr:from>
    <xdr:to>
      <xdr:col>3</xdr:col>
      <xdr:colOff>711199</xdr:colOff>
      <xdr:row>74</xdr:row>
      <xdr:rowOff>370744</xdr:rowOff>
    </xdr:to>
    <xdr:pic>
      <xdr:nvPicPr>
        <xdr:cNvPr id="3" name="Imagen 2">
          <a:extLst>
            <a:ext uri="{FF2B5EF4-FFF2-40B4-BE49-F238E27FC236}">
              <a16:creationId xmlns:a16="http://schemas.microsoft.com/office/drawing/2014/main" id="{DE0C9CCF-1F5B-D86A-0B10-351A1C37E934}"/>
            </a:ext>
          </a:extLst>
        </xdr:cNvPr>
        <xdr:cNvPicPr>
          <a:picLocks noChangeAspect="1"/>
        </xdr:cNvPicPr>
      </xdr:nvPicPr>
      <xdr:blipFill>
        <a:blip xmlns:r="http://schemas.openxmlformats.org/officeDocument/2006/relationships" r:embed="rId3"/>
        <a:stretch>
          <a:fillRect/>
        </a:stretch>
      </xdr:blipFill>
      <xdr:spPr>
        <a:xfrm>
          <a:off x="5803900" y="54673500"/>
          <a:ext cx="406399" cy="34534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jandramoreno/Downloads/Formulaci&#162;n%201673%202024/ANEXO%20%20MATRIZ%20RIESGOS%201673%202024.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alejandramoreno/Desktop/PLANEACION/PLANEACIO&#769;N%202024/FORMULACION%20SECTOR%20AMBIENTE/ANEXO%20%20MATRIZ%20RIESGOS%20SECTOR%20AMBIENTE%202024.xlsx" TargetMode="External"/><Relationship Id="rId1" Type="http://schemas.openxmlformats.org/officeDocument/2006/relationships/externalLinkPath" Target="/Users/alejandramoreno/Desktop/PLANEACION/PLANEACIO&#769;N%202024/FORMULACION%20SECTOR%20AMBIENTE/ANEXO%20%20MATRIZ%20RIESGOS%20SECTOR%20AMBIENTE%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XTO"/>
      <sheetName val="IDENTIFICACION Y ANALISIS"/>
      <sheetName val="EVALUACION"/>
      <sheetName val="EVALUACION CON CONTROLES"/>
      <sheetName val="ASIGNACION Y TRATAMIENTO"/>
    </sheetNames>
    <sheetDataSet>
      <sheetData sheetId="0" refreshError="1"/>
      <sheetData sheetId="1"/>
      <sheetData sheetId="2"/>
      <sheetData sheetId="3"/>
      <sheetData sheetId="4">
        <row r="69">
          <cell r="B69" t="str">
            <v>CONTRATISTA</v>
          </cell>
        </row>
        <row r="70">
          <cell r="B70" t="str">
            <v>FFDLRUU</v>
          </cell>
        </row>
        <row r="71">
          <cell r="B71" t="str">
            <v>CONTRATISTA Y FDLRUU</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TEXTO"/>
      <sheetName val="IDENTIFICACION Y ANALISIS"/>
      <sheetName val="EVALUACION"/>
      <sheetName val="EVALUACION CON CONTROLES"/>
      <sheetName val="ASIGNACION Y TRATAMIENTO"/>
    </sheetNames>
    <sheetDataSet>
      <sheetData sheetId="0"/>
      <sheetData sheetId="1"/>
      <sheetData sheetId="2">
        <row r="34">
          <cell r="C34" t="str">
            <v>Fluctuaciones del valor de la moneda</v>
          </cell>
        </row>
        <row r="35">
          <cell r="C35" t="str">
            <v>Variación de los precios del mercado</v>
          </cell>
        </row>
        <row r="36">
          <cell r="C36" t="str">
            <v>Factores políticos o macroeconómicos.</v>
          </cell>
        </row>
        <row r="37">
          <cell r="C37" t="str">
            <v>Variación en la disponibilidad o en el costo de los insumos necesarios para prestar los servicios.</v>
          </cell>
        </row>
        <row r="38">
          <cell r="C38" t="str">
            <v>Incumplimiento de compromisos adquiridos por el contratista seleccionado con sus subcontratistas, suministradores de bienes y servicios.</v>
          </cell>
        </row>
        <row r="39">
          <cell r="C39" t="str">
            <v>Incumplimiento de la administración en los pagos.</v>
          </cell>
        </row>
        <row r="40">
          <cell r="C40" t="str">
            <v>Cambios en el marco regulatorio o normatividad aplicable al proyecto.</v>
          </cell>
        </row>
        <row r="41">
          <cell r="C41" t="str">
            <v>Nuevos desarrollos técnologicos o estandares que influyen en la ejecución del contrato</v>
          </cell>
        </row>
        <row r="42">
          <cell r="C42" t="str">
            <v>Eventos naturales tales como lluvias, inundaciones y sequias entre otros</v>
          </cell>
        </row>
        <row r="43">
          <cell r="C43" t="str">
            <v>Vinculación extemporánea de los profesionales y/o facilitadores  por causas externas al conveniante.</v>
          </cell>
        </row>
      </sheetData>
      <sheetData sheetId="3">
        <row r="49">
          <cell r="F49" t="str">
            <v xml:space="preserve">Transferir el riesgo. Exigir al contratista la suscripción de una póliza que tenga cobertura como la calidad de los Bienes y/o Servicios y el Cumplimiento en la entrega de los mismos. </v>
          </cell>
          <cell r="H49">
            <v>3</v>
          </cell>
          <cell r="I49">
            <v>4</v>
          </cell>
          <cell r="J49">
            <v>7</v>
          </cell>
          <cell r="K49" t="str">
            <v>ALTO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showGridLines="0" zoomScale="85" zoomScaleNormal="85" zoomScalePageLayoutView="40" workbookViewId="0">
      <selection activeCell="B14" sqref="B14:F14"/>
    </sheetView>
  </sheetViews>
  <sheetFormatPr baseColWidth="10" defaultColWidth="11.5" defaultRowHeight="13" x14ac:dyDescent="0.15"/>
  <cols>
    <col min="1" max="1" width="2.6640625" customWidth="1"/>
    <col min="2" max="2" width="39.5" customWidth="1"/>
    <col min="3" max="3" width="71.5" customWidth="1"/>
    <col min="4" max="4" width="36.6640625" customWidth="1"/>
    <col min="5" max="5" width="23.5" customWidth="1"/>
    <col min="6" max="6" width="29.1640625" customWidth="1"/>
    <col min="7" max="7" width="2.6640625" customWidth="1"/>
  </cols>
  <sheetData>
    <row r="1" spans="1:6" ht="48.75" customHeight="1" x14ac:dyDescent="0.15">
      <c r="A1" s="171"/>
      <c r="B1" s="172"/>
      <c r="C1" s="148" t="s">
        <v>0</v>
      </c>
      <c r="D1" s="149"/>
      <c r="E1" s="150"/>
      <c r="F1" s="169" t="s">
        <v>1</v>
      </c>
    </row>
    <row r="2" spans="1:6" ht="21" customHeight="1" x14ac:dyDescent="0.15">
      <c r="A2" s="173"/>
      <c r="B2" s="174"/>
      <c r="C2" s="151"/>
      <c r="D2" s="152"/>
      <c r="E2" s="153"/>
      <c r="F2" s="170"/>
    </row>
    <row r="3" spans="1:6" ht="69" customHeight="1" x14ac:dyDescent="0.15">
      <c r="A3" s="175"/>
      <c r="B3" s="176"/>
      <c r="C3" s="154"/>
      <c r="D3" s="155"/>
      <c r="E3" s="156"/>
      <c r="F3" s="162"/>
    </row>
    <row r="4" spans="1:6" ht="16.5" customHeight="1" thickBot="1" x14ac:dyDescent="0.25">
      <c r="B4" s="7"/>
      <c r="C4" s="8"/>
      <c r="D4" s="8"/>
      <c r="E4" s="8"/>
      <c r="F4" s="8"/>
    </row>
    <row r="5" spans="1:6" ht="21" customHeight="1" thickBot="1" x14ac:dyDescent="0.25">
      <c r="B5" s="157" t="s">
        <v>2</v>
      </c>
      <c r="C5" s="158"/>
      <c r="D5" s="158"/>
      <c r="E5" s="158"/>
      <c r="F5" s="159"/>
    </row>
    <row r="6" spans="1:6" ht="78.75" customHeight="1" x14ac:dyDescent="0.15">
      <c r="B6" s="161" t="s">
        <v>3</v>
      </c>
      <c r="C6" s="162"/>
      <c r="D6" s="162"/>
      <c r="E6" s="162"/>
      <c r="F6" s="163"/>
    </row>
    <row r="7" spans="1:6" ht="69.75" customHeight="1" x14ac:dyDescent="0.15">
      <c r="B7" s="160" t="s">
        <v>222</v>
      </c>
      <c r="C7" s="160"/>
      <c r="D7" s="160"/>
      <c r="E7" s="160"/>
      <c r="F7" s="160"/>
    </row>
    <row r="8" spans="1:6" ht="34.5" customHeight="1" x14ac:dyDescent="0.15">
      <c r="B8" s="136" t="s">
        <v>148</v>
      </c>
      <c r="C8" s="137"/>
      <c r="D8" s="137"/>
      <c r="E8" s="137"/>
      <c r="F8" s="138"/>
    </row>
    <row r="9" spans="1:6" ht="36" customHeight="1" x14ac:dyDescent="0.15">
      <c r="B9" s="164" t="s">
        <v>188</v>
      </c>
      <c r="C9" s="137"/>
      <c r="D9" s="137"/>
      <c r="E9" s="137"/>
      <c r="F9" s="138"/>
    </row>
    <row r="10" spans="1:6" ht="72" customHeight="1" x14ac:dyDescent="0.15">
      <c r="B10" s="165" t="s">
        <v>4</v>
      </c>
      <c r="C10" s="137"/>
      <c r="D10" s="137"/>
      <c r="E10" s="137"/>
      <c r="F10" s="138"/>
    </row>
    <row r="11" spans="1:6" ht="34.5" customHeight="1" x14ac:dyDescent="0.15">
      <c r="B11" s="136" t="s">
        <v>223</v>
      </c>
      <c r="C11" s="137"/>
      <c r="D11" s="137"/>
      <c r="E11" s="137"/>
      <c r="F11" s="138"/>
    </row>
    <row r="12" spans="1:6" ht="29.25" customHeight="1" x14ac:dyDescent="0.15">
      <c r="B12" s="136" t="s">
        <v>200</v>
      </c>
      <c r="C12" s="137"/>
      <c r="D12" s="137"/>
      <c r="E12" s="137"/>
      <c r="F12" s="138"/>
    </row>
    <row r="13" spans="1:6" ht="65" customHeight="1" x14ac:dyDescent="0.15">
      <c r="B13" s="166" t="s">
        <v>201</v>
      </c>
      <c r="C13" s="167"/>
      <c r="D13" s="167"/>
      <c r="E13" s="167"/>
      <c r="F13" s="168"/>
    </row>
    <row r="14" spans="1:6" ht="22.5" customHeight="1" x14ac:dyDescent="0.15">
      <c r="B14" s="136" t="s">
        <v>5</v>
      </c>
      <c r="C14" s="137"/>
      <c r="D14" s="137"/>
      <c r="E14" s="137"/>
      <c r="F14" s="138"/>
    </row>
    <row r="15" spans="1:6" ht="33" customHeight="1" x14ac:dyDescent="0.15">
      <c r="B15" s="136" t="s">
        <v>149</v>
      </c>
      <c r="C15" s="137"/>
      <c r="D15" s="137"/>
      <c r="E15" s="137"/>
      <c r="F15" s="138"/>
    </row>
    <row r="16" spans="1:6" ht="36.75" customHeight="1" x14ac:dyDescent="0.15">
      <c r="B16" s="136" t="s">
        <v>189</v>
      </c>
      <c r="C16" s="137"/>
      <c r="D16" s="137"/>
      <c r="E16" s="137"/>
      <c r="F16" s="138"/>
    </row>
    <row r="17" spans="2:6" ht="63" customHeight="1" x14ac:dyDescent="0.15">
      <c r="B17" s="142" t="s">
        <v>202</v>
      </c>
      <c r="C17" s="143"/>
      <c r="D17" s="143"/>
      <c r="E17" s="143"/>
      <c r="F17" s="144"/>
    </row>
    <row r="18" spans="2:6" ht="150" hidden="1" customHeight="1" x14ac:dyDescent="0.15">
      <c r="B18" s="145"/>
      <c r="C18" s="146"/>
      <c r="D18" s="146"/>
      <c r="E18" s="146"/>
      <c r="F18" s="147"/>
    </row>
    <row r="19" spans="2:6" ht="84.75" customHeight="1" thickBot="1" x14ac:dyDescent="0.2">
      <c r="B19" s="139" t="s">
        <v>199</v>
      </c>
      <c r="C19" s="140"/>
      <c r="D19" s="140"/>
      <c r="E19" s="140"/>
      <c r="F19" s="141"/>
    </row>
    <row r="20" spans="2:6" ht="14.25" customHeight="1" x14ac:dyDescent="0.15">
      <c r="B20" s="4"/>
    </row>
    <row r="21" spans="2:6" x14ac:dyDescent="0.15">
      <c r="B21" s="5"/>
    </row>
    <row r="22" spans="2:6" ht="17.25" customHeight="1" x14ac:dyDescent="0.15">
      <c r="B22" s="135"/>
      <c r="C22" s="135"/>
      <c r="D22" s="135"/>
      <c r="E22" s="135"/>
      <c r="F22" s="135"/>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2:F22"/>
    <mergeCell ref="B15:F15"/>
    <mergeCell ref="B16:F16"/>
    <mergeCell ref="B19:F19"/>
    <mergeCell ref="B17: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9"/>
  <sheetViews>
    <sheetView showGridLines="0" topLeftCell="A21" zoomScaleNormal="100" zoomScalePageLayoutView="80" workbookViewId="0">
      <selection activeCell="B60" sqref="B60"/>
    </sheetView>
  </sheetViews>
  <sheetFormatPr baseColWidth="10" defaultColWidth="11.5" defaultRowHeight="13" x14ac:dyDescent="0.15"/>
  <cols>
    <col min="1" max="1" width="5.33203125" customWidth="1"/>
    <col min="2" max="2" width="57" customWidth="1"/>
    <col min="3" max="3" width="67.1640625" customWidth="1"/>
    <col min="4" max="4" width="20" customWidth="1"/>
    <col min="5" max="5" width="23.5" customWidth="1"/>
    <col min="6" max="6" width="33.1640625" customWidth="1"/>
  </cols>
  <sheetData>
    <row r="2" spans="2:6" ht="48.75" customHeight="1" x14ac:dyDescent="0.15">
      <c r="B2" s="178"/>
      <c r="C2" s="148" t="s">
        <v>6</v>
      </c>
      <c r="D2" s="149"/>
      <c r="E2" s="150"/>
      <c r="F2" s="169" t="s">
        <v>1</v>
      </c>
    </row>
    <row r="3" spans="2:6" ht="21" customHeight="1" x14ac:dyDescent="0.15">
      <c r="B3" s="178"/>
      <c r="C3" s="151"/>
      <c r="D3" s="152"/>
      <c r="E3" s="153"/>
      <c r="F3" s="170"/>
    </row>
    <row r="4" spans="2:6" ht="56.25" customHeight="1" x14ac:dyDescent="0.15">
      <c r="B4" s="178"/>
      <c r="C4" s="154"/>
      <c r="D4" s="155"/>
      <c r="E4" s="156"/>
      <c r="F4" s="162"/>
    </row>
    <row r="5" spans="2:6" ht="24.75" customHeight="1" thickBot="1" x14ac:dyDescent="0.25">
      <c r="B5" s="81"/>
      <c r="C5" s="82"/>
      <c r="D5" s="82"/>
      <c r="E5" s="82"/>
      <c r="F5" s="82"/>
    </row>
    <row r="6" spans="2:6" ht="18" customHeight="1" thickBot="1" x14ac:dyDescent="0.2">
      <c r="B6" s="198" t="s">
        <v>7</v>
      </c>
      <c r="C6" s="199"/>
      <c r="D6" s="199"/>
      <c r="E6" s="199"/>
      <c r="F6" s="200"/>
    </row>
    <row r="7" spans="2:6" ht="21" customHeight="1" x14ac:dyDescent="0.15">
      <c r="B7" s="195" t="s">
        <v>8</v>
      </c>
      <c r="C7" s="196"/>
      <c r="D7" s="196"/>
      <c r="E7" s="196"/>
      <c r="F7" s="197"/>
    </row>
    <row r="8" spans="2:6" ht="20.25" customHeight="1" x14ac:dyDescent="0.15">
      <c r="B8" s="201" t="s">
        <v>9</v>
      </c>
      <c r="C8" s="202"/>
      <c r="D8" s="202"/>
      <c r="E8" s="202"/>
      <c r="F8" s="203"/>
    </row>
    <row r="9" spans="2:6" ht="22.5" customHeight="1" x14ac:dyDescent="0.15">
      <c r="B9" s="201" t="s">
        <v>10</v>
      </c>
      <c r="C9" s="202"/>
      <c r="D9" s="202"/>
      <c r="E9" s="202"/>
      <c r="F9" s="203"/>
    </row>
    <row r="10" spans="2:6" ht="39.75" customHeight="1" x14ac:dyDescent="0.15">
      <c r="B10" s="186" t="s">
        <v>11</v>
      </c>
      <c r="C10" s="187"/>
      <c r="D10" s="187"/>
      <c r="E10" s="187"/>
      <c r="F10" s="188"/>
    </row>
    <row r="11" spans="2:6" ht="46.5" customHeight="1" x14ac:dyDescent="0.15">
      <c r="B11" s="186" t="s">
        <v>12</v>
      </c>
      <c r="C11" s="187"/>
      <c r="D11" s="187"/>
      <c r="E11" s="187"/>
      <c r="F11" s="188"/>
    </row>
    <row r="12" spans="2:6" ht="37.5" customHeight="1" x14ac:dyDescent="0.15">
      <c r="B12" s="186" t="s">
        <v>13</v>
      </c>
      <c r="C12" s="187"/>
      <c r="D12" s="187"/>
      <c r="E12" s="187"/>
      <c r="F12" s="188"/>
    </row>
    <row r="13" spans="2:6" ht="20.25" customHeight="1" x14ac:dyDescent="0.15">
      <c r="B13" s="186" t="s">
        <v>14</v>
      </c>
      <c r="C13" s="187"/>
      <c r="D13" s="187"/>
      <c r="E13" s="187"/>
      <c r="F13" s="188"/>
    </row>
    <row r="14" spans="2:6" ht="18.75" customHeight="1" thickBot="1" x14ac:dyDescent="0.2">
      <c r="B14" s="189" t="s">
        <v>15</v>
      </c>
      <c r="C14" s="190"/>
      <c r="D14" s="190"/>
      <c r="E14" s="190"/>
      <c r="F14" s="191"/>
    </row>
    <row r="15" spans="2:6" ht="16.5" customHeight="1" thickBot="1" x14ac:dyDescent="0.2">
      <c r="B15" s="183" t="s">
        <v>16</v>
      </c>
      <c r="C15" s="184"/>
      <c r="D15" s="184"/>
      <c r="E15" s="184"/>
      <c r="F15" s="185"/>
    </row>
    <row r="16" spans="2:6" ht="37.5" customHeight="1" x14ac:dyDescent="0.15">
      <c r="B16" s="192" t="s">
        <v>17</v>
      </c>
      <c r="C16" s="193"/>
      <c r="D16" s="193"/>
      <c r="E16" s="193"/>
      <c r="F16" s="194"/>
    </row>
    <row r="17" spans="2:6" ht="19.5" customHeight="1" x14ac:dyDescent="0.15">
      <c r="B17" s="83"/>
      <c r="C17" s="84" t="s">
        <v>18</v>
      </c>
      <c r="D17" s="181" t="s">
        <v>19</v>
      </c>
      <c r="E17" s="181" t="s">
        <v>20</v>
      </c>
      <c r="F17" s="179" t="s">
        <v>21</v>
      </c>
    </row>
    <row r="18" spans="2:6" ht="21" customHeight="1" x14ac:dyDescent="0.15">
      <c r="B18" s="83"/>
      <c r="C18" s="84" t="s">
        <v>22</v>
      </c>
      <c r="D18" s="182"/>
      <c r="E18" s="182"/>
      <c r="F18" s="180"/>
    </row>
    <row r="19" spans="2:6" ht="18.75" customHeight="1" x14ac:dyDescent="0.2">
      <c r="B19" s="85" t="s">
        <v>23</v>
      </c>
      <c r="C19" s="86"/>
      <c r="D19" s="87" t="s">
        <v>24</v>
      </c>
      <c r="E19" s="88" t="s">
        <v>25</v>
      </c>
      <c r="F19" s="89" t="s">
        <v>26</v>
      </c>
    </row>
    <row r="20" spans="2:6" ht="18.75" customHeight="1" x14ac:dyDescent="0.2">
      <c r="B20" s="110" t="s">
        <v>27</v>
      </c>
      <c r="C20" s="111"/>
      <c r="D20" s="90" t="s">
        <v>24</v>
      </c>
      <c r="E20" s="91" t="s">
        <v>25</v>
      </c>
      <c r="F20" s="92" t="s">
        <v>26</v>
      </c>
    </row>
    <row r="21" spans="2:6" ht="18.75" customHeight="1" x14ac:dyDescent="0.2">
      <c r="B21" s="110" t="s">
        <v>28</v>
      </c>
      <c r="C21" s="111"/>
      <c r="D21" s="90" t="s">
        <v>24</v>
      </c>
      <c r="E21" s="91" t="s">
        <v>25</v>
      </c>
      <c r="F21" s="92" t="s">
        <v>29</v>
      </c>
    </row>
    <row r="22" spans="2:6" ht="18.75" customHeight="1" x14ac:dyDescent="0.2">
      <c r="B22" s="110" t="s">
        <v>30</v>
      </c>
      <c r="C22" s="111"/>
      <c r="D22" s="90" t="s">
        <v>31</v>
      </c>
      <c r="E22" s="91" t="s">
        <v>25</v>
      </c>
      <c r="F22" s="92" t="s">
        <v>26</v>
      </c>
    </row>
    <row r="23" spans="2:6" ht="18.75" customHeight="1" x14ac:dyDescent="0.2">
      <c r="B23" s="110" t="s">
        <v>32</v>
      </c>
      <c r="C23" s="111"/>
      <c r="D23" s="90" t="s">
        <v>31</v>
      </c>
      <c r="E23" s="91" t="s">
        <v>25</v>
      </c>
      <c r="F23" s="93" t="s">
        <v>29</v>
      </c>
    </row>
    <row r="24" spans="2:6" ht="18.75" customHeight="1" x14ac:dyDescent="0.2">
      <c r="B24" s="110" t="s">
        <v>33</v>
      </c>
      <c r="C24" s="111"/>
      <c r="D24" s="90" t="s">
        <v>31</v>
      </c>
      <c r="E24" s="91" t="s">
        <v>25</v>
      </c>
      <c r="F24" s="92" t="s">
        <v>26</v>
      </c>
    </row>
    <row r="25" spans="2:6" ht="18.75" customHeight="1" x14ac:dyDescent="0.2">
      <c r="B25" s="110" t="s">
        <v>34</v>
      </c>
      <c r="C25" s="111"/>
      <c r="D25" s="90" t="s">
        <v>31</v>
      </c>
      <c r="E25" s="91" t="s">
        <v>25</v>
      </c>
      <c r="F25" s="92" t="s">
        <v>26</v>
      </c>
    </row>
    <row r="26" spans="2:6" ht="24" customHeight="1" x14ac:dyDescent="0.15">
      <c r="B26" s="113"/>
      <c r="C26" s="114" t="s">
        <v>35</v>
      </c>
      <c r="D26" s="96"/>
      <c r="E26" s="96"/>
      <c r="F26" s="97"/>
    </row>
    <row r="27" spans="2:6" ht="19.5" customHeight="1" x14ac:dyDescent="0.2">
      <c r="B27" s="85" t="s">
        <v>36</v>
      </c>
      <c r="C27" s="115"/>
      <c r="D27" s="87" t="s">
        <v>24</v>
      </c>
      <c r="E27" s="88" t="s">
        <v>25</v>
      </c>
      <c r="F27" s="89" t="s">
        <v>26</v>
      </c>
    </row>
    <row r="28" spans="2:6" ht="19.5" customHeight="1" x14ac:dyDescent="0.2">
      <c r="B28" s="110" t="s">
        <v>37</v>
      </c>
      <c r="C28" s="116"/>
      <c r="D28" s="90" t="s">
        <v>38</v>
      </c>
      <c r="E28" s="91" t="s">
        <v>25</v>
      </c>
      <c r="F28" s="92" t="s">
        <v>26</v>
      </c>
    </row>
    <row r="29" spans="2:6" ht="19.5" customHeight="1" x14ac:dyDescent="0.2">
      <c r="B29" s="110" t="s">
        <v>39</v>
      </c>
      <c r="C29" s="116"/>
      <c r="D29" s="90" t="s">
        <v>31</v>
      </c>
      <c r="E29" s="91" t="s">
        <v>25</v>
      </c>
      <c r="F29" s="92" t="s">
        <v>26</v>
      </c>
    </row>
    <row r="30" spans="2:6" ht="19.5" customHeight="1" x14ac:dyDescent="0.2">
      <c r="B30" s="110" t="s">
        <v>40</v>
      </c>
      <c r="C30" s="116"/>
      <c r="D30" s="90" t="s">
        <v>31</v>
      </c>
      <c r="E30" s="91" t="s">
        <v>25</v>
      </c>
      <c r="F30" s="92" t="s">
        <v>26</v>
      </c>
    </row>
    <row r="31" spans="2:6" ht="19.5" customHeight="1" x14ac:dyDescent="0.2">
      <c r="B31" s="110" t="s">
        <v>41</v>
      </c>
      <c r="C31" s="116"/>
      <c r="D31" s="90" t="s">
        <v>31</v>
      </c>
      <c r="E31" s="91" t="s">
        <v>25</v>
      </c>
      <c r="F31" s="92" t="s">
        <v>26</v>
      </c>
    </row>
    <row r="32" spans="2:6" ht="19.5" customHeight="1" x14ac:dyDescent="0.2">
      <c r="B32" s="110" t="s">
        <v>42</v>
      </c>
      <c r="C32" s="116"/>
      <c r="D32" s="90" t="s">
        <v>24</v>
      </c>
      <c r="E32" s="91" t="s">
        <v>43</v>
      </c>
      <c r="F32" s="92" t="s">
        <v>26</v>
      </c>
    </row>
    <row r="33" spans="2:6" ht="19.5" customHeight="1" x14ac:dyDescent="0.2">
      <c r="B33" s="112" t="s">
        <v>44</v>
      </c>
      <c r="C33" s="117"/>
      <c r="D33" s="98" t="s">
        <v>24</v>
      </c>
      <c r="E33" s="94" t="s">
        <v>25</v>
      </c>
      <c r="F33" s="95" t="s">
        <v>26</v>
      </c>
    </row>
    <row r="34" spans="2:6" ht="23.25" customHeight="1" x14ac:dyDescent="0.15">
      <c r="B34" s="113"/>
      <c r="C34" s="114" t="s">
        <v>45</v>
      </c>
      <c r="D34" s="99"/>
      <c r="E34" s="99"/>
      <c r="F34" s="100"/>
    </row>
    <row r="35" spans="2:6" ht="19.5" customHeight="1" x14ac:dyDescent="0.2">
      <c r="B35" s="85" t="s">
        <v>46</v>
      </c>
      <c r="C35" s="115"/>
      <c r="D35" s="87" t="s">
        <v>24</v>
      </c>
      <c r="E35" s="88" t="s">
        <v>43</v>
      </c>
      <c r="F35" s="89" t="s">
        <v>26</v>
      </c>
    </row>
    <row r="36" spans="2:6" ht="19.5" customHeight="1" x14ac:dyDescent="0.2">
      <c r="B36" s="118" t="s">
        <v>47</v>
      </c>
      <c r="C36" s="116"/>
      <c r="D36" s="90" t="s">
        <v>24</v>
      </c>
      <c r="E36" s="91" t="s">
        <v>25</v>
      </c>
      <c r="F36" s="92" t="s">
        <v>26</v>
      </c>
    </row>
    <row r="37" spans="2:6" ht="19.5" customHeight="1" x14ac:dyDescent="0.2">
      <c r="B37" s="110" t="s">
        <v>48</v>
      </c>
      <c r="C37" s="116"/>
      <c r="D37" s="90" t="s">
        <v>31</v>
      </c>
      <c r="E37" s="91" t="s">
        <v>25</v>
      </c>
      <c r="F37" s="92" t="s">
        <v>26</v>
      </c>
    </row>
    <row r="38" spans="2:6" ht="19.5" customHeight="1" x14ac:dyDescent="0.2">
      <c r="B38" s="112" t="s">
        <v>49</v>
      </c>
      <c r="C38" s="117"/>
      <c r="D38" s="98" t="s">
        <v>24</v>
      </c>
      <c r="E38" s="94" t="s">
        <v>43</v>
      </c>
      <c r="F38" s="95" t="s">
        <v>26</v>
      </c>
    </row>
    <row r="39" spans="2:6" ht="23.25" customHeight="1" x14ac:dyDescent="0.15">
      <c r="B39" s="113"/>
      <c r="C39" s="114" t="s">
        <v>50</v>
      </c>
      <c r="D39" s="101"/>
      <c r="E39" s="101"/>
      <c r="F39" s="102"/>
    </row>
    <row r="40" spans="2:6" ht="19.5" customHeight="1" x14ac:dyDescent="0.2">
      <c r="B40" s="123" t="s">
        <v>51</v>
      </c>
      <c r="C40" s="86"/>
      <c r="D40" s="90" t="s">
        <v>24</v>
      </c>
      <c r="E40" s="88" t="s">
        <v>43</v>
      </c>
      <c r="F40" s="103" t="s">
        <v>29</v>
      </c>
    </row>
    <row r="41" spans="2:6" ht="19.5" customHeight="1" x14ac:dyDescent="0.2">
      <c r="B41" s="123" t="s">
        <v>52</v>
      </c>
      <c r="C41" s="111"/>
      <c r="D41" s="90" t="s">
        <v>24</v>
      </c>
      <c r="E41" s="91" t="s">
        <v>43</v>
      </c>
      <c r="F41" s="104" t="s">
        <v>29</v>
      </c>
    </row>
    <row r="42" spans="2:6" ht="19.5" customHeight="1" x14ac:dyDescent="0.2">
      <c r="B42" s="123" t="s">
        <v>53</v>
      </c>
      <c r="C42" s="111"/>
      <c r="D42" s="90" t="s">
        <v>24</v>
      </c>
      <c r="E42" s="91" t="s">
        <v>43</v>
      </c>
      <c r="F42" s="104" t="s">
        <v>54</v>
      </c>
    </row>
    <row r="43" spans="2:6" ht="19.5" customHeight="1" x14ac:dyDescent="0.2">
      <c r="B43" s="123" t="s">
        <v>55</v>
      </c>
      <c r="C43" s="111"/>
      <c r="D43" s="90" t="s">
        <v>24</v>
      </c>
      <c r="E43" s="91" t="s">
        <v>43</v>
      </c>
      <c r="F43" s="104" t="s">
        <v>29</v>
      </c>
    </row>
    <row r="44" spans="2:6" ht="19.5" customHeight="1" x14ac:dyDescent="0.2">
      <c r="B44" s="123" t="s">
        <v>56</v>
      </c>
      <c r="C44" s="111"/>
      <c r="D44" s="90" t="s">
        <v>24</v>
      </c>
      <c r="E44" s="91" t="s">
        <v>43</v>
      </c>
      <c r="F44" s="104" t="s">
        <v>29</v>
      </c>
    </row>
    <row r="45" spans="2:6" ht="21" customHeight="1" x14ac:dyDescent="0.2">
      <c r="B45" s="123" t="s">
        <v>57</v>
      </c>
      <c r="C45" s="111"/>
      <c r="D45" s="90" t="s">
        <v>38</v>
      </c>
      <c r="E45" s="91" t="s">
        <v>43</v>
      </c>
      <c r="F45" s="104" t="s">
        <v>29</v>
      </c>
    </row>
    <row r="46" spans="2:6" ht="19.5" customHeight="1" x14ac:dyDescent="0.2">
      <c r="B46" s="123" t="s">
        <v>59</v>
      </c>
      <c r="C46" s="111"/>
      <c r="D46" s="90" t="s">
        <v>38</v>
      </c>
      <c r="E46" s="91" t="s">
        <v>43</v>
      </c>
      <c r="F46" s="104" t="s">
        <v>29</v>
      </c>
    </row>
    <row r="47" spans="2:6" ht="19.5" customHeight="1" x14ac:dyDescent="0.2">
      <c r="B47" s="123" t="s">
        <v>60</v>
      </c>
      <c r="C47" s="111"/>
      <c r="D47" s="90" t="s">
        <v>38</v>
      </c>
      <c r="E47" s="91" t="s">
        <v>43</v>
      </c>
      <c r="F47" s="104" t="s">
        <v>58</v>
      </c>
    </row>
    <row r="48" spans="2:6" ht="19.5" customHeight="1" x14ac:dyDescent="0.2">
      <c r="B48" s="123" t="s">
        <v>62</v>
      </c>
      <c r="C48" s="111"/>
      <c r="D48" s="90" t="s">
        <v>24</v>
      </c>
      <c r="E48" s="91" t="s">
        <v>43</v>
      </c>
      <c r="F48" s="92" t="s">
        <v>61</v>
      </c>
    </row>
    <row r="49" spans="2:6" ht="19.5" customHeight="1" x14ac:dyDescent="0.2">
      <c r="B49" s="121" t="s">
        <v>203</v>
      </c>
      <c r="C49" s="111"/>
      <c r="D49" s="90" t="s">
        <v>24</v>
      </c>
      <c r="E49" s="91" t="s">
        <v>43</v>
      </c>
      <c r="F49" s="104" t="s">
        <v>26</v>
      </c>
    </row>
    <row r="50" spans="2:6" ht="19.5" customHeight="1" x14ac:dyDescent="0.2">
      <c r="B50" s="121" t="s">
        <v>204</v>
      </c>
      <c r="C50" s="111"/>
      <c r="D50" s="90" t="s">
        <v>24</v>
      </c>
      <c r="E50" s="91" t="s">
        <v>43</v>
      </c>
      <c r="F50" s="104" t="s">
        <v>26</v>
      </c>
    </row>
    <row r="51" spans="2:6" ht="19.5" customHeight="1" x14ac:dyDescent="0.2">
      <c r="B51" s="121" t="s">
        <v>205</v>
      </c>
      <c r="C51" s="111"/>
      <c r="D51" s="90" t="s">
        <v>38</v>
      </c>
      <c r="E51" s="91" t="s">
        <v>25</v>
      </c>
      <c r="F51" s="104" t="s">
        <v>26</v>
      </c>
    </row>
    <row r="52" spans="2:6" ht="19.5" customHeight="1" x14ac:dyDescent="0.2">
      <c r="B52" s="123" t="s">
        <v>190</v>
      </c>
      <c r="C52" s="111"/>
      <c r="D52" s="90" t="s">
        <v>38</v>
      </c>
      <c r="E52" s="91" t="s">
        <v>43</v>
      </c>
      <c r="F52" s="104" t="s">
        <v>26</v>
      </c>
    </row>
    <row r="53" spans="2:6" ht="19.5" customHeight="1" x14ac:dyDescent="0.2">
      <c r="B53" s="123" t="s">
        <v>150</v>
      </c>
      <c r="C53" s="111"/>
      <c r="D53" s="90" t="s">
        <v>38</v>
      </c>
      <c r="E53" s="91" t="s">
        <v>43</v>
      </c>
      <c r="F53" s="104" t="s">
        <v>26</v>
      </c>
    </row>
    <row r="54" spans="2:6" ht="19.5" customHeight="1" thickBot="1" x14ac:dyDescent="0.25">
      <c r="B54" s="123" t="s">
        <v>151</v>
      </c>
      <c r="C54" s="122"/>
      <c r="D54" s="105" t="s">
        <v>24</v>
      </c>
      <c r="E54" s="106" t="s">
        <v>43</v>
      </c>
      <c r="F54" s="107" t="s">
        <v>26</v>
      </c>
    </row>
    <row r="55" spans="2:6" ht="17" x14ac:dyDescent="0.2">
      <c r="B55" s="123" t="s">
        <v>165</v>
      </c>
      <c r="D55" s="124" t="s">
        <v>38</v>
      </c>
      <c r="E55" s="125" t="s">
        <v>43</v>
      </c>
      <c r="F55" s="126" t="s">
        <v>26</v>
      </c>
    </row>
    <row r="56" spans="2:6" ht="17" x14ac:dyDescent="0.2">
      <c r="B56" s="121" t="s">
        <v>208</v>
      </c>
      <c r="C56" s="111"/>
      <c r="D56" s="90" t="s">
        <v>24</v>
      </c>
      <c r="E56" s="91" t="s">
        <v>43</v>
      </c>
      <c r="F56" s="104" t="s">
        <v>26</v>
      </c>
    </row>
    <row r="57" spans="2:6" ht="17" x14ac:dyDescent="0.2">
      <c r="B57" s="121" t="s">
        <v>210</v>
      </c>
      <c r="C57" s="111"/>
      <c r="D57" s="90" t="s">
        <v>38</v>
      </c>
      <c r="E57" s="91" t="s">
        <v>43</v>
      </c>
      <c r="F57" s="104" t="s">
        <v>26</v>
      </c>
    </row>
    <row r="58" spans="2:6" ht="18" thickBot="1" x14ac:dyDescent="0.25">
      <c r="B58" s="123" t="s">
        <v>211</v>
      </c>
      <c r="C58" s="122"/>
      <c r="D58" s="105" t="s">
        <v>24</v>
      </c>
      <c r="E58" s="106" t="s">
        <v>43</v>
      </c>
      <c r="F58" s="107" t="s">
        <v>212</v>
      </c>
    </row>
    <row r="59" spans="2:6" ht="19" customHeight="1" x14ac:dyDescent="0.2">
      <c r="B59" s="121" t="s">
        <v>209</v>
      </c>
      <c r="C59" s="111"/>
      <c r="D59" s="90" t="s">
        <v>24</v>
      </c>
      <c r="E59" s="91" t="s">
        <v>43</v>
      </c>
      <c r="F59" s="104" t="s">
        <v>26</v>
      </c>
    </row>
    <row r="60" spans="2:6" ht="14" customHeight="1" x14ac:dyDescent="0.15"/>
    <row r="61" spans="2:6" ht="13" customHeight="1" x14ac:dyDescent="0.15">
      <c r="B61" s="4" t="s">
        <v>24</v>
      </c>
    </row>
    <row r="62" spans="2:6" ht="26" customHeight="1" x14ac:dyDescent="0.15">
      <c r="B62" s="5" t="s">
        <v>31</v>
      </c>
    </row>
    <row r="63" spans="2:6" x14ac:dyDescent="0.15">
      <c r="B63" s="5" t="s">
        <v>38</v>
      </c>
    </row>
    <row r="65" spans="2:4" ht="30" customHeight="1" x14ac:dyDescent="0.15">
      <c r="B65" t="s">
        <v>25</v>
      </c>
    </row>
    <row r="67" spans="2:4" ht="32" customHeight="1" x14ac:dyDescent="0.15">
      <c r="B67" s="177" t="s">
        <v>206</v>
      </c>
      <c r="C67" s="177"/>
      <c r="D67" s="127"/>
    </row>
    <row r="68" spans="2:4" ht="14" hidden="1" x14ac:dyDescent="0.15">
      <c r="B68" s="47"/>
      <c r="C68" s="47"/>
      <c r="D68" s="127"/>
    </row>
    <row r="69" spans="2:4" ht="29" customHeight="1" x14ac:dyDescent="0.15">
      <c r="B69" s="177" t="s">
        <v>207</v>
      </c>
      <c r="C69" s="177"/>
      <c r="D69" s="127"/>
    </row>
  </sheetData>
  <mergeCells count="19">
    <mergeCell ref="B10:F10"/>
    <mergeCell ref="B8:F8"/>
    <mergeCell ref="B11:F11"/>
    <mergeCell ref="B67:C67"/>
    <mergeCell ref="B69:C69"/>
    <mergeCell ref="B2:B4"/>
    <mergeCell ref="F2:F4"/>
    <mergeCell ref="C2:E4"/>
    <mergeCell ref="F17:F18"/>
    <mergeCell ref="E17:E18"/>
    <mergeCell ref="D17:D18"/>
    <mergeCell ref="B15:F15"/>
    <mergeCell ref="B13:F13"/>
    <mergeCell ref="B14:F14"/>
    <mergeCell ref="B12:F12"/>
    <mergeCell ref="B16:F16"/>
    <mergeCell ref="B7:F7"/>
    <mergeCell ref="B6:F6"/>
    <mergeCell ref="B9:F9"/>
  </mergeCells>
  <phoneticPr fontId="1" type="noConversion"/>
  <dataValidations count="6">
    <dataValidation type="list" allowBlank="1" showInputMessage="1" showErrorMessage="1" sqref="D35:D38 D27:D33 D40:D54 D19:D25" xr:uid="{00000000-0002-0000-0100-000000000000}">
      <formula1>$B$61:$B$63</formula1>
    </dataValidation>
    <dataValidation type="list" allowBlank="1" showInputMessage="1" showErrorMessage="1" sqref="E35:E38 E27:E33 E40:E54 E19:E25" xr:uid="{00000000-0002-0000-0100-000001000000}">
      <formula1>$B$65:$B$66</formula1>
    </dataValidation>
    <dataValidation type="list" allowBlank="1" showInputMessage="1" showErrorMessage="1" sqref="E56 E59" xr:uid="{508C9D3B-23D1-C747-81E1-9368E8206650}">
      <formula1>$B$71:$B$72</formula1>
    </dataValidation>
    <dataValidation type="list" allowBlank="1" showInputMessage="1" showErrorMessage="1" sqref="D56 D59" xr:uid="{E2A5DA4A-E10C-4446-BCAA-C71AE718FF4C}">
      <formula1>$B$67:$B$69</formula1>
    </dataValidation>
    <dataValidation type="list" allowBlank="1" showInputMessage="1" showErrorMessage="1" sqref="E57:E58" xr:uid="{85906C77-2E1B-C84A-93FE-37AFC4B57F80}">
      <formula1>$B$69:$B$70</formula1>
    </dataValidation>
    <dataValidation type="list" allowBlank="1" showInputMessage="1" showErrorMessage="1" sqref="D57:D58" xr:uid="{0C52CF39-C3FC-6943-A5EC-03B54FF15B0E}">
      <formula1>$B$65:$B$67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84"/>
  <sheetViews>
    <sheetView showGridLines="0" topLeftCell="B1" zoomScale="96" zoomScaleNormal="100" zoomScalePageLayoutView="70" workbookViewId="0">
      <selection activeCell="B6" sqref="B6:L6"/>
    </sheetView>
  </sheetViews>
  <sheetFormatPr baseColWidth="10" defaultColWidth="11.5" defaultRowHeight="13" x14ac:dyDescent="0.15"/>
  <cols>
    <col min="1" max="1" width="4.1640625" hidden="1" customWidth="1"/>
    <col min="2" max="2" width="21.5" customWidth="1"/>
    <col min="3" max="3" width="20.83203125" customWidth="1"/>
    <col min="4" max="4" width="9.1640625" customWidth="1"/>
    <col min="5" max="5" width="12.5" customWidth="1"/>
    <col min="6" max="6" width="10.1640625" customWidth="1"/>
    <col min="7" max="7" width="10.5" customWidth="1"/>
    <col min="8" max="8" width="34.83203125" style="6" customWidth="1"/>
    <col min="9" max="9" width="14.6640625" customWidth="1"/>
    <col min="10" max="10" width="11.83203125" customWidth="1"/>
    <col min="11" max="11" width="14" customWidth="1"/>
    <col min="12" max="12" width="15.33203125" style="2" customWidth="1"/>
    <col min="13" max="13" width="4.83203125" customWidth="1"/>
  </cols>
  <sheetData>
    <row r="1" spans="2:17" ht="48.75" customHeight="1" x14ac:dyDescent="0.15">
      <c r="B1" s="178"/>
      <c r="C1" s="178"/>
      <c r="D1" s="148" t="s">
        <v>6</v>
      </c>
      <c r="E1" s="149"/>
      <c r="F1" s="149"/>
      <c r="G1" s="149"/>
      <c r="H1" s="149"/>
      <c r="I1" s="149"/>
      <c r="J1" s="150"/>
      <c r="K1" s="228" t="s">
        <v>1</v>
      </c>
      <c r="L1" s="229"/>
    </row>
    <row r="2" spans="2:17" ht="21" customHeight="1" x14ac:dyDescent="0.15">
      <c r="B2" s="178"/>
      <c r="C2" s="178"/>
      <c r="D2" s="151"/>
      <c r="E2" s="152"/>
      <c r="F2" s="152"/>
      <c r="G2" s="152"/>
      <c r="H2" s="152"/>
      <c r="I2" s="152"/>
      <c r="J2" s="153"/>
      <c r="K2" s="230"/>
      <c r="L2" s="231"/>
    </row>
    <row r="3" spans="2:17" ht="36" customHeight="1" x14ac:dyDescent="0.15">
      <c r="B3" s="178"/>
      <c r="C3" s="178"/>
      <c r="D3" s="154"/>
      <c r="E3" s="155"/>
      <c r="F3" s="155"/>
      <c r="G3" s="155"/>
      <c r="H3" s="155"/>
      <c r="I3" s="155"/>
      <c r="J3" s="156"/>
      <c r="K3" s="232"/>
      <c r="L3" s="233"/>
    </row>
    <row r="4" spans="2:17" ht="27.75" customHeight="1" thickBot="1" x14ac:dyDescent="0.25">
      <c r="B4" s="20"/>
      <c r="C4" s="81"/>
      <c r="D4" s="82"/>
      <c r="E4" s="82"/>
      <c r="F4" s="82"/>
      <c r="G4" s="82"/>
      <c r="H4" s="20"/>
      <c r="I4" s="20"/>
      <c r="J4" s="20"/>
      <c r="K4" s="20"/>
      <c r="L4" s="20"/>
    </row>
    <row r="5" spans="2:17" ht="45" customHeight="1" x14ac:dyDescent="0.15">
      <c r="B5" s="239" t="s">
        <v>224</v>
      </c>
      <c r="C5" s="240"/>
      <c r="D5" s="240"/>
      <c r="E5" s="240"/>
      <c r="F5" s="240"/>
      <c r="G5" s="240"/>
      <c r="H5" s="240"/>
      <c r="I5" s="240"/>
      <c r="J5" s="240"/>
      <c r="K5" s="240"/>
      <c r="L5" s="241"/>
      <c r="M5" s="1"/>
      <c r="N5" s="1"/>
      <c r="O5" s="1"/>
      <c r="P5" s="1"/>
      <c r="Q5" s="1"/>
    </row>
    <row r="6" spans="2:17" ht="24.75" customHeight="1" x14ac:dyDescent="0.15">
      <c r="B6" s="245" t="s">
        <v>16</v>
      </c>
      <c r="C6" s="221"/>
      <c r="D6" s="221"/>
      <c r="E6" s="221"/>
      <c r="F6" s="221"/>
      <c r="G6" s="221"/>
      <c r="H6" s="221"/>
      <c r="I6" s="221"/>
      <c r="J6" s="221"/>
      <c r="K6" s="221"/>
      <c r="L6" s="222"/>
    </row>
    <row r="7" spans="2:17" ht="18" customHeight="1" x14ac:dyDescent="0.2">
      <c r="B7" s="17" t="s">
        <v>63</v>
      </c>
      <c r="C7" s="18"/>
      <c r="D7" s="18"/>
      <c r="E7" s="18"/>
      <c r="F7" s="18"/>
      <c r="G7" s="18"/>
      <c r="H7" s="18"/>
      <c r="I7" s="18"/>
      <c r="J7" s="18"/>
      <c r="K7" s="18"/>
      <c r="L7" s="19"/>
    </row>
    <row r="8" spans="2:17" ht="14" x14ac:dyDescent="0.2">
      <c r="B8" s="17" t="s">
        <v>64</v>
      </c>
      <c r="C8" s="20"/>
      <c r="D8" s="20"/>
      <c r="E8" s="20"/>
      <c r="F8" s="20"/>
      <c r="G8" s="20"/>
      <c r="H8" s="20"/>
      <c r="I8" s="21"/>
      <c r="J8" s="20"/>
      <c r="K8" s="20"/>
      <c r="L8" s="22"/>
    </row>
    <row r="9" spans="2:17" ht="14" x14ac:dyDescent="0.2">
      <c r="B9" s="17" t="s">
        <v>65</v>
      </c>
      <c r="C9" s="20"/>
      <c r="D9" s="20"/>
      <c r="E9" s="20"/>
      <c r="F9" s="20"/>
      <c r="G9" s="20"/>
      <c r="H9" s="20"/>
      <c r="I9" s="20"/>
      <c r="J9" s="20"/>
      <c r="K9" s="20"/>
      <c r="L9" s="22"/>
    </row>
    <row r="10" spans="2:17" ht="14" x14ac:dyDescent="0.2">
      <c r="B10" s="17" t="s">
        <v>66</v>
      </c>
      <c r="C10" s="20"/>
      <c r="D10" s="20"/>
      <c r="E10" s="20"/>
      <c r="F10" s="20"/>
      <c r="G10" s="20"/>
      <c r="H10" s="20"/>
      <c r="I10" s="20"/>
      <c r="J10" s="20"/>
      <c r="K10" s="20"/>
      <c r="L10" s="22"/>
    </row>
    <row r="11" spans="2:17" ht="18" customHeight="1" x14ac:dyDescent="0.15">
      <c r="B11" s="242" t="s">
        <v>67</v>
      </c>
      <c r="C11" s="243"/>
      <c r="D11" s="243"/>
      <c r="E11" s="243"/>
      <c r="F11" s="243"/>
      <c r="G11" s="243"/>
      <c r="H11" s="243"/>
      <c r="I11" s="243"/>
      <c r="J11" s="243"/>
      <c r="K11" s="243"/>
      <c r="L11" s="244"/>
    </row>
    <row r="12" spans="2:17" ht="14" x14ac:dyDescent="0.2">
      <c r="B12" s="17" t="s">
        <v>68</v>
      </c>
      <c r="C12" s="20"/>
      <c r="D12" s="20"/>
      <c r="E12" s="20"/>
      <c r="F12" s="20"/>
      <c r="G12" s="20"/>
      <c r="H12" s="20"/>
      <c r="I12" s="20"/>
      <c r="J12" s="20"/>
      <c r="K12" s="20"/>
      <c r="L12" s="22"/>
    </row>
    <row r="13" spans="2:17" ht="7.5" customHeight="1" thickBot="1" x14ac:dyDescent="0.25">
      <c r="B13" s="53"/>
      <c r="C13" s="54"/>
      <c r="D13" s="54"/>
      <c r="E13" s="54"/>
      <c r="F13" s="54"/>
      <c r="G13" s="54"/>
      <c r="H13" s="54"/>
      <c r="I13" s="54"/>
      <c r="J13" s="54"/>
      <c r="K13" s="54"/>
      <c r="L13" s="55"/>
    </row>
    <row r="14" spans="2:17" ht="33.75" customHeight="1" x14ac:dyDescent="0.15">
      <c r="B14" s="236" t="s">
        <v>69</v>
      </c>
      <c r="C14" s="237"/>
      <c r="D14" s="237"/>
      <c r="E14" s="237"/>
      <c r="F14" s="237"/>
      <c r="G14" s="238"/>
      <c r="H14" s="220" t="s">
        <v>70</v>
      </c>
      <c r="I14" s="221"/>
      <c r="J14" s="221"/>
      <c r="K14" s="221"/>
      <c r="L14" s="222"/>
    </row>
    <row r="15" spans="2:17" ht="40.5" customHeight="1" thickBot="1" x14ac:dyDescent="0.2">
      <c r="B15" s="23" t="s">
        <v>71</v>
      </c>
      <c r="C15" s="246" t="s">
        <v>72</v>
      </c>
      <c r="D15" s="246"/>
      <c r="E15" s="246"/>
      <c r="F15" s="246"/>
      <c r="G15" s="246"/>
      <c r="H15" s="24" t="s">
        <v>73</v>
      </c>
      <c r="I15" s="24" t="s">
        <v>74</v>
      </c>
      <c r="J15" s="24" t="s">
        <v>75</v>
      </c>
      <c r="K15" s="24" t="s">
        <v>76</v>
      </c>
      <c r="L15" s="25" t="s">
        <v>77</v>
      </c>
    </row>
    <row r="16" spans="2:17" ht="45" x14ac:dyDescent="0.2">
      <c r="B16" s="108" t="s">
        <v>22</v>
      </c>
      <c r="C16" s="204" t="str">
        <f>+'IDENTIFICACION Y ANALISIS'!B19</f>
        <v>Inadecuada escogencia de la modalidad de contratación</v>
      </c>
      <c r="D16" s="205"/>
      <c r="E16" s="205"/>
      <c r="F16" s="205"/>
      <c r="G16" s="206"/>
      <c r="H16" s="109" t="s">
        <v>152</v>
      </c>
      <c r="I16" s="26">
        <v>1</v>
      </c>
      <c r="J16" s="27">
        <v>2</v>
      </c>
      <c r="K16" s="27">
        <f t="shared" ref="K16" si="0">+I16+J16</f>
        <v>3</v>
      </c>
      <c r="L16" s="28" t="str">
        <f t="shared" ref="L16" si="1">IF(K16&lt;=4,"BAJO",IF(K16=5,"MEDIO",IF(K16=6,"ALTO",IF(K16=7,"ALTO","EXTREMO"))))</f>
        <v>BAJO</v>
      </c>
    </row>
    <row r="17" spans="2:12" ht="17" x14ac:dyDescent="0.2">
      <c r="B17" s="108" t="s">
        <v>22</v>
      </c>
      <c r="C17" s="204" t="str">
        <f>+'IDENTIFICACION Y ANALISIS'!B20</f>
        <v xml:space="preserve">Requisitos habilitantes inapropiados para el proceso de selección </v>
      </c>
      <c r="D17" s="205"/>
      <c r="E17" s="205"/>
      <c r="F17" s="205"/>
      <c r="G17" s="206"/>
      <c r="H17" s="109" t="s">
        <v>153</v>
      </c>
      <c r="I17" s="26">
        <v>1</v>
      </c>
      <c r="J17" s="27">
        <v>3</v>
      </c>
      <c r="K17" s="27">
        <f t="shared" ref="K17:K40" si="2">+I17+J17</f>
        <v>4</v>
      </c>
      <c r="L17" s="28" t="str">
        <f t="shared" ref="L17:L40" si="3">IF(K17&lt;=4,"BAJO",IF(K17=5,"MEDIO",IF(K17=6,"ALTO",IF(K17=7,"ALTO","EXTREMO"))))</f>
        <v>BAJO</v>
      </c>
    </row>
    <row r="18" spans="2:12" ht="17" x14ac:dyDescent="0.2">
      <c r="B18" s="108" t="s">
        <v>22</v>
      </c>
      <c r="C18" s="204" t="str">
        <f>+'IDENTIFICACION Y ANALISIS'!B21</f>
        <v>Inadecuado análisis  económico estimativo del valor del contrato</v>
      </c>
      <c r="D18" s="205"/>
      <c r="E18" s="205"/>
      <c r="F18" s="205"/>
      <c r="G18" s="206"/>
      <c r="H18" s="109" t="s">
        <v>153</v>
      </c>
      <c r="I18" s="26">
        <v>1</v>
      </c>
      <c r="J18" s="27">
        <v>3</v>
      </c>
      <c r="K18" s="27">
        <f t="shared" si="2"/>
        <v>4</v>
      </c>
      <c r="L18" s="28" t="str">
        <f t="shared" si="3"/>
        <v>BAJO</v>
      </c>
    </row>
    <row r="19" spans="2:12" ht="53.25" customHeight="1" x14ac:dyDescent="0.2">
      <c r="B19" s="108" t="s">
        <v>22</v>
      </c>
      <c r="C19" s="204" t="str">
        <f>+'IDENTIFICACION Y ANALISIS'!B22</f>
        <v xml:space="preserve">Inadecuada  descripción del bien o servicio requerido </v>
      </c>
      <c r="D19" s="205"/>
      <c r="E19" s="205"/>
      <c r="F19" s="205"/>
      <c r="G19" s="206"/>
      <c r="H19" s="109" t="s">
        <v>154</v>
      </c>
      <c r="I19" s="26">
        <v>1</v>
      </c>
      <c r="J19" s="27">
        <v>3</v>
      </c>
      <c r="K19" s="27">
        <f t="shared" si="2"/>
        <v>4</v>
      </c>
      <c r="L19" s="28" t="str">
        <f t="shared" si="3"/>
        <v>BAJO</v>
      </c>
    </row>
    <row r="20" spans="2:12" ht="53.25" customHeight="1" x14ac:dyDescent="0.2">
      <c r="B20" s="108" t="s">
        <v>22</v>
      </c>
      <c r="C20" s="204" t="str">
        <f>+'IDENTIFICACION Y ANALISIS'!B23</f>
        <v xml:space="preserve">Falta de profundidad en el estudio de sector no identificandose claramente aspectos de oferta y demanda </v>
      </c>
      <c r="D20" s="205"/>
      <c r="E20" s="205"/>
      <c r="F20" s="205"/>
      <c r="G20" s="206"/>
      <c r="H20" s="109" t="s">
        <v>155</v>
      </c>
      <c r="I20" s="26">
        <v>1</v>
      </c>
      <c r="J20" s="27">
        <v>3</v>
      </c>
      <c r="K20" s="27">
        <f t="shared" si="2"/>
        <v>4</v>
      </c>
      <c r="L20" s="28" t="str">
        <f t="shared" si="3"/>
        <v>BAJO</v>
      </c>
    </row>
    <row r="21" spans="2:12" ht="53.25" customHeight="1" x14ac:dyDescent="0.2">
      <c r="B21" s="108" t="s">
        <v>22</v>
      </c>
      <c r="C21" s="204" t="str">
        <f>+'IDENTIFICACION Y ANALISIS'!B24</f>
        <v>Ausencia de fundamentación de la justificación y conveniencia de la contratación</v>
      </c>
      <c r="D21" s="205"/>
      <c r="E21" s="205"/>
      <c r="F21" s="205"/>
      <c r="G21" s="206"/>
      <c r="H21" s="109" t="s">
        <v>156</v>
      </c>
      <c r="I21" s="26">
        <v>1</v>
      </c>
      <c r="J21" s="27">
        <v>3</v>
      </c>
      <c r="K21" s="27">
        <f t="shared" si="2"/>
        <v>4</v>
      </c>
      <c r="L21" s="28" t="str">
        <f t="shared" si="3"/>
        <v>BAJO</v>
      </c>
    </row>
    <row r="22" spans="2:12" ht="53.25" customHeight="1" x14ac:dyDescent="0.2">
      <c r="B22" s="108" t="s">
        <v>22</v>
      </c>
      <c r="C22" s="204" t="str">
        <f>+'IDENTIFICACION Y ANALISIS'!B25</f>
        <v>Inadecuada identificación de las condiciones contractuales</v>
      </c>
      <c r="D22" s="205"/>
      <c r="E22" s="205"/>
      <c r="F22" s="205"/>
      <c r="G22" s="206"/>
      <c r="H22" s="109" t="s">
        <v>157</v>
      </c>
      <c r="I22" s="26">
        <v>1</v>
      </c>
      <c r="J22" s="27">
        <v>3</v>
      </c>
      <c r="K22" s="27">
        <f t="shared" si="2"/>
        <v>4</v>
      </c>
      <c r="L22" s="28" t="str">
        <f t="shared" si="3"/>
        <v>BAJO</v>
      </c>
    </row>
    <row r="23" spans="2:12" ht="53.25" customHeight="1" x14ac:dyDescent="0.2">
      <c r="B23" s="108" t="s">
        <v>35</v>
      </c>
      <c r="C23" s="204" t="str">
        <f>+'IDENTIFICACION Y ANALISIS'!B27</f>
        <v>Inadecuada evaluación de las ofertas y/o verificación de requisitos habilitantes</v>
      </c>
      <c r="D23" s="205"/>
      <c r="E23" s="205"/>
      <c r="F23" s="205"/>
      <c r="G23" s="206"/>
      <c r="H23" s="109" t="s">
        <v>153</v>
      </c>
      <c r="I23" s="26">
        <v>1</v>
      </c>
      <c r="J23" s="27">
        <v>3</v>
      </c>
      <c r="K23" s="27">
        <f t="shared" si="2"/>
        <v>4</v>
      </c>
      <c r="L23" s="28" t="str">
        <f t="shared" si="3"/>
        <v>BAJO</v>
      </c>
    </row>
    <row r="24" spans="2:12" ht="53.25" customHeight="1" x14ac:dyDescent="0.2">
      <c r="B24" s="108" t="s">
        <v>35</v>
      </c>
      <c r="C24" s="204" t="str">
        <f>+'IDENTIFICACION Y ANALISIS'!B28</f>
        <v>Inadecuado manejo administrativo del proceso contractual</v>
      </c>
      <c r="D24" s="205"/>
      <c r="E24" s="205"/>
      <c r="F24" s="205"/>
      <c r="G24" s="206"/>
      <c r="H24" s="109" t="s">
        <v>153</v>
      </c>
      <c r="I24" s="26">
        <v>1</v>
      </c>
      <c r="J24" s="27">
        <v>3</v>
      </c>
      <c r="K24" s="27">
        <f t="shared" si="2"/>
        <v>4</v>
      </c>
      <c r="L24" s="28" t="str">
        <f t="shared" si="3"/>
        <v>BAJO</v>
      </c>
    </row>
    <row r="25" spans="2:12" ht="53.25" customHeight="1" x14ac:dyDescent="0.2">
      <c r="B25" s="108" t="s">
        <v>35</v>
      </c>
      <c r="C25" s="204" t="str">
        <f>+'IDENTIFICACION Y ANALISIS'!B29</f>
        <v>Falta de claridad en la elaboración de los actos administrativos</v>
      </c>
      <c r="D25" s="205"/>
      <c r="E25" s="205"/>
      <c r="F25" s="205"/>
      <c r="G25" s="206"/>
      <c r="H25" s="109" t="s">
        <v>158</v>
      </c>
      <c r="I25" s="26">
        <v>1</v>
      </c>
      <c r="J25" s="27">
        <v>3</v>
      </c>
      <c r="K25" s="27">
        <f t="shared" si="2"/>
        <v>4</v>
      </c>
      <c r="L25" s="28" t="str">
        <f t="shared" si="3"/>
        <v>BAJO</v>
      </c>
    </row>
    <row r="26" spans="2:12" ht="53.25" customHeight="1" x14ac:dyDescent="0.2">
      <c r="B26" s="108" t="s">
        <v>35</v>
      </c>
      <c r="C26" s="204" t="str">
        <f>+'IDENTIFICACION Y ANALISIS'!B30</f>
        <v>Contestación inoportuna a todas las observaciones formuladas a los documentos de la contratación</v>
      </c>
      <c r="D26" s="205"/>
      <c r="E26" s="205"/>
      <c r="F26" s="205"/>
      <c r="G26" s="206"/>
      <c r="H26" s="109" t="s">
        <v>153</v>
      </c>
      <c r="I26" s="26">
        <v>1</v>
      </c>
      <c r="J26" s="27">
        <v>3</v>
      </c>
      <c r="K26" s="27">
        <f t="shared" si="2"/>
        <v>4</v>
      </c>
      <c r="L26" s="28" t="str">
        <f t="shared" si="3"/>
        <v>BAJO</v>
      </c>
    </row>
    <row r="27" spans="2:12" ht="53.25" customHeight="1" x14ac:dyDescent="0.2">
      <c r="B27" s="108" t="s">
        <v>35</v>
      </c>
      <c r="C27" s="204" t="str">
        <f>+'IDENTIFICACION Y ANALISIS'!B31</f>
        <v>No publicación de la documentación del proceso de selección en el SECOP</v>
      </c>
      <c r="D27" s="205"/>
      <c r="E27" s="205"/>
      <c r="F27" s="205"/>
      <c r="G27" s="206"/>
      <c r="H27" s="109" t="s">
        <v>153</v>
      </c>
      <c r="I27" s="26">
        <v>1</v>
      </c>
      <c r="J27" s="27">
        <v>3</v>
      </c>
      <c r="K27" s="27">
        <f t="shared" si="2"/>
        <v>4</v>
      </c>
      <c r="L27" s="28" t="str">
        <f t="shared" si="3"/>
        <v>BAJO</v>
      </c>
    </row>
    <row r="28" spans="2:12" ht="53.25" customHeight="1" x14ac:dyDescent="0.2">
      <c r="B28" s="108" t="s">
        <v>35</v>
      </c>
      <c r="C28" s="204" t="str">
        <f>+'IDENTIFICACION Y ANALISIS'!B32</f>
        <v>Confabulacion de los proponentes (Colusión)</v>
      </c>
      <c r="D28" s="205"/>
      <c r="E28" s="205"/>
      <c r="F28" s="205"/>
      <c r="G28" s="206"/>
      <c r="H28" s="109" t="s">
        <v>159</v>
      </c>
      <c r="I28" s="26">
        <v>2</v>
      </c>
      <c r="J28" s="27">
        <v>1</v>
      </c>
      <c r="K28" s="27">
        <f t="shared" si="2"/>
        <v>3</v>
      </c>
      <c r="L28" s="28" t="str">
        <f t="shared" si="3"/>
        <v>BAJO</v>
      </c>
    </row>
    <row r="29" spans="2:12" ht="53.25" customHeight="1" x14ac:dyDescent="0.2">
      <c r="B29" s="108" t="s">
        <v>35</v>
      </c>
      <c r="C29" s="204" t="str">
        <f>+'IDENTIFICACION Y ANALISIS'!B33</f>
        <v>Selección de ofertas con precios  artificialmente bajos.</v>
      </c>
      <c r="D29" s="205"/>
      <c r="E29" s="205"/>
      <c r="F29" s="205"/>
      <c r="G29" s="206"/>
      <c r="H29" s="109" t="s">
        <v>160</v>
      </c>
      <c r="I29" s="26">
        <v>1</v>
      </c>
      <c r="J29" s="27">
        <v>4</v>
      </c>
      <c r="K29" s="27">
        <f t="shared" si="2"/>
        <v>5</v>
      </c>
      <c r="L29" s="28" t="str">
        <f t="shared" si="3"/>
        <v>MEDIO</v>
      </c>
    </row>
    <row r="30" spans="2:12" ht="53.25" customHeight="1" x14ac:dyDescent="0.2">
      <c r="B30" s="108" t="s">
        <v>45</v>
      </c>
      <c r="C30" s="204" t="str">
        <f>+'IDENTIFICACION Y ANALISIS'!B35</f>
        <v xml:space="preserve">Riesgo de que no se firme el contrato. </v>
      </c>
      <c r="D30" s="205"/>
      <c r="E30" s="205"/>
      <c r="F30" s="205"/>
      <c r="G30" s="206"/>
      <c r="H30" s="109" t="s">
        <v>158</v>
      </c>
      <c r="I30" s="26">
        <v>1</v>
      </c>
      <c r="J30" s="27">
        <v>3</v>
      </c>
      <c r="K30" s="27">
        <f t="shared" si="2"/>
        <v>4</v>
      </c>
      <c r="L30" s="28" t="str">
        <f t="shared" si="3"/>
        <v>BAJO</v>
      </c>
    </row>
    <row r="31" spans="2:12" ht="53.25" customHeight="1" x14ac:dyDescent="0.2">
      <c r="B31" s="108" t="s">
        <v>45</v>
      </c>
      <c r="C31" s="204" t="str">
        <f>+'IDENTIFICACION Y ANALISIS'!B36</f>
        <v>Falta de constitución o constitución tardía de la garantía única. Aceptación de garantías que no se ajustan a lo contemplado en el contrato</v>
      </c>
      <c r="D31" s="205"/>
      <c r="E31" s="205"/>
      <c r="F31" s="205"/>
      <c r="G31" s="206"/>
      <c r="H31" s="109" t="s">
        <v>158</v>
      </c>
      <c r="I31" s="26">
        <v>2</v>
      </c>
      <c r="J31" s="27">
        <v>3</v>
      </c>
      <c r="K31" s="27">
        <f t="shared" si="2"/>
        <v>5</v>
      </c>
      <c r="L31" s="28" t="str">
        <f t="shared" si="3"/>
        <v>MEDIO</v>
      </c>
    </row>
    <row r="32" spans="2:12" ht="53.25" customHeight="1" x14ac:dyDescent="0.2">
      <c r="B32" s="108" t="s">
        <v>45</v>
      </c>
      <c r="C32" s="204" t="str">
        <f>+'IDENTIFICACION Y ANALISIS'!B37</f>
        <v>Falta de solicitud o solicitud tardía del registro  presupuestal</v>
      </c>
      <c r="D32" s="205"/>
      <c r="E32" s="205"/>
      <c r="F32" s="205"/>
      <c r="G32" s="206"/>
      <c r="H32" s="109" t="s">
        <v>158</v>
      </c>
      <c r="I32" s="26">
        <v>2</v>
      </c>
      <c r="J32" s="27">
        <v>2</v>
      </c>
      <c r="K32" s="27">
        <f t="shared" si="2"/>
        <v>4</v>
      </c>
      <c r="L32" s="28" t="str">
        <f t="shared" si="3"/>
        <v>BAJO</v>
      </c>
    </row>
    <row r="33" spans="2:12" ht="53.25" customHeight="1" x14ac:dyDescent="0.2">
      <c r="B33" s="108" t="s">
        <v>45</v>
      </c>
      <c r="C33" s="204" t="str">
        <f>+'IDENTIFICACION Y ANALISIS'!B38</f>
        <v>Presentación de reclamos de terceros sobre la selección del oferente que retrasen el perfeccionamiento del contrato.</v>
      </c>
      <c r="D33" s="205"/>
      <c r="E33" s="205"/>
      <c r="F33" s="205"/>
      <c r="G33" s="206"/>
      <c r="H33" s="109" t="s">
        <v>158</v>
      </c>
      <c r="I33" s="26">
        <v>2</v>
      </c>
      <c r="J33" s="27">
        <v>3</v>
      </c>
      <c r="K33" s="27">
        <f t="shared" si="2"/>
        <v>5</v>
      </c>
      <c r="L33" s="28" t="str">
        <f t="shared" si="3"/>
        <v>MEDIO</v>
      </c>
    </row>
    <row r="34" spans="2:12" ht="53.25" customHeight="1" x14ac:dyDescent="0.2">
      <c r="B34" s="108" t="s">
        <v>50</v>
      </c>
      <c r="C34" s="204" t="str">
        <f>+'IDENTIFICACION Y ANALISIS'!B40</f>
        <v>Fluctuaciones del valor de la moneda</v>
      </c>
      <c r="D34" s="205"/>
      <c r="E34" s="205"/>
      <c r="F34" s="205"/>
      <c r="G34" s="206"/>
      <c r="H34" s="109" t="s">
        <v>162</v>
      </c>
      <c r="I34" s="26">
        <v>2</v>
      </c>
      <c r="J34" s="27">
        <v>4</v>
      </c>
      <c r="K34" s="27">
        <f t="shared" si="2"/>
        <v>6</v>
      </c>
      <c r="L34" s="28" t="str">
        <f t="shared" si="3"/>
        <v>ALTO</v>
      </c>
    </row>
    <row r="35" spans="2:12" ht="53.25" customHeight="1" x14ac:dyDescent="0.2">
      <c r="B35" s="108" t="s">
        <v>50</v>
      </c>
      <c r="C35" s="204" t="s">
        <v>52</v>
      </c>
      <c r="D35" s="205"/>
      <c r="E35" s="205"/>
      <c r="F35" s="205"/>
      <c r="G35" s="206"/>
      <c r="H35" s="109" t="s">
        <v>162</v>
      </c>
      <c r="I35" s="26">
        <v>2</v>
      </c>
      <c r="J35" s="27">
        <v>4</v>
      </c>
      <c r="K35" s="27">
        <f t="shared" si="2"/>
        <v>6</v>
      </c>
      <c r="L35" s="28" t="str">
        <f t="shared" si="3"/>
        <v>ALTO</v>
      </c>
    </row>
    <row r="36" spans="2:12" ht="53.25" customHeight="1" x14ac:dyDescent="0.2">
      <c r="B36" s="108" t="s">
        <v>50</v>
      </c>
      <c r="C36" s="204" t="s">
        <v>53</v>
      </c>
      <c r="D36" s="205"/>
      <c r="E36" s="205"/>
      <c r="F36" s="205"/>
      <c r="G36" s="206"/>
      <c r="H36" s="109" t="s">
        <v>161</v>
      </c>
      <c r="I36" s="26">
        <v>1</v>
      </c>
      <c r="J36" s="27">
        <v>3</v>
      </c>
      <c r="K36" s="27">
        <f t="shared" si="2"/>
        <v>4</v>
      </c>
      <c r="L36" s="28" t="str">
        <f t="shared" si="3"/>
        <v>BAJO</v>
      </c>
    </row>
    <row r="37" spans="2:12" ht="53.25" customHeight="1" x14ac:dyDescent="0.2">
      <c r="B37" s="108" t="s">
        <v>50</v>
      </c>
      <c r="C37" s="204" t="s">
        <v>55</v>
      </c>
      <c r="D37" s="205"/>
      <c r="E37" s="205"/>
      <c r="F37" s="205"/>
      <c r="G37" s="206"/>
      <c r="H37" s="109" t="s">
        <v>162</v>
      </c>
      <c r="I37" s="26">
        <v>2</v>
      </c>
      <c r="J37" s="27">
        <v>4</v>
      </c>
      <c r="K37" s="27">
        <f t="shared" si="2"/>
        <v>6</v>
      </c>
      <c r="L37" s="28" t="str">
        <f t="shared" si="3"/>
        <v>ALTO</v>
      </c>
    </row>
    <row r="38" spans="2:12" ht="53.25" customHeight="1" x14ac:dyDescent="0.2">
      <c r="B38" s="108" t="s">
        <v>50</v>
      </c>
      <c r="C38" s="204" t="s">
        <v>56</v>
      </c>
      <c r="D38" s="205"/>
      <c r="E38" s="205"/>
      <c r="F38" s="205"/>
      <c r="G38" s="206"/>
      <c r="H38" s="109" t="s">
        <v>158</v>
      </c>
      <c r="I38" s="26">
        <v>1</v>
      </c>
      <c r="J38" s="27">
        <v>3</v>
      </c>
      <c r="K38" s="27">
        <f t="shared" si="2"/>
        <v>4</v>
      </c>
      <c r="L38" s="28" t="str">
        <f t="shared" si="3"/>
        <v>BAJO</v>
      </c>
    </row>
    <row r="39" spans="2:12" ht="53.25" customHeight="1" x14ac:dyDescent="0.2">
      <c r="B39" s="108" t="s">
        <v>50</v>
      </c>
      <c r="C39" s="204" t="s">
        <v>57</v>
      </c>
      <c r="D39" s="205"/>
      <c r="E39" s="205"/>
      <c r="F39" s="205"/>
      <c r="G39" s="206"/>
      <c r="H39" s="109" t="s">
        <v>161</v>
      </c>
      <c r="I39" s="26">
        <v>3</v>
      </c>
      <c r="J39" s="27">
        <v>4</v>
      </c>
      <c r="K39" s="27">
        <f t="shared" si="2"/>
        <v>7</v>
      </c>
      <c r="L39" s="28" t="str">
        <f t="shared" si="3"/>
        <v>ALTO</v>
      </c>
    </row>
    <row r="40" spans="2:12" ht="53.25" customHeight="1" x14ac:dyDescent="0.2">
      <c r="B40" s="108" t="s">
        <v>50</v>
      </c>
      <c r="C40" s="204" t="s">
        <v>59</v>
      </c>
      <c r="D40" s="205"/>
      <c r="E40" s="205"/>
      <c r="F40" s="205"/>
      <c r="G40" s="206"/>
      <c r="H40" s="109" t="s">
        <v>158</v>
      </c>
      <c r="I40" s="26">
        <v>1</v>
      </c>
      <c r="J40" s="27">
        <v>3</v>
      </c>
      <c r="K40" s="27">
        <f t="shared" si="2"/>
        <v>4</v>
      </c>
      <c r="L40" s="28" t="str">
        <f t="shared" si="3"/>
        <v>BAJO</v>
      </c>
    </row>
    <row r="41" spans="2:12" ht="53.25" customHeight="1" x14ac:dyDescent="0.2">
      <c r="B41" s="108" t="s">
        <v>50</v>
      </c>
      <c r="C41" s="204" t="s">
        <v>60</v>
      </c>
      <c r="D41" s="205"/>
      <c r="E41" s="205"/>
      <c r="F41" s="205"/>
      <c r="G41" s="206"/>
      <c r="H41" s="109" t="s">
        <v>161</v>
      </c>
      <c r="I41" s="26">
        <v>1</v>
      </c>
      <c r="J41" s="27">
        <v>3</v>
      </c>
      <c r="K41" s="27">
        <f t="shared" ref="K41:K42" si="4">+I41+J41</f>
        <v>4</v>
      </c>
      <c r="L41" s="28" t="str">
        <f t="shared" ref="L41:L48" si="5">IF(K41&lt;=4,"BAJO",IF(K41=5,"MEDIO",IF(K41=6,"ALTO",IF(K41=7,"ALTO","EXTREMO"))))</f>
        <v>BAJO</v>
      </c>
    </row>
    <row r="42" spans="2:12" ht="53.25" customHeight="1" x14ac:dyDescent="0.2">
      <c r="B42" s="108" t="s">
        <v>50</v>
      </c>
      <c r="C42" s="204" t="s">
        <v>62</v>
      </c>
      <c r="D42" s="205"/>
      <c r="E42" s="205"/>
      <c r="F42" s="205"/>
      <c r="G42" s="206"/>
      <c r="H42" s="109" t="s">
        <v>158</v>
      </c>
      <c r="I42" s="26">
        <v>1</v>
      </c>
      <c r="J42" s="27">
        <v>2</v>
      </c>
      <c r="K42" s="27">
        <f t="shared" si="4"/>
        <v>3</v>
      </c>
      <c r="L42" s="28" t="str">
        <f t="shared" si="5"/>
        <v>BAJO</v>
      </c>
    </row>
    <row r="43" spans="2:12" ht="53.25" customHeight="1" x14ac:dyDescent="0.2">
      <c r="B43" s="108" t="s">
        <v>50</v>
      </c>
      <c r="C43" s="204" t="s">
        <v>203</v>
      </c>
      <c r="D43" s="205"/>
      <c r="E43" s="205"/>
      <c r="F43" s="205"/>
      <c r="G43" s="206"/>
      <c r="H43" s="109" t="s">
        <v>163</v>
      </c>
      <c r="I43" s="14">
        <v>4</v>
      </c>
      <c r="J43" s="14">
        <v>4</v>
      </c>
      <c r="K43" s="14">
        <v>7</v>
      </c>
      <c r="L43" s="28" t="str">
        <f t="shared" si="5"/>
        <v>ALTO</v>
      </c>
    </row>
    <row r="44" spans="2:12" ht="53.25" customHeight="1" x14ac:dyDescent="0.2">
      <c r="B44" s="108" t="s">
        <v>50</v>
      </c>
      <c r="C44" s="204" t="s">
        <v>204</v>
      </c>
      <c r="D44" s="205"/>
      <c r="E44" s="205"/>
      <c r="F44" s="205"/>
      <c r="G44" s="206"/>
      <c r="H44" s="120" t="s">
        <v>191</v>
      </c>
      <c r="I44" s="14">
        <v>3</v>
      </c>
      <c r="J44" s="14">
        <v>3</v>
      </c>
      <c r="K44" s="14">
        <v>6</v>
      </c>
      <c r="L44" s="28" t="str">
        <f t="shared" si="5"/>
        <v>ALTO</v>
      </c>
    </row>
    <row r="45" spans="2:12" ht="53.25" customHeight="1" x14ac:dyDescent="0.2">
      <c r="B45" s="108" t="s">
        <v>50</v>
      </c>
      <c r="C45" s="204" t="s">
        <v>205</v>
      </c>
      <c r="D45" s="205"/>
      <c r="E45" s="205"/>
      <c r="F45" s="205"/>
      <c r="G45" s="206"/>
      <c r="H45" s="120" t="s">
        <v>195</v>
      </c>
      <c r="I45" s="14">
        <v>3</v>
      </c>
      <c r="J45" s="14">
        <v>3</v>
      </c>
      <c r="K45" s="14">
        <v>6</v>
      </c>
      <c r="L45" s="28" t="str">
        <f t="shared" si="5"/>
        <v>ALTO</v>
      </c>
    </row>
    <row r="46" spans="2:12" ht="53.25" customHeight="1" x14ac:dyDescent="0.2">
      <c r="B46" s="108" t="s">
        <v>50</v>
      </c>
      <c r="C46" s="204" t="s">
        <v>190</v>
      </c>
      <c r="D46" s="205"/>
      <c r="E46" s="205"/>
      <c r="F46" s="205"/>
      <c r="G46" s="206"/>
      <c r="H46" s="14" t="s">
        <v>197</v>
      </c>
      <c r="I46" s="26">
        <v>3</v>
      </c>
      <c r="J46" s="27">
        <v>4</v>
      </c>
      <c r="K46" s="27">
        <v>7</v>
      </c>
      <c r="L46" s="28" t="str">
        <f t="shared" si="5"/>
        <v>ALTO</v>
      </c>
    </row>
    <row r="47" spans="2:12" ht="53.25" customHeight="1" x14ac:dyDescent="0.2">
      <c r="B47" s="108" t="s">
        <v>50</v>
      </c>
      <c r="C47" s="204" t="s">
        <v>150</v>
      </c>
      <c r="D47" s="205"/>
      <c r="E47" s="205"/>
      <c r="F47" s="205"/>
      <c r="G47" s="206"/>
      <c r="H47" s="109" t="s">
        <v>163</v>
      </c>
      <c r="I47" s="26">
        <v>3</v>
      </c>
      <c r="J47" s="27">
        <v>4</v>
      </c>
      <c r="K47" s="27">
        <v>7</v>
      </c>
      <c r="L47" s="28" t="str">
        <f t="shared" si="5"/>
        <v>ALTO</v>
      </c>
    </row>
    <row r="48" spans="2:12" ht="53.25" customHeight="1" x14ac:dyDescent="0.2">
      <c r="B48" s="108" t="s">
        <v>50</v>
      </c>
      <c r="C48" s="204" t="s">
        <v>151</v>
      </c>
      <c r="D48" s="205"/>
      <c r="E48" s="205"/>
      <c r="F48" s="205"/>
      <c r="G48" s="206"/>
      <c r="H48" s="109" t="s">
        <v>164</v>
      </c>
      <c r="I48" s="26">
        <v>3</v>
      </c>
      <c r="J48" s="27">
        <v>4</v>
      </c>
      <c r="K48" s="27">
        <v>7</v>
      </c>
      <c r="L48" s="28" t="str">
        <f t="shared" si="5"/>
        <v>ALTO</v>
      </c>
    </row>
    <row r="49" spans="2:14" ht="53.25" customHeight="1" x14ac:dyDescent="0.2">
      <c r="B49" s="108" t="s">
        <v>50</v>
      </c>
      <c r="C49" s="204" t="s">
        <v>165</v>
      </c>
      <c r="D49" s="205"/>
      <c r="E49" s="205"/>
      <c r="F49" s="205"/>
      <c r="G49" s="206"/>
      <c r="H49" s="109" t="s">
        <v>78</v>
      </c>
      <c r="I49" s="26">
        <v>2</v>
      </c>
      <c r="J49" s="27">
        <v>4</v>
      </c>
      <c r="K49" s="27">
        <v>6</v>
      </c>
      <c r="L49" s="28" t="str">
        <f t="shared" ref="L49:L53" si="6">IF(K49&lt;=4,"BAJO",IF(K49=5,"MEDIO",IF(K49=6,"ALTO",IF(K49=7,"ALTO","EXTREMO"))))</f>
        <v>ALTO</v>
      </c>
    </row>
    <row r="50" spans="2:14" ht="53.25" customHeight="1" x14ac:dyDescent="0.2">
      <c r="B50" s="108" t="s">
        <v>50</v>
      </c>
      <c r="C50" s="204" t="s">
        <v>208</v>
      </c>
      <c r="D50" s="205"/>
      <c r="E50" s="205"/>
      <c r="F50" s="205"/>
      <c r="G50" s="206"/>
      <c r="H50" s="120" t="s">
        <v>191</v>
      </c>
      <c r="I50" s="14">
        <v>3</v>
      </c>
      <c r="J50" s="14">
        <v>3</v>
      </c>
      <c r="K50" s="14">
        <v>6</v>
      </c>
      <c r="L50" s="28" t="str">
        <f t="shared" si="6"/>
        <v>ALTO</v>
      </c>
    </row>
    <row r="51" spans="2:14" ht="53.25" customHeight="1" x14ac:dyDescent="0.2">
      <c r="B51" s="108" t="s">
        <v>50</v>
      </c>
      <c r="C51" s="204" t="s">
        <v>210</v>
      </c>
      <c r="D51" s="205"/>
      <c r="E51" s="205"/>
      <c r="F51" s="205"/>
      <c r="G51" s="206"/>
      <c r="H51" s="14" t="s">
        <v>215</v>
      </c>
      <c r="I51" s="14">
        <v>3</v>
      </c>
      <c r="J51" s="14">
        <v>4</v>
      </c>
      <c r="K51" s="14">
        <v>5</v>
      </c>
      <c r="L51" s="28" t="str">
        <f t="shared" si="6"/>
        <v>MEDIO</v>
      </c>
    </row>
    <row r="52" spans="2:14" ht="53.25" customHeight="1" x14ac:dyDescent="0.2">
      <c r="B52" s="108" t="s">
        <v>50</v>
      </c>
      <c r="C52" s="204" t="s">
        <v>211</v>
      </c>
      <c r="D52" s="205"/>
      <c r="E52" s="205"/>
      <c r="F52" s="205"/>
      <c r="G52" s="206"/>
      <c r="H52" s="109" t="s">
        <v>213</v>
      </c>
      <c r="I52" s="26">
        <v>2</v>
      </c>
      <c r="J52" s="27">
        <v>3</v>
      </c>
      <c r="K52" s="27">
        <v>5</v>
      </c>
      <c r="L52" s="28" t="str">
        <f t="shared" si="6"/>
        <v>MEDIO</v>
      </c>
    </row>
    <row r="53" spans="2:14" ht="53.25" customHeight="1" x14ac:dyDescent="0.2">
      <c r="B53" s="108" t="s">
        <v>50</v>
      </c>
      <c r="C53" s="204" t="s">
        <v>209</v>
      </c>
      <c r="D53" s="205"/>
      <c r="E53" s="205"/>
      <c r="F53" s="205"/>
      <c r="G53" s="206"/>
      <c r="H53" s="120" t="s">
        <v>214</v>
      </c>
      <c r="I53" s="14">
        <v>3</v>
      </c>
      <c r="J53" s="14">
        <v>4</v>
      </c>
      <c r="K53" s="14">
        <v>5</v>
      </c>
      <c r="L53" s="28" t="str">
        <f t="shared" si="6"/>
        <v>MEDIO</v>
      </c>
    </row>
    <row r="54" spans="2:14" ht="14" x14ac:dyDescent="0.2">
      <c r="B54" s="17"/>
      <c r="C54" s="226"/>
      <c r="D54" s="226"/>
      <c r="E54" s="226"/>
      <c r="F54" s="20"/>
      <c r="G54" s="20"/>
      <c r="H54" s="224"/>
      <c r="I54" s="224"/>
      <c r="J54" s="20"/>
      <c r="K54" s="20"/>
      <c r="L54" s="22"/>
    </row>
    <row r="55" spans="2:14" ht="19.5" customHeight="1" x14ac:dyDescent="0.2">
      <c r="B55" s="234" t="s">
        <v>79</v>
      </c>
      <c r="C55" s="213" t="s">
        <v>80</v>
      </c>
      <c r="D55" s="213"/>
      <c r="E55" s="29" t="s">
        <v>81</v>
      </c>
      <c r="F55" s="20"/>
      <c r="G55" s="235" t="s">
        <v>75</v>
      </c>
      <c r="H55" s="30" t="s">
        <v>82</v>
      </c>
      <c r="I55" s="30" t="s">
        <v>81</v>
      </c>
      <c r="J55" s="20"/>
      <c r="K55" s="20"/>
      <c r="L55" s="22"/>
    </row>
    <row r="56" spans="2:14" ht="21" customHeight="1" x14ac:dyDescent="0.2">
      <c r="B56" s="234"/>
      <c r="C56" s="215" t="s">
        <v>83</v>
      </c>
      <c r="D56" s="215"/>
      <c r="E56" s="31">
        <v>1</v>
      </c>
      <c r="F56" s="20"/>
      <c r="G56" s="235"/>
      <c r="H56" s="31" t="s">
        <v>84</v>
      </c>
      <c r="I56" s="32">
        <v>1</v>
      </c>
      <c r="J56" s="20"/>
      <c r="K56" s="20"/>
      <c r="L56" s="22"/>
    </row>
    <row r="57" spans="2:14" ht="15.75" customHeight="1" x14ac:dyDescent="0.2">
      <c r="B57" s="234"/>
      <c r="C57" s="215" t="s">
        <v>85</v>
      </c>
      <c r="D57" s="215"/>
      <c r="E57" s="31">
        <v>2</v>
      </c>
      <c r="F57" s="20"/>
      <c r="G57" s="235"/>
      <c r="H57" s="31" t="s">
        <v>86</v>
      </c>
      <c r="I57" s="32">
        <v>2</v>
      </c>
      <c r="J57" s="20"/>
      <c r="K57" s="20"/>
      <c r="L57" s="22"/>
      <c r="N57" s="3"/>
    </row>
    <row r="58" spans="2:14" ht="24.75" customHeight="1" x14ac:dyDescent="0.2">
      <c r="B58" s="234"/>
      <c r="C58" s="215" t="s">
        <v>87</v>
      </c>
      <c r="D58" s="215"/>
      <c r="E58" s="31">
        <v>3</v>
      </c>
      <c r="F58" s="20"/>
      <c r="G58" s="235"/>
      <c r="H58" s="31" t="s">
        <v>88</v>
      </c>
      <c r="I58" s="32">
        <v>3</v>
      </c>
      <c r="J58" s="20"/>
      <c r="K58" s="20"/>
      <c r="L58" s="22"/>
    </row>
    <row r="59" spans="2:14" ht="18" customHeight="1" x14ac:dyDescent="0.2">
      <c r="B59" s="234"/>
      <c r="C59" s="215" t="s">
        <v>89</v>
      </c>
      <c r="D59" s="215"/>
      <c r="E59" s="31">
        <v>4</v>
      </c>
      <c r="F59" s="20"/>
      <c r="G59" s="235"/>
      <c r="H59" s="31" t="s">
        <v>90</v>
      </c>
      <c r="I59" s="32">
        <v>4</v>
      </c>
      <c r="J59" s="20"/>
      <c r="K59" s="20"/>
      <c r="L59" s="22"/>
    </row>
    <row r="60" spans="2:14" ht="29.25" customHeight="1" x14ac:dyDescent="0.2">
      <c r="B60" s="234"/>
      <c r="C60" s="215" t="s">
        <v>91</v>
      </c>
      <c r="D60" s="215"/>
      <c r="E60" s="31">
        <v>5</v>
      </c>
      <c r="F60" s="20"/>
      <c r="G60" s="235"/>
      <c r="H60" s="31" t="s">
        <v>92</v>
      </c>
      <c r="I60" s="32">
        <v>5</v>
      </c>
      <c r="J60" s="20"/>
      <c r="K60" s="20"/>
      <c r="L60" s="22"/>
    </row>
    <row r="61" spans="2:14" ht="16.5" customHeight="1" x14ac:dyDescent="0.2">
      <c r="B61" s="33"/>
      <c r="C61" s="34"/>
      <c r="D61" s="34"/>
      <c r="E61" s="34"/>
      <c r="F61" s="20"/>
      <c r="G61" s="34"/>
      <c r="H61" s="34"/>
      <c r="I61" s="34"/>
      <c r="J61" s="34"/>
      <c r="K61" s="34"/>
      <c r="L61" s="22"/>
    </row>
    <row r="62" spans="2:14" ht="16.5" customHeight="1" x14ac:dyDescent="0.2">
      <c r="B62" s="33"/>
      <c r="C62" s="223" t="s">
        <v>93</v>
      </c>
      <c r="D62" s="223"/>
      <c r="E62" s="223"/>
      <c r="F62" s="223"/>
      <c r="G62" s="223"/>
      <c r="H62" s="227"/>
      <c r="I62" s="227"/>
      <c r="J62" s="227"/>
      <c r="K62" s="227"/>
      <c r="L62" s="22"/>
    </row>
    <row r="63" spans="2:14" ht="69.75" customHeight="1" x14ac:dyDescent="0.15">
      <c r="B63" s="33"/>
      <c r="C63" s="215" t="s">
        <v>94</v>
      </c>
      <c r="D63" s="215"/>
      <c r="E63" s="215"/>
      <c r="F63" s="31" t="s">
        <v>95</v>
      </c>
      <c r="G63" s="31" t="s">
        <v>96</v>
      </c>
      <c r="H63" s="31" t="s">
        <v>97</v>
      </c>
      <c r="I63" s="215" t="s">
        <v>98</v>
      </c>
      <c r="J63" s="215"/>
      <c r="K63" s="215" t="s">
        <v>99</v>
      </c>
      <c r="L63" s="219"/>
    </row>
    <row r="64" spans="2:14" ht="69.75" customHeight="1" x14ac:dyDescent="0.15">
      <c r="B64" s="33"/>
      <c r="C64" s="215" t="s">
        <v>100</v>
      </c>
      <c r="D64" s="215"/>
      <c r="E64" s="215"/>
      <c r="F64" s="31" t="s">
        <v>101</v>
      </c>
      <c r="G64" s="31" t="s">
        <v>102</v>
      </c>
      <c r="H64" s="31" t="s">
        <v>103</v>
      </c>
      <c r="I64" s="215" t="s">
        <v>104</v>
      </c>
      <c r="J64" s="215"/>
      <c r="K64" s="215" t="s">
        <v>105</v>
      </c>
      <c r="L64" s="219"/>
    </row>
    <row r="65" spans="2:12" ht="14" x14ac:dyDescent="0.2">
      <c r="B65" s="17"/>
      <c r="C65" s="213" t="s">
        <v>106</v>
      </c>
      <c r="D65" s="213"/>
      <c r="E65" s="213" t="s">
        <v>81</v>
      </c>
      <c r="F65" s="36" t="s">
        <v>84</v>
      </c>
      <c r="G65" s="36" t="s">
        <v>86</v>
      </c>
      <c r="H65" s="35" t="s">
        <v>88</v>
      </c>
      <c r="I65" s="216" t="s">
        <v>90</v>
      </c>
      <c r="J65" s="216"/>
      <c r="K65" s="213" t="s">
        <v>92</v>
      </c>
      <c r="L65" s="214"/>
    </row>
    <row r="66" spans="2:12" ht="14" x14ac:dyDescent="0.2">
      <c r="B66" s="17"/>
      <c r="C66" s="213"/>
      <c r="D66" s="213"/>
      <c r="E66" s="213"/>
      <c r="F66" s="37">
        <v>1</v>
      </c>
      <c r="G66" s="37">
        <v>2</v>
      </c>
      <c r="H66" s="37">
        <v>3</v>
      </c>
      <c r="I66" s="217">
        <v>4</v>
      </c>
      <c r="J66" s="217"/>
      <c r="K66" s="217">
        <v>5</v>
      </c>
      <c r="L66" s="218"/>
    </row>
    <row r="67" spans="2:12" ht="19.5" customHeight="1" x14ac:dyDescent="0.2">
      <c r="B67" s="17"/>
      <c r="C67" s="215" t="s">
        <v>83</v>
      </c>
      <c r="D67" s="215"/>
      <c r="E67" s="38">
        <v>1</v>
      </c>
      <c r="F67" s="39">
        <v>2</v>
      </c>
      <c r="G67" s="39">
        <v>3</v>
      </c>
      <c r="H67" s="39">
        <v>4</v>
      </c>
      <c r="I67" s="225">
        <v>5</v>
      </c>
      <c r="J67" s="225"/>
      <c r="K67" s="209">
        <v>6</v>
      </c>
      <c r="L67" s="210"/>
    </row>
    <row r="68" spans="2:12" ht="21.75" customHeight="1" x14ac:dyDescent="0.2">
      <c r="B68" s="17"/>
      <c r="C68" s="215" t="s">
        <v>85</v>
      </c>
      <c r="D68" s="215"/>
      <c r="E68" s="38">
        <v>2</v>
      </c>
      <c r="F68" s="39">
        <v>3</v>
      </c>
      <c r="G68" s="39">
        <v>4</v>
      </c>
      <c r="H68" s="40">
        <v>5</v>
      </c>
      <c r="I68" s="209">
        <v>6</v>
      </c>
      <c r="J68" s="209"/>
      <c r="K68" s="211">
        <v>7</v>
      </c>
      <c r="L68" s="212"/>
    </row>
    <row r="69" spans="2:12" ht="26.25" customHeight="1" x14ac:dyDescent="0.2">
      <c r="B69" s="17"/>
      <c r="C69" s="215" t="s">
        <v>87</v>
      </c>
      <c r="D69" s="215"/>
      <c r="E69" s="38">
        <v>3</v>
      </c>
      <c r="F69" s="39">
        <v>4</v>
      </c>
      <c r="G69" s="40">
        <v>5</v>
      </c>
      <c r="H69" s="41">
        <v>6</v>
      </c>
      <c r="I69" s="209">
        <v>7</v>
      </c>
      <c r="J69" s="209"/>
      <c r="K69" s="207">
        <v>8</v>
      </c>
      <c r="L69" s="208"/>
    </row>
    <row r="70" spans="2:12" ht="21" customHeight="1" x14ac:dyDescent="0.2">
      <c r="B70" s="17"/>
      <c r="C70" s="215" t="s">
        <v>89</v>
      </c>
      <c r="D70" s="215"/>
      <c r="E70" s="38">
        <v>4</v>
      </c>
      <c r="F70" s="40">
        <v>5</v>
      </c>
      <c r="G70" s="41">
        <v>6</v>
      </c>
      <c r="H70" s="41">
        <v>7</v>
      </c>
      <c r="I70" s="207">
        <v>8</v>
      </c>
      <c r="J70" s="207"/>
      <c r="K70" s="207">
        <v>9</v>
      </c>
      <c r="L70" s="208"/>
    </row>
    <row r="71" spans="2:12" ht="27" customHeight="1" x14ac:dyDescent="0.2">
      <c r="B71" s="17"/>
      <c r="C71" s="215" t="s">
        <v>91</v>
      </c>
      <c r="D71" s="215"/>
      <c r="E71" s="38">
        <v>5</v>
      </c>
      <c r="F71" s="41">
        <v>6</v>
      </c>
      <c r="G71" s="41">
        <v>7</v>
      </c>
      <c r="H71" s="42">
        <v>8</v>
      </c>
      <c r="I71" s="207">
        <v>9</v>
      </c>
      <c r="J71" s="207"/>
      <c r="K71" s="207">
        <v>10</v>
      </c>
      <c r="L71" s="208"/>
    </row>
    <row r="72" spans="2:12" ht="14" x14ac:dyDescent="0.2">
      <c r="B72" s="17"/>
      <c r="C72" s="20"/>
      <c r="D72" s="20"/>
      <c r="E72" s="20"/>
      <c r="F72" s="20"/>
      <c r="G72" s="20"/>
      <c r="H72" s="20"/>
      <c r="I72" s="20"/>
      <c r="J72" s="20"/>
      <c r="K72" s="20"/>
      <c r="L72" s="22"/>
    </row>
    <row r="73" spans="2:12" ht="19.5" customHeight="1" x14ac:dyDescent="0.2">
      <c r="B73" s="17"/>
      <c r="C73" s="20"/>
      <c r="D73" s="20"/>
      <c r="E73" s="20"/>
      <c r="F73" s="20"/>
      <c r="G73" s="223" t="s">
        <v>107</v>
      </c>
      <c r="H73" s="223"/>
      <c r="I73" s="20"/>
      <c r="J73" s="20"/>
      <c r="K73" s="20"/>
      <c r="L73" s="22"/>
    </row>
    <row r="74" spans="2:12" ht="18" customHeight="1" x14ac:dyDescent="0.2">
      <c r="B74" s="17"/>
      <c r="C74" s="20"/>
      <c r="D74" s="20"/>
      <c r="E74" s="20"/>
      <c r="F74" s="20"/>
      <c r="G74" s="36" t="s">
        <v>93</v>
      </c>
      <c r="H74" s="50" t="s">
        <v>106</v>
      </c>
      <c r="I74" s="20"/>
      <c r="J74" s="20"/>
      <c r="K74" s="20"/>
      <c r="L74" s="22"/>
    </row>
    <row r="75" spans="2:12" ht="18" customHeight="1" x14ac:dyDescent="0.2">
      <c r="B75" s="17"/>
      <c r="C75" s="20"/>
      <c r="D75" s="20"/>
      <c r="E75" s="20"/>
      <c r="F75" s="20"/>
      <c r="G75" s="42" t="s">
        <v>108</v>
      </c>
      <c r="H75" s="51" t="s">
        <v>109</v>
      </c>
      <c r="I75" s="20"/>
      <c r="J75" s="20"/>
      <c r="K75" s="20"/>
      <c r="L75" s="22"/>
    </row>
    <row r="76" spans="2:12" ht="18" customHeight="1" x14ac:dyDescent="0.2">
      <c r="B76" s="17"/>
      <c r="C76" s="20"/>
      <c r="D76" s="20"/>
      <c r="E76" s="20"/>
      <c r="F76" s="20"/>
      <c r="G76" s="41" t="s">
        <v>110</v>
      </c>
      <c r="H76" s="51" t="s">
        <v>111</v>
      </c>
      <c r="I76" s="20"/>
      <c r="J76" s="20"/>
      <c r="K76" s="20"/>
      <c r="L76" s="22"/>
    </row>
    <row r="77" spans="2:12" ht="18" customHeight="1" x14ac:dyDescent="0.2">
      <c r="B77" s="17"/>
      <c r="C77" s="20"/>
      <c r="D77" s="20"/>
      <c r="E77" s="20"/>
      <c r="F77" s="20"/>
      <c r="G77" s="40">
        <v>5</v>
      </c>
      <c r="H77" s="51" t="s">
        <v>112</v>
      </c>
      <c r="I77" s="20"/>
      <c r="J77" s="20"/>
      <c r="K77" s="20"/>
      <c r="L77" s="22"/>
    </row>
    <row r="78" spans="2:12" ht="18" customHeight="1" x14ac:dyDescent="0.2">
      <c r="B78" s="17"/>
      <c r="C78" s="20"/>
      <c r="D78" s="20"/>
      <c r="E78" s="20"/>
      <c r="F78" s="20"/>
      <c r="G78" s="39" t="s">
        <v>113</v>
      </c>
      <c r="H78" s="51" t="s">
        <v>114</v>
      </c>
      <c r="I78" s="20"/>
      <c r="J78" s="20"/>
      <c r="K78" s="20"/>
      <c r="L78" s="22"/>
    </row>
    <row r="79" spans="2:12" ht="15" thickBot="1" x14ac:dyDescent="0.25">
      <c r="B79" s="53"/>
      <c r="C79" s="54"/>
      <c r="D79" s="54"/>
      <c r="E79" s="54"/>
      <c r="F79" s="54"/>
      <c r="G79" s="54"/>
      <c r="H79" s="54"/>
      <c r="I79" s="54"/>
      <c r="J79" s="54"/>
      <c r="K79" s="54"/>
      <c r="L79" s="55"/>
    </row>
    <row r="83" spans="2:2" hidden="1" x14ac:dyDescent="0.15">
      <c r="B83" s="5" t="s">
        <v>70</v>
      </c>
    </row>
    <row r="84" spans="2:2" hidden="1" x14ac:dyDescent="0.15">
      <c r="B84" s="5" t="s">
        <v>115</v>
      </c>
    </row>
  </sheetData>
  <mergeCells count="86">
    <mergeCell ref="C51:G51"/>
    <mergeCell ref="C52:G52"/>
    <mergeCell ref="B14:G14"/>
    <mergeCell ref="B5:L5"/>
    <mergeCell ref="B11:L11"/>
    <mergeCell ref="B6:L6"/>
    <mergeCell ref="C20:G20"/>
    <mergeCell ref="C21:G21"/>
    <mergeCell ref="C22:G22"/>
    <mergeCell ref="C23:G23"/>
    <mergeCell ref="C24:G24"/>
    <mergeCell ref="C25:G25"/>
    <mergeCell ref="C26:G26"/>
    <mergeCell ref="C27:G27"/>
    <mergeCell ref="C33:G33"/>
    <mergeCell ref="C15:G15"/>
    <mergeCell ref="B1:C3"/>
    <mergeCell ref="K1:L3"/>
    <mergeCell ref="D1:J3"/>
    <mergeCell ref="B55:B60"/>
    <mergeCell ref="C55:D55"/>
    <mergeCell ref="C56:D56"/>
    <mergeCell ref="C57:D57"/>
    <mergeCell ref="C58:D58"/>
    <mergeCell ref="C59:D59"/>
    <mergeCell ref="G55:G60"/>
    <mergeCell ref="C45:G45"/>
    <mergeCell ref="C16:G16"/>
    <mergeCell ref="C28:G28"/>
    <mergeCell ref="C17:G17"/>
    <mergeCell ref="C18:G18"/>
    <mergeCell ref="C19:G19"/>
    <mergeCell ref="H14:L14"/>
    <mergeCell ref="G73:H73"/>
    <mergeCell ref="C68:D68"/>
    <mergeCell ref="C71:D71"/>
    <mergeCell ref="C70:D70"/>
    <mergeCell ref="H54:I54"/>
    <mergeCell ref="C60:D60"/>
    <mergeCell ref="C69:D69"/>
    <mergeCell ref="C65:D66"/>
    <mergeCell ref="C64:E64"/>
    <mergeCell ref="C67:D67"/>
    <mergeCell ref="I67:J67"/>
    <mergeCell ref="C54:E54"/>
    <mergeCell ref="I68:J68"/>
    <mergeCell ref="E65:E66"/>
    <mergeCell ref="C62:K62"/>
    <mergeCell ref="K65:L65"/>
    <mergeCell ref="C63:E63"/>
    <mergeCell ref="K69:L69"/>
    <mergeCell ref="K70:L70"/>
    <mergeCell ref="I65:J65"/>
    <mergeCell ref="I63:J63"/>
    <mergeCell ref="I64:J64"/>
    <mergeCell ref="K66:L66"/>
    <mergeCell ref="K64:L64"/>
    <mergeCell ref="I66:J66"/>
    <mergeCell ref="K63:L63"/>
    <mergeCell ref="K71:L71"/>
    <mergeCell ref="I70:J70"/>
    <mergeCell ref="I69:J69"/>
    <mergeCell ref="I71:J71"/>
    <mergeCell ref="K67:L67"/>
    <mergeCell ref="K68:L68"/>
    <mergeCell ref="C34:G34"/>
    <mergeCell ref="C29:G29"/>
    <mergeCell ref="C30:G30"/>
    <mergeCell ref="C31:G31"/>
    <mergeCell ref="C32:G32"/>
    <mergeCell ref="C42:G42"/>
    <mergeCell ref="C53:G53"/>
    <mergeCell ref="C35:G35"/>
    <mergeCell ref="C36:G36"/>
    <mergeCell ref="C37:G37"/>
    <mergeCell ref="C38:G38"/>
    <mergeCell ref="C39:G39"/>
    <mergeCell ref="C46:G46"/>
    <mergeCell ref="C47:G47"/>
    <mergeCell ref="C48:G48"/>
    <mergeCell ref="C43:G43"/>
    <mergeCell ref="C44:G44"/>
    <mergeCell ref="C40:G40"/>
    <mergeCell ref="C41:G41"/>
    <mergeCell ref="C49:G49"/>
    <mergeCell ref="C50:G50"/>
  </mergeCells>
  <phoneticPr fontId="1" type="noConversion"/>
  <conditionalFormatting sqref="J16:K42 J46:K49">
    <cfRule type="expression" dxfId="30" priority="28" stopIfTrue="1">
      <formula>"""bajo"""</formula>
    </cfRule>
  </conditionalFormatting>
  <conditionalFormatting sqref="J52:K52">
    <cfRule type="expression" dxfId="29" priority="9" stopIfTrue="1">
      <formula>"""bajo"""</formula>
    </cfRule>
  </conditionalFormatting>
  <conditionalFormatting sqref="L16:L53">
    <cfRule type="cellIs" dxfId="28" priority="1" stopIfTrue="1" operator="equal">
      <formula>"EXTREMO"</formula>
    </cfRule>
    <cfRule type="cellIs" dxfId="27" priority="2" stopIfTrue="1" operator="equal">
      <formula>"ALTO"</formula>
    </cfRule>
    <cfRule type="cellIs" dxfId="26" priority="3" stopIfTrue="1" operator="equal">
      <formula>"MEDIO"</formula>
    </cfRule>
    <cfRule type="cellIs" dxfId="25" priority="4" stopIfTrue="1" operator="equal">
      <formula>"BAJO"</formula>
    </cfRule>
  </conditionalFormatting>
  <dataValidations count="6">
    <dataValidation type="list" allowBlank="1" showInputMessage="1" showErrorMessage="1" sqref="H14" xr:uid="{00000000-0002-0000-0200-000000000000}">
      <formula1>$B$83:$B$84</formula1>
    </dataValidation>
    <dataValidation type="list" allowBlank="1" showInputMessage="1" showErrorMessage="1" sqref="I16:I42 I46:I49" xr:uid="{00000000-0002-0000-0200-000002000000}">
      <formula1>$E$56:$E$60</formula1>
    </dataValidation>
    <dataValidation type="list" allowBlank="1" showInputMessage="1" showErrorMessage="1" sqref="J16:J42 J46:J49" xr:uid="{00000000-0002-0000-0200-000003000000}">
      <formula1>$I$56:$I$60</formula1>
    </dataValidation>
    <dataValidation type="list" allowBlank="1" showInputMessage="1" showErrorMessage="1" sqref="B16:B53" xr:uid="{00000000-0002-0000-0200-000001000000}">
      <formula1>"PLANEACIÓN,SELECCIÓN,CONTRATACIÓN,EJECUCIÓN"</formula1>
    </dataValidation>
    <dataValidation type="list" allowBlank="1" showInputMessage="1" showErrorMessage="1" sqref="J52" xr:uid="{6C0CAAA7-5869-2A4E-89DF-0C8F6C42AA8B}">
      <formula1>$I$58:$I$62</formula1>
    </dataValidation>
    <dataValidation type="list" allowBlank="1" showInputMessage="1" showErrorMessage="1" sqref="I52" xr:uid="{C19AC0EB-5BBF-3F4A-9F04-E7EFA540040E}">
      <formula1>$E$58:$E$62</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73"/>
  <sheetViews>
    <sheetView showGridLines="0" view="pageLayout" topLeftCell="C1" zoomScale="91" zoomScaleNormal="100" zoomScalePageLayoutView="91" workbookViewId="0">
      <selection activeCell="M52" sqref="M52"/>
    </sheetView>
  </sheetViews>
  <sheetFormatPr baseColWidth="10" defaultColWidth="11.5" defaultRowHeight="13" x14ac:dyDescent="0.15"/>
  <cols>
    <col min="1" max="1" width="18.83203125" customWidth="1"/>
    <col min="2" max="2" width="15.83203125" customWidth="1"/>
    <col min="3" max="3" width="13.1640625" customWidth="1"/>
    <col min="4" max="4" width="16.5" customWidth="1"/>
    <col min="5" max="5" width="14.83203125" customWidth="1"/>
    <col min="6" max="6" width="17.5" customWidth="1"/>
    <col min="7" max="7" width="16.33203125" customWidth="1"/>
    <col min="8" max="8" width="15.83203125" customWidth="1"/>
    <col min="9" max="9" width="13.5" customWidth="1"/>
    <col min="10" max="13" width="14" customWidth="1"/>
    <col min="14" max="14" width="17.5" customWidth="1"/>
    <col min="15" max="16" width="14" customWidth="1"/>
    <col min="17" max="17" width="20.83203125" style="2" customWidth="1"/>
  </cols>
  <sheetData>
    <row r="2" spans="1:25" ht="48.75" customHeight="1" x14ac:dyDescent="0.15">
      <c r="A2" s="178"/>
      <c r="B2" s="178"/>
      <c r="C2" s="178"/>
      <c r="D2" s="149" t="s">
        <v>6</v>
      </c>
      <c r="E2" s="149"/>
      <c r="F2" s="149"/>
      <c r="G2" s="149"/>
      <c r="H2" s="149"/>
      <c r="I2" s="149"/>
      <c r="J2" s="149"/>
      <c r="K2" s="149"/>
      <c r="L2" s="149"/>
      <c r="M2" s="149"/>
      <c r="N2" s="149"/>
      <c r="O2" s="150"/>
      <c r="P2" s="228" t="s">
        <v>1</v>
      </c>
      <c r="Q2" s="229"/>
      <c r="R2" s="15"/>
      <c r="S2" s="15"/>
      <c r="T2" s="15"/>
      <c r="U2" s="15"/>
      <c r="V2" s="15"/>
    </row>
    <row r="3" spans="1:25" ht="24.75" customHeight="1" x14ac:dyDescent="0.15">
      <c r="A3" s="178"/>
      <c r="B3" s="178"/>
      <c r="C3" s="178"/>
      <c r="D3" s="152"/>
      <c r="E3" s="152"/>
      <c r="F3" s="152"/>
      <c r="G3" s="152"/>
      <c r="H3" s="152"/>
      <c r="I3" s="152"/>
      <c r="J3" s="152"/>
      <c r="K3" s="152"/>
      <c r="L3" s="152"/>
      <c r="M3" s="152"/>
      <c r="N3" s="152"/>
      <c r="O3" s="153"/>
      <c r="P3" s="230"/>
      <c r="Q3" s="231"/>
      <c r="R3" s="15"/>
      <c r="S3" s="15"/>
      <c r="T3" s="15"/>
      <c r="U3" s="15"/>
      <c r="V3" s="15"/>
    </row>
    <row r="4" spans="1:25" ht="33" customHeight="1" x14ac:dyDescent="0.15">
      <c r="A4" s="178"/>
      <c r="B4" s="178"/>
      <c r="C4" s="178"/>
      <c r="D4" s="155"/>
      <c r="E4" s="155"/>
      <c r="F4" s="155"/>
      <c r="G4" s="155"/>
      <c r="H4" s="155"/>
      <c r="I4" s="155"/>
      <c r="J4" s="155"/>
      <c r="K4" s="155"/>
      <c r="L4" s="155"/>
      <c r="M4" s="155"/>
      <c r="N4" s="155"/>
      <c r="O4" s="156"/>
      <c r="P4" s="232"/>
      <c r="Q4" s="233"/>
      <c r="R4" s="15"/>
      <c r="S4" s="15"/>
      <c r="T4" s="15"/>
      <c r="U4" s="15"/>
      <c r="V4" s="15"/>
    </row>
    <row r="5" spans="1:25" ht="15" thickBot="1" x14ac:dyDescent="0.25">
      <c r="A5" s="20"/>
      <c r="B5" s="20"/>
      <c r="C5" s="20"/>
      <c r="D5" s="20"/>
      <c r="E5" s="20"/>
      <c r="F5" s="20"/>
      <c r="G5" s="20"/>
      <c r="H5" s="20"/>
      <c r="I5" s="20"/>
      <c r="J5" s="20"/>
      <c r="K5" s="20"/>
      <c r="L5" s="20"/>
      <c r="M5" s="20"/>
      <c r="N5" s="20"/>
      <c r="O5" s="20"/>
      <c r="P5" s="20"/>
      <c r="Q5" s="43"/>
    </row>
    <row r="6" spans="1:25" ht="74" customHeight="1" thickBot="1" x14ac:dyDescent="0.2">
      <c r="A6" s="239" t="str">
        <f>+EVALUACION!B5</f>
        <v>Objeto Contractual: “CONTRATAR LA PRESTACIÓN DE SERVICIOS PARA LA EJECUCIÓN DE LAS METAS DE LOS PROYECTOS DE INVERSIÓN No. 2635 ‘REVERDECIENDO RAFAEL URIBE URIBE’ y 2700 ‘RESTAURACIÓN ECOLÓGICA INTEGRAL EN RAFAEL URIBE URIBE’ , A TRAVÉS DEL DESARROLLO DE ACCIONES DE RESTAURACIÓN ECOLÓGICA, EDUCACIÓN AMBIENTAL, AGRICULTURA URBANA, JARDINERÍA, ARBOLADO URBANO Y GESTIÓN INTEGRAL DE RESIDUOS SÓLIDOS EN LA LOCALIDAD DE RAFAEL URIBE URIBE”</v>
      </c>
      <c r="B6" s="240"/>
      <c r="C6" s="240"/>
      <c r="D6" s="240"/>
      <c r="E6" s="240"/>
      <c r="F6" s="240"/>
      <c r="G6" s="240"/>
      <c r="H6" s="240"/>
      <c r="I6" s="240"/>
      <c r="J6" s="240"/>
      <c r="K6" s="240"/>
      <c r="L6" s="240"/>
      <c r="M6" s="240"/>
      <c r="N6" s="240"/>
      <c r="O6" s="240"/>
      <c r="P6" s="240"/>
      <c r="Q6" s="241"/>
      <c r="R6" s="1"/>
      <c r="S6" s="1"/>
      <c r="T6" s="1"/>
      <c r="U6" s="1"/>
      <c r="V6" s="1"/>
      <c r="W6" s="16"/>
      <c r="X6" s="1"/>
      <c r="Y6" s="1"/>
    </row>
    <row r="7" spans="1:25" ht="24.75" customHeight="1" x14ac:dyDescent="0.15">
      <c r="A7" s="245" t="s">
        <v>16</v>
      </c>
      <c r="B7" s="221"/>
      <c r="C7" s="221"/>
      <c r="D7" s="221"/>
      <c r="E7" s="221"/>
      <c r="F7" s="221"/>
      <c r="G7" s="221"/>
      <c r="H7" s="221"/>
      <c r="I7" s="221"/>
      <c r="J7" s="221"/>
      <c r="K7" s="221"/>
      <c r="L7" s="221"/>
      <c r="M7" s="221"/>
      <c r="N7" s="221"/>
      <c r="O7" s="221"/>
      <c r="P7" s="221"/>
      <c r="Q7" s="222"/>
    </row>
    <row r="8" spans="1:25" ht="14" x14ac:dyDescent="0.2">
      <c r="A8" s="17" t="s">
        <v>116</v>
      </c>
      <c r="B8" s="20"/>
      <c r="C8" s="20"/>
      <c r="D8" s="20"/>
      <c r="E8" s="20"/>
      <c r="F8" s="20"/>
      <c r="G8" s="20"/>
      <c r="H8" s="44"/>
      <c r="I8" s="20"/>
      <c r="J8" s="20"/>
      <c r="K8" s="20"/>
      <c r="L8" s="20"/>
      <c r="M8" s="20"/>
      <c r="N8" s="20"/>
      <c r="O8" s="20"/>
      <c r="P8" s="20"/>
      <c r="Q8" s="22"/>
    </row>
    <row r="9" spans="1:25" ht="14" x14ac:dyDescent="0.2">
      <c r="A9" s="17" t="s">
        <v>117</v>
      </c>
      <c r="B9" s="20"/>
      <c r="C9" s="20"/>
      <c r="D9" s="20"/>
      <c r="E9" s="20"/>
      <c r="F9" s="20"/>
      <c r="G9" s="20"/>
      <c r="H9" s="20"/>
      <c r="I9" s="20"/>
      <c r="J9" s="20"/>
      <c r="K9" s="20"/>
      <c r="L9" s="20"/>
      <c r="M9" s="20"/>
      <c r="N9" s="20"/>
      <c r="O9" s="20"/>
      <c r="P9" s="20"/>
      <c r="Q9" s="22"/>
    </row>
    <row r="10" spans="1:25" ht="14" x14ac:dyDescent="0.2">
      <c r="A10" s="17" t="s">
        <v>118</v>
      </c>
      <c r="B10" s="20"/>
      <c r="C10" s="20"/>
      <c r="D10" s="20"/>
      <c r="E10" s="20"/>
      <c r="F10" s="20"/>
      <c r="G10" s="20"/>
      <c r="H10" s="20"/>
      <c r="I10" s="20"/>
      <c r="J10" s="20"/>
      <c r="K10" s="20"/>
      <c r="L10" s="20"/>
      <c r="M10" s="20"/>
      <c r="N10" s="20"/>
      <c r="O10" s="20"/>
      <c r="P10" s="20"/>
      <c r="Q10" s="22"/>
    </row>
    <row r="11" spans="1:25" ht="14" x14ac:dyDescent="0.2">
      <c r="A11" s="17" t="s">
        <v>119</v>
      </c>
      <c r="B11" s="20"/>
      <c r="C11" s="20"/>
      <c r="D11" s="20"/>
      <c r="E11" s="20"/>
      <c r="F11" s="20"/>
      <c r="G11" s="20"/>
      <c r="H11" s="20"/>
      <c r="I11" s="20"/>
      <c r="J11" s="20"/>
      <c r="K11" s="20"/>
      <c r="L11" s="20"/>
      <c r="M11" s="20"/>
      <c r="N11" s="20"/>
      <c r="O11" s="20"/>
      <c r="P11" s="20"/>
      <c r="Q11" s="22"/>
    </row>
    <row r="12" spans="1:25" ht="14" x14ac:dyDescent="0.2">
      <c r="A12" s="17" t="s">
        <v>120</v>
      </c>
      <c r="B12" s="20"/>
      <c r="C12" s="20"/>
      <c r="D12" s="20"/>
      <c r="E12" s="20"/>
      <c r="F12" s="20"/>
      <c r="G12" s="20"/>
      <c r="H12" s="20"/>
      <c r="I12" s="20"/>
      <c r="J12" s="20"/>
      <c r="K12" s="20"/>
      <c r="L12" s="20"/>
      <c r="M12" s="20"/>
      <c r="N12" s="20"/>
      <c r="O12" s="20"/>
      <c r="P12" s="20"/>
      <c r="Q12" s="22"/>
    </row>
    <row r="13" spans="1:25" ht="14" x14ac:dyDescent="0.2">
      <c r="A13" s="17" t="s">
        <v>121</v>
      </c>
      <c r="B13" s="20"/>
      <c r="C13" s="20"/>
      <c r="D13" s="20"/>
      <c r="E13" s="20"/>
      <c r="F13" s="20"/>
      <c r="G13" s="20"/>
      <c r="H13" s="20"/>
      <c r="I13" s="20"/>
      <c r="J13" s="20"/>
      <c r="K13" s="20"/>
      <c r="L13" s="20"/>
      <c r="M13" s="20"/>
      <c r="N13" s="20"/>
      <c r="O13" s="20"/>
      <c r="P13" s="20"/>
      <c r="Q13" s="22"/>
    </row>
    <row r="14" spans="1:25" ht="7.5" customHeight="1" thickBot="1" x14ac:dyDescent="0.25">
      <c r="A14" s="17"/>
      <c r="B14" s="20"/>
      <c r="C14" s="20"/>
      <c r="D14" s="20"/>
      <c r="E14" s="20"/>
      <c r="F14" s="20"/>
      <c r="G14" s="20"/>
      <c r="H14" s="20"/>
      <c r="I14" s="20"/>
      <c r="J14" s="20"/>
      <c r="K14" s="20"/>
      <c r="L14" s="20"/>
      <c r="M14" s="20"/>
      <c r="N14" s="20"/>
      <c r="O14" s="20"/>
      <c r="P14" s="20"/>
      <c r="Q14" s="22"/>
    </row>
    <row r="15" spans="1:25" ht="93.75" customHeight="1" thickBot="1" x14ac:dyDescent="0.2">
      <c r="A15" s="45" t="s">
        <v>71</v>
      </c>
      <c r="B15" s="288" t="s">
        <v>72</v>
      </c>
      <c r="C15" s="289"/>
      <c r="D15" s="289"/>
      <c r="E15" s="290"/>
      <c r="F15" s="287" t="s">
        <v>122</v>
      </c>
      <c r="G15" s="238"/>
      <c r="H15" s="24" t="s">
        <v>74</v>
      </c>
      <c r="I15" s="24" t="s">
        <v>75</v>
      </c>
      <c r="J15" s="24" t="s">
        <v>76</v>
      </c>
      <c r="K15" s="24" t="s">
        <v>77</v>
      </c>
      <c r="L15" s="24" t="s">
        <v>123</v>
      </c>
      <c r="M15" s="24" t="s">
        <v>124</v>
      </c>
      <c r="N15" s="24" t="s">
        <v>125</v>
      </c>
      <c r="O15" s="24" t="s">
        <v>126</v>
      </c>
      <c r="P15" s="24" t="s">
        <v>127</v>
      </c>
      <c r="Q15" s="25" t="s">
        <v>128</v>
      </c>
    </row>
    <row r="16" spans="1:25" s="13" customFormat="1" ht="57.75" customHeight="1" x14ac:dyDescent="0.15">
      <c r="A16" s="46" t="str">
        <f>+EVALUACION!B16</f>
        <v>PLANEACIÓN</v>
      </c>
      <c r="B16" s="249" t="str">
        <f>+EVALUACION!C16</f>
        <v>Inadecuada escogencia de la modalidad de contratación</v>
      </c>
      <c r="C16" s="250"/>
      <c r="D16" s="250"/>
      <c r="E16" s="251"/>
      <c r="F16" s="247" t="s">
        <v>129</v>
      </c>
      <c r="G16" s="248"/>
      <c r="H16" s="26">
        <f>+EVALUACION!I16</f>
        <v>1</v>
      </c>
      <c r="I16" s="26">
        <f>+EVALUACION!J16</f>
        <v>2</v>
      </c>
      <c r="J16" s="26">
        <f t="shared" ref="J16" si="0">+H16+I16</f>
        <v>3</v>
      </c>
      <c r="K16" s="26" t="str">
        <f t="shared" ref="K16" si="1">IF(J16&lt;=4,"BAJO",IF(J16=5,"MEDIO",IF(J16=6,"ALTO",IF(J16=7,"ALTO","EXTREMO"))))</f>
        <v>BAJO</v>
      </c>
      <c r="L16" s="26" t="s">
        <v>130</v>
      </c>
      <c r="M16" s="47" t="s">
        <v>186</v>
      </c>
      <c r="N16" s="47" t="s">
        <v>131</v>
      </c>
      <c r="O16" s="47" t="s">
        <v>132</v>
      </c>
      <c r="P16" s="47" t="s">
        <v>133</v>
      </c>
      <c r="Q16" s="48" t="s">
        <v>134</v>
      </c>
    </row>
    <row r="17" spans="1:17" s="13" customFormat="1" ht="57.75" customHeight="1" x14ac:dyDescent="0.15">
      <c r="A17" s="46" t="str">
        <f>+EVALUACION!B17</f>
        <v>PLANEACIÓN</v>
      </c>
      <c r="B17" s="249" t="str">
        <f>+EVALUACION!C17</f>
        <v xml:space="preserve">Requisitos habilitantes inapropiados para el proceso de selección </v>
      </c>
      <c r="C17" s="250"/>
      <c r="D17" s="250"/>
      <c r="E17" s="251"/>
      <c r="F17" s="247" t="s">
        <v>166</v>
      </c>
      <c r="G17" s="248"/>
      <c r="H17" s="26">
        <f>+EVALUACION!I17</f>
        <v>1</v>
      </c>
      <c r="I17" s="26">
        <f>+EVALUACION!J17</f>
        <v>3</v>
      </c>
      <c r="J17" s="26">
        <f t="shared" ref="J17:J23" si="2">+H17+I17</f>
        <v>4</v>
      </c>
      <c r="K17" s="26" t="str">
        <f t="shared" ref="K17:K23" si="3">IF(J17&lt;=4,"BAJO",IF(J17=5,"MEDIO",IF(J17=6,"ALTO",IF(J17=7,"ALTO","EXTREMO"))))</f>
        <v>BAJO</v>
      </c>
      <c r="L17" s="26" t="s">
        <v>130</v>
      </c>
      <c r="M17" s="47" t="s">
        <v>186</v>
      </c>
      <c r="N17" s="47" t="s">
        <v>131</v>
      </c>
      <c r="O17" s="47" t="s">
        <v>132</v>
      </c>
      <c r="P17" s="47" t="s">
        <v>133</v>
      </c>
      <c r="Q17" s="48" t="s">
        <v>134</v>
      </c>
    </row>
    <row r="18" spans="1:17" s="13" customFormat="1" ht="57.75" customHeight="1" x14ac:dyDescent="0.15">
      <c r="A18" s="46" t="str">
        <f>+EVALUACION!B18</f>
        <v>PLANEACIÓN</v>
      </c>
      <c r="B18" s="249" t="str">
        <f>+EVALUACION!C18</f>
        <v>Inadecuado análisis  económico estimativo del valor del contrato</v>
      </c>
      <c r="C18" s="250"/>
      <c r="D18" s="250"/>
      <c r="E18" s="251"/>
      <c r="F18" s="247" t="s">
        <v>167</v>
      </c>
      <c r="G18" s="248"/>
      <c r="H18" s="26">
        <f>+EVALUACION!I18</f>
        <v>1</v>
      </c>
      <c r="I18" s="26">
        <f>+EVALUACION!J18</f>
        <v>3</v>
      </c>
      <c r="J18" s="26">
        <f t="shared" si="2"/>
        <v>4</v>
      </c>
      <c r="K18" s="26" t="str">
        <f t="shared" si="3"/>
        <v>BAJO</v>
      </c>
      <c r="L18" s="26" t="s">
        <v>135</v>
      </c>
      <c r="M18" s="47" t="s">
        <v>186</v>
      </c>
      <c r="N18" s="47" t="s">
        <v>131</v>
      </c>
      <c r="O18" s="47" t="s">
        <v>132</v>
      </c>
      <c r="P18" s="47" t="s">
        <v>133</v>
      </c>
      <c r="Q18" s="48" t="s">
        <v>134</v>
      </c>
    </row>
    <row r="19" spans="1:17" s="13" customFormat="1" ht="57.75" customHeight="1" x14ac:dyDescent="0.15">
      <c r="A19" s="46" t="str">
        <f>+EVALUACION!B19</f>
        <v>PLANEACIÓN</v>
      </c>
      <c r="B19" s="249" t="str">
        <f>+EVALUACION!C19</f>
        <v xml:space="preserve">Inadecuada  descripción del bien o servicio requerido </v>
      </c>
      <c r="C19" s="250"/>
      <c r="D19" s="250"/>
      <c r="E19" s="251"/>
      <c r="F19" s="247" t="s">
        <v>166</v>
      </c>
      <c r="G19" s="248"/>
      <c r="H19" s="26">
        <f>+EVALUACION!I19</f>
        <v>1</v>
      </c>
      <c r="I19" s="26">
        <f>+EVALUACION!J19</f>
        <v>3</v>
      </c>
      <c r="J19" s="26">
        <f t="shared" si="2"/>
        <v>4</v>
      </c>
      <c r="K19" s="26" t="str">
        <f t="shared" si="3"/>
        <v>BAJO</v>
      </c>
      <c r="L19" s="26" t="s">
        <v>130</v>
      </c>
      <c r="M19" s="47" t="s">
        <v>186</v>
      </c>
      <c r="N19" s="47" t="s">
        <v>131</v>
      </c>
      <c r="O19" s="47" t="s">
        <v>132</v>
      </c>
      <c r="P19" s="47" t="s">
        <v>133</v>
      </c>
      <c r="Q19" s="48" t="s">
        <v>134</v>
      </c>
    </row>
    <row r="20" spans="1:17" s="13" customFormat="1" ht="57.75" customHeight="1" x14ac:dyDescent="0.15">
      <c r="A20" s="46" t="str">
        <f>+EVALUACION!B20</f>
        <v>PLANEACIÓN</v>
      </c>
      <c r="B20" s="249" t="str">
        <f>+EVALUACION!C20</f>
        <v xml:space="preserve">Falta de profundidad en el estudio de sector no identificandose claramente aspectos de oferta y demanda </v>
      </c>
      <c r="C20" s="250"/>
      <c r="D20" s="250"/>
      <c r="E20" s="251"/>
      <c r="F20" s="247" t="s">
        <v>168</v>
      </c>
      <c r="G20" s="248"/>
      <c r="H20" s="26">
        <f>+EVALUACION!I20</f>
        <v>1</v>
      </c>
      <c r="I20" s="26">
        <f>+EVALUACION!J20</f>
        <v>3</v>
      </c>
      <c r="J20" s="26">
        <f t="shared" si="2"/>
        <v>4</v>
      </c>
      <c r="K20" s="26" t="str">
        <f t="shared" si="3"/>
        <v>BAJO</v>
      </c>
      <c r="L20" s="26" t="s">
        <v>135</v>
      </c>
      <c r="M20" s="47" t="s">
        <v>186</v>
      </c>
      <c r="N20" s="47" t="s">
        <v>131</v>
      </c>
      <c r="O20" s="47" t="s">
        <v>132</v>
      </c>
      <c r="P20" s="47" t="s">
        <v>133</v>
      </c>
      <c r="Q20" s="48" t="s">
        <v>134</v>
      </c>
    </row>
    <row r="21" spans="1:17" s="13" customFormat="1" ht="57.75" customHeight="1" x14ac:dyDescent="0.15">
      <c r="A21" s="46" t="str">
        <f>+EVALUACION!B21</f>
        <v>PLANEACIÓN</v>
      </c>
      <c r="B21" s="249" t="str">
        <f>+EVALUACION!C21</f>
        <v>Ausencia de fundamentación de la justificación y conveniencia de la contratación</v>
      </c>
      <c r="C21" s="250"/>
      <c r="D21" s="250"/>
      <c r="E21" s="251"/>
      <c r="F21" s="247" t="s">
        <v>166</v>
      </c>
      <c r="G21" s="248"/>
      <c r="H21" s="26">
        <f>+EVALUACION!I21</f>
        <v>1</v>
      </c>
      <c r="I21" s="26">
        <f>+EVALUACION!J21</f>
        <v>3</v>
      </c>
      <c r="J21" s="26">
        <f t="shared" si="2"/>
        <v>4</v>
      </c>
      <c r="K21" s="26" t="str">
        <f t="shared" si="3"/>
        <v>BAJO</v>
      </c>
      <c r="L21" s="26" t="s">
        <v>130</v>
      </c>
      <c r="M21" s="47" t="s">
        <v>186</v>
      </c>
      <c r="N21" s="47" t="s">
        <v>131</v>
      </c>
      <c r="O21" s="47" t="s">
        <v>132</v>
      </c>
      <c r="P21" s="47" t="s">
        <v>133</v>
      </c>
      <c r="Q21" s="48" t="s">
        <v>134</v>
      </c>
    </row>
    <row r="22" spans="1:17" s="13" customFormat="1" ht="57.75" customHeight="1" x14ac:dyDescent="0.15">
      <c r="A22" s="46" t="str">
        <f>+EVALUACION!B22</f>
        <v>PLANEACIÓN</v>
      </c>
      <c r="B22" s="249" t="str">
        <f>+EVALUACION!C22</f>
        <v>Inadecuada identificación de las condiciones contractuales</v>
      </c>
      <c r="C22" s="250"/>
      <c r="D22" s="250"/>
      <c r="E22" s="251"/>
      <c r="F22" s="247" t="s">
        <v>166</v>
      </c>
      <c r="G22" s="248"/>
      <c r="H22" s="26">
        <f>+EVALUACION!I22</f>
        <v>1</v>
      </c>
      <c r="I22" s="26">
        <f>+EVALUACION!J22</f>
        <v>3</v>
      </c>
      <c r="J22" s="26">
        <f t="shared" si="2"/>
        <v>4</v>
      </c>
      <c r="K22" s="26" t="str">
        <f t="shared" si="3"/>
        <v>BAJO</v>
      </c>
      <c r="L22" s="26" t="s">
        <v>130</v>
      </c>
      <c r="M22" s="47" t="s">
        <v>186</v>
      </c>
      <c r="N22" s="47" t="s">
        <v>131</v>
      </c>
      <c r="O22" s="47" t="s">
        <v>132</v>
      </c>
      <c r="P22" s="47" t="s">
        <v>133</v>
      </c>
      <c r="Q22" s="48" t="s">
        <v>134</v>
      </c>
    </row>
    <row r="23" spans="1:17" s="13" customFormat="1" ht="57.75" customHeight="1" x14ac:dyDescent="0.15">
      <c r="A23" s="46" t="str">
        <f>+EVALUACION!B23</f>
        <v>SELECCIÓN</v>
      </c>
      <c r="B23" s="249" t="str">
        <f>+EVALUACION!C23</f>
        <v>Inadecuada evaluación de las ofertas y/o verificación de requisitos habilitantes</v>
      </c>
      <c r="C23" s="250"/>
      <c r="D23" s="250"/>
      <c r="E23" s="251"/>
      <c r="F23" s="247" t="s">
        <v>129</v>
      </c>
      <c r="G23" s="248"/>
      <c r="H23" s="26">
        <f>+EVALUACION!I23</f>
        <v>1</v>
      </c>
      <c r="I23" s="26">
        <f>+EVALUACION!J23</f>
        <v>3</v>
      </c>
      <c r="J23" s="26">
        <f t="shared" si="2"/>
        <v>4</v>
      </c>
      <c r="K23" s="26" t="str">
        <f t="shared" si="3"/>
        <v>BAJO</v>
      </c>
      <c r="L23" s="26" t="s">
        <v>135</v>
      </c>
      <c r="M23" s="47" t="s">
        <v>186</v>
      </c>
      <c r="N23" s="47" t="s">
        <v>131</v>
      </c>
      <c r="O23" s="47" t="s">
        <v>132</v>
      </c>
      <c r="P23" s="47" t="s">
        <v>133</v>
      </c>
      <c r="Q23" s="48" t="s">
        <v>134</v>
      </c>
    </row>
    <row r="24" spans="1:17" s="13" customFormat="1" ht="57.75" customHeight="1" x14ac:dyDescent="0.15">
      <c r="A24" s="46" t="str">
        <f>+EVALUACION!B24</f>
        <v>SELECCIÓN</v>
      </c>
      <c r="B24" s="249" t="str">
        <f>+EVALUACION!C24</f>
        <v>Inadecuado manejo administrativo del proceso contractual</v>
      </c>
      <c r="C24" s="250"/>
      <c r="D24" s="250"/>
      <c r="E24" s="251"/>
      <c r="F24" s="247" t="s">
        <v>169</v>
      </c>
      <c r="G24" s="248"/>
      <c r="H24" s="26">
        <f>+EVALUACION!I24</f>
        <v>1</v>
      </c>
      <c r="I24" s="26">
        <f>+EVALUACION!J24</f>
        <v>3</v>
      </c>
      <c r="J24" s="26">
        <f t="shared" ref="J24:J42" si="4">+H24+I24</f>
        <v>4</v>
      </c>
      <c r="K24" s="26" t="str">
        <f t="shared" ref="K24:K45" si="5">IF(J24&lt;=4,"BAJO",IF(J24=5,"MEDIO",IF(J24=6,"ALTO",IF(J24=7,"ALTO","EXTREMO"))))</f>
        <v>BAJO</v>
      </c>
      <c r="L24" s="26" t="s">
        <v>130</v>
      </c>
      <c r="M24" s="47" t="s">
        <v>187</v>
      </c>
      <c r="N24" s="47" t="s">
        <v>181</v>
      </c>
      <c r="O24" s="47" t="s">
        <v>184</v>
      </c>
      <c r="P24" s="47" t="s">
        <v>133</v>
      </c>
      <c r="Q24" s="48" t="s">
        <v>134</v>
      </c>
    </row>
    <row r="25" spans="1:17" s="13" customFormat="1" ht="57.75" customHeight="1" x14ac:dyDescent="0.15">
      <c r="A25" s="46" t="str">
        <f>+EVALUACION!B25</f>
        <v>SELECCIÓN</v>
      </c>
      <c r="B25" s="249" t="str">
        <f>+EVALUACION!C25</f>
        <v>Falta de claridad en la elaboración de los actos administrativos</v>
      </c>
      <c r="C25" s="250"/>
      <c r="D25" s="250"/>
      <c r="E25" s="251"/>
      <c r="F25" s="247" t="s">
        <v>170</v>
      </c>
      <c r="G25" s="248"/>
      <c r="H25" s="26">
        <f>+EVALUACION!I25</f>
        <v>1</v>
      </c>
      <c r="I25" s="26">
        <f>+EVALUACION!J25</f>
        <v>3</v>
      </c>
      <c r="J25" s="26">
        <f t="shared" si="4"/>
        <v>4</v>
      </c>
      <c r="K25" s="26" t="str">
        <f t="shared" si="5"/>
        <v>BAJO</v>
      </c>
      <c r="L25" s="26" t="s">
        <v>130</v>
      </c>
      <c r="M25" s="47" t="s">
        <v>186</v>
      </c>
      <c r="N25" s="47" t="s">
        <v>181</v>
      </c>
      <c r="O25" s="47" t="s">
        <v>184</v>
      </c>
      <c r="P25" s="47" t="s">
        <v>133</v>
      </c>
      <c r="Q25" s="48" t="s">
        <v>134</v>
      </c>
    </row>
    <row r="26" spans="1:17" s="13" customFormat="1" ht="57.75" customHeight="1" x14ac:dyDescent="0.15">
      <c r="A26" s="46" t="str">
        <f>+EVALUACION!B26</f>
        <v>SELECCIÓN</v>
      </c>
      <c r="B26" s="249" t="str">
        <f>+EVALUACION!C26</f>
        <v>Contestación inoportuna a todas las observaciones formuladas a los documentos de la contratación</v>
      </c>
      <c r="C26" s="250"/>
      <c r="D26" s="250"/>
      <c r="E26" s="251"/>
      <c r="F26" s="247" t="s">
        <v>129</v>
      </c>
      <c r="G26" s="248"/>
      <c r="H26" s="26">
        <f>+EVALUACION!I26</f>
        <v>1</v>
      </c>
      <c r="I26" s="26">
        <f>+EVALUACION!J26</f>
        <v>3</v>
      </c>
      <c r="J26" s="26">
        <f t="shared" si="4"/>
        <v>4</v>
      </c>
      <c r="K26" s="26" t="str">
        <f t="shared" si="5"/>
        <v>BAJO</v>
      </c>
      <c r="L26" s="26" t="s">
        <v>130</v>
      </c>
      <c r="M26" s="47" t="s">
        <v>186</v>
      </c>
      <c r="N26" s="47" t="s">
        <v>131</v>
      </c>
      <c r="O26" s="47" t="s">
        <v>132</v>
      </c>
      <c r="P26" s="47" t="s">
        <v>133</v>
      </c>
      <c r="Q26" s="48" t="s">
        <v>134</v>
      </c>
    </row>
    <row r="27" spans="1:17" s="13" customFormat="1" ht="57.75" customHeight="1" x14ac:dyDescent="0.15">
      <c r="A27" s="46" t="str">
        <f>+EVALUACION!B27</f>
        <v>SELECCIÓN</v>
      </c>
      <c r="B27" s="249" t="str">
        <f>+EVALUACION!C27</f>
        <v>No publicación de la documentación del proceso de selección en el SECOP</v>
      </c>
      <c r="C27" s="250"/>
      <c r="D27" s="250"/>
      <c r="E27" s="251"/>
      <c r="F27" s="247" t="s">
        <v>169</v>
      </c>
      <c r="G27" s="248"/>
      <c r="H27" s="26">
        <f>+EVALUACION!I27</f>
        <v>1</v>
      </c>
      <c r="I27" s="26">
        <f>+EVALUACION!J27</f>
        <v>3</v>
      </c>
      <c r="J27" s="26">
        <f t="shared" si="4"/>
        <v>4</v>
      </c>
      <c r="K27" s="26" t="str">
        <f t="shared" si="5"/>
        <v>BAJO</v>
      </c>
      <c r="L27" s="26" t="s">
        <v>130</v>
      </c>
      <c r="M27" s="47" t="s">
        <v>186</v>
      </c>
      <c r="N27" s="47" t="s">
        <v>131</v>
      </c>
      <c r="O27" s="47" t="s">
        <v>132</v>
      </c>
      <c r="P27" s="47" t="s">
        <v>133</v>
      </c>
      <c r="Q27" s="48" t="s">
        <v>134</v>
      </c>
    </row>
    <row r="28" spans="1:17" s="13" customFormat="1" ht="57.75" customHeight="1" x14ac:dyDescent="0.15">
      <c r="A28" s="46" t="str">
        <f>+EVALUACION!B28</f>
        <v>SELECCIÓN</v>
      </c>
      <c r="B28" s="249" t="str">
        <f>+EVALUACION!C28</f>
        <v>Confabulacion de los proponentes (Colusión)</v>
      </c>
      <c r="C28" s="250"/>
      <c r="D28" s="250"/>
      <c r="E28" s="251"/>
      <c r="F28" s="247" t="s">
        <v>171</v>
      </c>
      <c r="G28" s="248"/>
      <c r="H28" s="26">
        <f>+EVALUACION!I28</f>
        <v>2</v>
      </c>
      <c r="I28" s="26">
        <f>+EVALUACION!J28</f>
        <v>1</v>
      </c>
      <c r="J28" s="26">
        <f t="shared" si="4"/>
        <v>3</v>
      </c>
      <c r="K28" s="26" t="str">
        <f t="shared" si="5"/>
        <v>BAJO</v>
      </c>
      <c r="L28" s="26" t="s">
        <v>130</v>
      </c>
      <c r="M28" s="47" t="s">
        <v>186</v>
      </c>
      <c r="N28" s="47" t="s">
        <v>131</v>
      </c>
      <c r="O28" s="47" t="s">
        <v>132</v>
      </c>
      <c r="P28" s="47" t="s">
        <v>133</v>
      </c>
      <c r="Q28" s="48" t="s">
        <v>134</v>
      </c>
    </row>
    <row r="29" spans="1:17" s="13" customFormat="1" ht="57.75" customHeight="1" x14ac:dyDescent="0.15">
      <c r="A29" s="46" t="str">
        <f>+EVALUACION!B29</f>
        <v>SELECCIÓN</v>
      </c>
      <c r="B29" s="249" t="str">
        <f>+EVALUACION!C29</f>
        <v>Selección de ofertas con precios  artificialmente bajos.</v>
      </c>
      <c r="C29" s="250"/>
      <c r="D29" s="250"/>
      <c r="E29" s="251"/>
      <c r="F29" s="247" t="s">
        <v>129</v>
      </c>
      <c r="G29" s="248"/>
      <c r="H29" s="26">
        <f>+EVALUACION!I29</f>
        <v>1</v>
      </c>
      <c r="I29" s="26">
        <f>+EVALUACION!J29</f>
        <v>4</v>
      </c>
      <c r="J29" s="26">
        <f t="shared" si="4"/>
        <v>5</v>
      </c>
      <c r="K29" s="26" t="str">
        <f t="shared" si="5"/>
        <v>MEDIO</v>
      </c>
      <c r="L29" s="26" t="s">
        <v>135</v>
      </c>
      <c r="M29" s="47" t="s">
        <v>186</v>
      </c>
      <c r="N29" s="47" t="s">
        <v>131</v>
      </c>
      <c r="O29" s="47" t="s">
        <v>132</v>
      </c>
      <c r="P29" s="47" t="s">
        <v>133</v>
      </c>
      <c r="Q29" s="48" t="s">
        <v>134</v>
      </c>
    </row>
    <row r="30" spans="1:17" s="13" customFormat="1" ht="57.75" customHeight="1" x14ac:dyDescent="0.15">
      <c r="A30" s="46" t="str">
        <f>+EVALUACION!B30</f>
        <v>CONTRATACIÓN</v>
      </c>
      <c r="B30" s="249" t="str">
        <f>+EVALUACION!C30</f>
        <v xml:space="preserve">Riesgo de que no se firme el contrato. </v>
      </c>
      <c r="C30" s="250"/>
      <c r="D30" s="250"/>
      <c r="E30" s="251"/>
      <c r="F30" s="247" t="s">
        <v>169</v>
      </c>
      <c r="G30" s="248"/>
      <c r="H30" s="26">
        <f>+EVALUACION!I30</f>
        <v>1</v>
      </c>
      <c r="I30" s="26">
        <f>+EVALUACION!J30</f>
        <v>3</v>
      </c>
      <c r="J30" s="26">
        <f t="shared" si="4"/>
        <v>4</v>
      </c>
      <c r="K30" s="26" t="str">
        <f t="shared" si="5"/>
        <v>BAJO</v>
      </c>
      <c r="L30" s="26" t="s">
        <v>130</v>
      </c>
      <c r="M30" s="47" t="s">
        <v>187</v>
      </c>
      <c r="N30" s="47" t="s">
        <v>181</v>
      </c>
      <c r="O30" s="47" t="s">
        <v>184</v>
      </c>
      <c r="P30" s="47" t="s">
        <v>133</v>
      </c>
      <c r="Q30" s="48" t="s">
        <v>134</v>
      </c>
    </row>
    <row r="31" spans="1:17" s="13" customFormat="1" ht="57.75" customHeight="1" x14ac:dyDescent="0.15">
      <c r="A31" s="46" t="str">
        <f>+EVALUACION!B31</f>
        <v>CONTRATACIÓN</v>
      </c>
      <c r="B31" s="249" t="str">
        <f>+EVALUACION!C31</f>
        <v>Falta de constitución o constitución tardía de la garantía única. Aceptación de garantías que no se ajustan a lo contemplado en el contrato</v>
      </c>
      <c r="C31" s="250"/>
      <c r="D31" s="250"/>
      <c r="E31" s="251"/>
      <c r="F31" s="247" t="s">
        <v>169</v>
      </c>
      <c r="G31" s="248"/>
      <c r="H31" s="26">
        <f>+EVALUACION!I31</f>
        <v>2</v>
      </c>
      <c r="I31" s="26">
        <f>+EVALUACION!J31</f>
        <v>3</v>
      </c>
      <c r="J31" s="26">
        <f t="shared" si="4"/>
        <v>5</v>
      </c>
      <c r="K31" s="26" t="str">
        <f t="shared" si="5"/>
        <v>MEDIO</v>
      </c>
      <c r="L31" s="26" t="s">
        <v>130</v>
      </c>
      <c r="M31" s="47" t="s">
        <v>187</v>
      </c>
      <c r="N31" s="47" t="s">
        <v>181</v>
      </c>
      <c r="O31" s="47" t="s">
        <v>184</v>
      </c>
      <c r="P31" s="47" t="s">
        <v>133</v>
      </c>
      <c r="Q31" s="48" t="s">
        <v>134</v>
      </c>
    </row>
    <row r="32" spans="1:17" s="13" customFormat="1" ht="57.75" customHeight="1" x14ac:dyDescent="0.15">
      <c r="A32" s="46" t="str">
        <f>+EVALUACION!B32</f>
        <v>CONTRATACIÓN</v>
      </c>
      <c r="B32" s="249" t="str">
        <f>+EVALUACION!C32</f>
        <v>Falta de solicitud o solicitud tardía del registro  presupuestal</v>
      </c>
      <c r="C32" s="250"/>
      <c r="D32" s="250"/>
      <c r="E32" s="251"/>
      <c r="F32" s="247" t="s">
        <v>169</v>
      </c>
      <c r="G32" s="248"/>
      <c r="H32" s="26">
        <f>+EVALUACION!I32</f>
        <v>2</v>
      </c>
      <c r="I32" s="26">
        <f>+EVALUACION!J32</f>
        <v>2</v>
      </c>
      <c r="J32" s="26">
        <f t="shared" si="4"/>
        <v>4</v>
      </c>
      <c r="K32" s="26" t="str">
        <f t="shared" si="5"/>
        <v>BAJO</v>
      </c>
      <c r="L32" s="26" t="s">
        <v>130</v>
      </c>
      <c r="M32" s="47" t="s">
        <v>186</v>
      </c>
      <c r="N32" s="47" t="s">
        <v>181</v>
      </c>
      <c r="O32" s="47" t="s">
        <v>184</v>
      </c>
      <c r="P32" s="47" t="s">
        <v>133</v>
      </c>
      <c r="Q32" s="48" t="s">
        <v>134</v>
      </c>
    </row>
    <row r="33" spans="1:17" s="13" customFormat="1" ht="57.75" customHeight="1" x14ac:dyDescent="0.15">
      <c r="A33" s="46" t="str">
        <f>+EVALUACION!B33</f>
        <v>CONTRATACIÓN</v>
      </c>
      <c r="B33" s="249" t="str">
        <f>+EVALUACION!C33</f>
        <v>Presentación de reclamos de terceros sobre la selección del oferente que retrasen el perfeccionamiento del contrato.</v>
      </c>
      <c r="C33" s="250"/>
      <c r="D33" s="250"/>
      <c r="E33" s="251"/>
      <c r="F33" s="247" t="s">
        <v>129</v>
      </c>
      <c r="G33" s="248"/>
      <c r="H33" s="26">
        <f>+EVALUACION!I33</f>
        <v>2</v>
      </c>
      <c r="I33" s="26">
        <f>+EVALUACION!J33</f>
        <v>3</v>
      </c>
      <c r="J33" s="26">
        <f t="shared" si="4"/>
        <v>5</v>
      </c>
      <c r="K33" s="26" t="str">
        <f t="shared" si="5"/>
        <v>MEDIO</v>
      </c>
      <c r="L33" s="26" t="s">
        <v>130</v>
      </c>
      <c r="M33" s="47" t="s">
        <v>186</v>
      </c>
      <c r="N33" s="47" t="s">
        <v>181</v>
      </c>
      <c r="O33" s="47" t="s">
        <v>184</v>
      </c>
      <c r="P33" s="47" t="s">
        <v>133</v>
      </c>
      <c r="Q33" s="48" t="s">
        <v>134</v>
      </c>
    </row>
    <row r="34" spans="1:17" s="13" customFormat="1" ht="57.75" customHeight="1" x14ac:dyDescent="0.15">
      <c r="A34" s="46" t="str">
        <f>+EVALUACION!B34</f>
        <v>EJECUCIÓN</v>
      </c>
      <c r="B34" s="249" t="str">
        <f>+[2]EVALUACION!C34</f>
        <v>Fluctuaciones del valor de la moneda</v>
      </c>
      <c r="C34" s="250"/>
      <c r="D34" s="250"/>
      <c r="E34" s="251"/>
      <c r="F34" s="247" t="s">
        <v>173</v>
      </c>
      <c r="G34" s="248"/>
      <c r="H34" s="26">
        <f>+EVALUACION!I34</f>
        <v>2</v>
      </c>
      <c r="I34" s="26">
        <f>+EVALUACION!J34</f>
        <v>4</v>
      </c>
      <c r="J34" s="26">
        <f t="shared" si="4"/>
        <v>6</v>
      </c>
      <c r="K34" s="26" t="str">
        <f t="shared" si="5"/>
        <v>ALTO</v>
      </c>
      <c r="L34" s="26" t="s">
        <v>135</v>
      </c>
      <c r="M34" s="47" t="s">
        <v>187</v>
      </c>
      <c r="N34" s="47" t="s">
        <v>182</v>
      </c>
      <c r="O34" s="47" t="s">
        <v>185</v>
      </c>
      <c r="P34" s="47" t="s">
        <v>133</v>
      </c>
      <c r="Q34" s="48" t="s">
        <v>134</v>
      </c>
    </row>
    <row r="35" spans="1:17" s="13" customFormat="1" ht="57.75" customHeight="1" x14ac:dyDescent="0.15">
      <c r="A35" s="46" t="str">
        <f>+EVALUACION!B35</f>
        <v>EJECUCIÓN</v>
      </c>
      <c r="B35" s="249" t="str">
        <f>+[2]EVALUACION!C35</f>
        <v>Variación de los precios del mercado</v>
      </c>
      <c r="C35" s="250"/>
      <c r="D35" s="250"/>
      <c r="E35" s="251"/>
      <c r="F35" s="247" t="s">
        <v>173</v>
      </c>
      <c r="G35" s="248"/>
      <c r="H35" s="26">
        <f>+EVALUACION!I35</f>
        <v>2</v>
      </c>
      <c r="I35" s="26">
        <f>+EVALUACION!J35</f>
        <v>4</v>
      </c>
      <c r="J35" s="26">
        <f t="shared" si="4"/>
        <v>6</v>
      </c>
      <c r="K35" s="26" t="str">
        <f t="shared" si="5"/>
        <v>ALTO</v>
      </c>
      <c r="L35" s="26" t="s">
        <v>135</v>
      </c>
      <c r="M35" s="47" t="s">
        <v>187</v>
      </c>
      <c r="N35" s="47" t="s">
        <v>182</v>
      </c>
      <c r="O35" s="47" t="s">
        <v>185</v>
      </c>
      <c r="P35" s="47" t="s">
        <v>133</v>
      </c>
      <c r="Q35" s="48" t="s">
        <v>134</v>
      </c>
    </row>
    <row r="36" spans="1:17" s="13" customFormat="1" ht="57.75" customHeight="1" x14ac:dyDescent="0.15">
      <c r="A36" s="46" t="str">
        <f>+EVALUACION!B36</f>
        <v>EJECUCIÓN</v>
      </c>
      <c r="B36" s="249" t="str">
        <f>+[2]EVALUACION!C36</f>
        <v>Factores políticos o macroeconómicos.</v>
      </c>
      <c r="C36" s="250"/>
      <c r="D36" s="250"/>
      <c r="E36" s="251"/>
      <c r="F36" s="247" t="s">
        <v>172</v>
      </c>
      <c r="G36" s="248"/>
      <c r="H36" s="26">
        <f>+EVALUACION!I36</f>
        <v>1</v>
      </c>
      <c r="I36" s="26">
        <f>+EVALUACION!J36</f>
        <v>3</v>
      </c>
      <c r="J36" s="26">
        <f t="shared" si="4"/>
        <v>4</v>
      </c>
      <c r="K36" s="26" t="str">
        <f t="shared" si="5"/>
        <v>BAJO</v>
      </c>
      <c r="L36" s="26" t="s">
        <v>135</v>
      </c>
      <c r="M36" s="47" t="s">
        <v>187</v>
      </c>
      <c r="N36" s="47" t="s">
        <v>183</v>
      </c>
      <c r="O36" s="47" t="s">
        <v>185</v>
      </c>
      <c r="P36" s="47" t="s">
        <v>133</v>
      </c>
      <c r="Q36" s="48" t="s">
        <v>134</v>
      </c>
    </row>
    <row r="37" spans="1:17" s="13" customFormat="1" ht="57.75" customHeight="1" x14ac:dyDescent="0.15">
      <c r="A37" s="46" t="str">
        <f>+EVALUACION!B37</f>
        <v>EJECUCIÓN</v>
      </c>
      <c r="B37" s="249" t="str">
        <f>+[2]EVALUACION!C37</f>
        <v>Variación en la disponibilidad o en el costo de los insumos necesarios para prestar los servicios.</v>
      </c>
      <c r="C37" s="250"/>
      <c r="D37" s="250"/>
      <c r="E37" s="251"/>
      <c r="F37" s="247" t="s">
        <v>175</v>
      </c>
      <c r="G37" s="248"/>
      <c r="H37" s="26">
        <f>+EVALUACION!I37</f>
        <v>2</v>
      </c>
      <c r="I37" s="26">
        <f>+EVALUACION!J37</f>
        <v>4</v>
      </c>
      <c r="J37" s="26">
        <f t="shared" si="4"/>
        <v>6</v>
      </c>
      <c r="K37" s="26" t="str">
        <f t="shared" si="5"/>
        <v>ALTO</v>
      </c>
      <c r="L37" s="26" t="s">
        <v>135</v>
      </c>
      <c r="M37" s="47" t="s">
        <v>136</v>
      </c>
      <c r="N37" s="47" t="s">
        <v>182</v>
      </c>
      <c r="O37" s="47" t="s">
        <v>185</v>
      </c>
      <c r="P37" s="47" t="s">
        <v>133</v>
      </c>
      <c r="Q37" s="48" t="s">
        <v>134</v>
      </c>
    </row>
    <row r="38" spans="1:17" s="13" customFormat="1" ht="57.75" customHeight="1" x14ac:dyDescent="0.15">
      <c r="A38" s="46" t="str">
        <f>+EVALUACION!B38</f>
        <v>EJECUCIÓN</v>
      </c>
      <c r="B38" s="249" t="str">
        <f>+[2]EVALUACION!C38</f>
        <v>Incumplimiento de compromisos adquiridos por el contratista seleccionado con sus subcontratistas, suministradores de bienes y servicios.</v>
      </c>
      <c r="C38" s="250"/>
      <c r="D38" s="250"/>
      <c r="E38" s="251"/>
      <c r="F38" s="247" t="s">
        <v>174</v>
      </c>
      <c r="G38" s="248"/>
      <c r="H38" s="26">
        <f>+EVALUACION!I38</f>
        <v>1</v>
      </c>
      <c r="I38" s="26">
        <f>+EVALUACION!J38</f>
        <v>3</v>
      </c>
      <c r="J38" s="26">
        <f t="shared" si="4"/>
        <v>4</v>
      </c>
      <c r="K38" s="26" t="str">
        <f t="shared" si="5"/>
        <v>BAJO</v>
      </c>
      <c r="L38" s="26" t="s">
        <v>135</v>
      </c>
      <c r="M38" s="47" t="s">
        <v>136</v>
      </c>
      <c r="N38" s="47" t="s">
        <v>182</v>
      </c>
      <c r="O38" s="47" t="s">
        <v>185</v>
      </c>
      <c r="P38" s="47" t="s">
        <v>133</v>
      </c>
      <c r="Q38" s="48" t="s">
        <v>134</v>
      </c>
    </row>
    <row r="39" spans="1:17" s="13" customFormat="1" ht="57.75" customHeight="1" x14ac:dyDescent="0.15">
      <c r="A39" s="46" t="str">
        <f>+EVALUACION!B39</f>
        <v>EJECUCIÓN</v>
      </c>
      <c r="B39" s="249" t="str">
        <f>+[2]EVALUACION!C39</f>
        <v>Incumplimiento de la administración en los pagos.</v>
      </c>
      <c r="C39" s="250"/>
      <c r="D39" s="250"/>
      <c r="E39" s="251"/>
      <c r="F39" s="247" t="s">
        <v>176</v>
      </c>
      <c r="G39" s="248"/>
      <c r="H39" s="26">
        <f>+EVALUACION!I39</f>
        <v>3</v>
      </c>
      <c r="I39" s="26">
        <f>+EVALUACION!J39</f>
        <v>4</v>
      </c>
      <c r="J39" s="26">
        <f t="shared" si="4"/>
        <v>7</v>
      </c>
      <c r="K39" s="26" t="str">
        <f t="shared" si="5"/>
        <v>ALTO</v>
      </c>
      <c r="L39" s="26" t="s">
        <v>135</v>
      </c>
      <c r="M39" s="47" t="s">
        <v>187</v>
      </c>
      <c r="N39" s="47" t="s">
        <v>182</v>
      </c>
      <c r="O39" s="47" t="s">
        <v>185</v>
      </c>
      <c r="P39" s="47" t="s">
        <v>133</v>
      </c>
      <c r="Q39" s="48" t="s">
        <v>134</v>
      </c>
    </row>
    <row r="40" spans="1:17" s="13" customFormat="1" ht="57.75" customHeight="1" x14ac:dyDescent="0.15">
      <c r="A40" s="46" t="str">
        <f>+EVALUACION!B40</f>
        <v>EJECUCIÓN</v>
      </c>
      <c r="B40" s="249" t="str">
        <f>+[2]EVALUACION!C40</f>
        <v>Cambios en el marco regulatorio o normatividad aplicable al proyecto.</v>
      </c>
      <c r="C40" s="250"/>
      <c r="D40" s="250"/>
      <c r="E40" s="251"/>
      <c r="F40" s="247" t="s">
        <v>169</v>
      </c>
      <c r="G40" s="248"/>
      <c r="H40" s="26">
        <f>+EVALUACION!I40</f>
        <v>1</v>
      </c>
      <c r="I40" s="26">
        <f>+EVALUACION!J40</f>
        <v>3</v>
      </c>
      <c r="J40" s="26">
        <f t="shared" si="4"/>
        <v>4</v>
      </c>
      <c r="K40" s="26" t="str">
        <f t="shared" si="5"/>
        <v>BAJO</v>
      </c>
      <c r="L40" s="26" t="s">
        <v>135</v>
      </c>
      <c r="M40" s="47" t="s">
        <v>187</v>
      </c>
      <c r="N40" s="47" t="s">
        <v>182</v>
      </c>
      <c r="O40" s="47" t="s">
        <v>185</v>
      </c>
      <c r="P40" s="47" t="s">
        <v>133</v>
      </c>
      <c r="Q40" s="48" t="s">
        <v>134</v>
      </c>
    </row>
    <row r="41" spans="1:17" s="13" customFormat="1" ht="57.75" customHeight="1" x14ac:dyDescent="0.15">
      <c r="A41" s="46" t="str">
        <f>+EVALUACION!B41</f>
        <v>EJECUCIÓN</v>
      </c>
      <c r="B41" s="249" t="str">
        <f>+[2]EVALUACION!C41</f>
        <v>Nuevos desarrollos técnologicos o estandares que influyen en la ejecución del contrato</v>
      </c>
      <c r="C41" s="250"/>
      <c r="D41" s="250"/>
      <c r="E41" s="251"/>
      <c r="F41" s="247" t="s">
        <v>172</v>
      </c>
      <c r="G41" s="248"/>
      <c r="H41" s="26">
        <f>+EVALUACION!I41</f>
        <v>1</v>
      </c>
      <c r="I41" s="26">
        <f>+EVALUACION!J41</f>
        <v>3</v>
      </c>
      <c r="J41" s="26">
        <f t="shared" si="4"/>
        <v>4</v>
      </c>
      <c r="K41" s="26" t="str">
        <f t="shared" si="5"/>
        <v>BAJO</v>
      </c>
      <c r="L41" s="26" t="s">
        <v>130</v>
      </c>
      <c r="M41" s="47" t="s">
        <v>187</v>
      </c>
      <c r="N41" s="47" t="s">
        <v>182</v>
      </c>
      <c r="O41" s="47" t="s">
        <v>185</v>
      </c>
      <c r="P41" s="47" t="s">
        <v>133</v>
      </c>
      <c r="Q41" s="48" t="s">
        <v>134</v>
      </c>
    </row>
    <row r="42" spans="1:17" s="13" customFormat="1" ht="57.75" customHeight="1" x14ac:dyDescent="0.15">
      <c r="A42" s="46" t="str">
        <f>+EVALUACION!B42</f>
        <v>EJECUCIÓN</v>
      </c>
      <c r="B42" s="249" t="str">
        <f>+[2]EVALUACION!C42</f>
        <v>Eventos naturales tales como lluvias, inundaciones y sequias entre otros</v>
      </c>
      <c r="C42" s="250"/>
      <c r="D42" s="250"/>
      <c r="E42" s="251"/>
      <c r="F42" s="247" t="s">
        <v>172</v>
      </c>
      <c r="G42" s="248"/>
      <c r="H42" s="26">
        <f>+EVALUACION!I42</f>
        <v>1</v>
      </c>
      <c r="I42" s="26">
        <f>+EVALUACION!J42</f>
        <v>2</v>
      </c>
      <c r="J42" s="26">
        <f t="shared" si="4"/>
        <v>3</v>
      </c>
      <c r="K42" s="26" t="str">
        <f t="shared" si="5"/>
        <v>BAJO</v>
      </c>
      <c r="L42" s="26" t="s">
        <v>130</v>
      </c>
      <c r="M42" s="14" t="s">
        <v>136</v>
      </c>
      <c r="N42" s="47" t="s">
        <v>182</v>
      </c>
      <c r="O42" s="47" t="s">
        <v>185</v>
      </c>
      <c r="P42" s="47" t="s">
        <v>133</v>
      </c>
      <c r="Q42" s="48" t="s">
        <v>134</v>
      </c>
    </row>
    <row r="43" spans="1:17" s="13" customFormat="1" ht="57.75" customHeight="1" x14ac:dyDescent="0.15">
      <c r="A43" s="46" t="str">
        <f>+EVALUACION!B43</f>
        <v>EJECUCIÓN</v>
      </c>
      <c r="B43" s="249" t="str">
        <f>+[2]EVALUACION!C43</f>
        <v>Vinculación extemporánea de los profesionales y/o facilitadores  por causas externas al conveniante.</v>
      </c>
      <c r="C43" s="250"/>
      <c r="D43" s="250"/>
      <c r="E43" s="251"/>
      <c r="F43" s="249" t="s">
        <v>192</v>
      </c>
      <c r="G43" s="251"/>
      <c r="H43" s="14">
        <v>2</v>
      </c>
      <c r="I43" s="14">
        <v>1</v>
      </c>
      <c r="J43" s="14">
        <v>3</v>
      </c>
      <c r="K43" s="26" t="str">
        <f t="shared" si="5"/>
        <v>BAJO</v>
      </c>
      <c r="L43" s="26" t="s">
        <v>130</v>
      </c>
      <c r="M43" s="14" t="s">
        <v>136</v>
      </c>
      <c r="N43" s="14" t="s">
        <v>182</v>
      </c>
      <c r="O43" s="47" t="s">
        <v>185</v>
      </c>
      <c r="P43" s="47" t="s">
        <v>133</v>
      </c>
      <c r="Q43" s="48" t="s">
        <v>134</v>
      </c>
    </row>
    <row r="44" spans="1:17" s="13" customFormat="1" ht="57.75" customHeight="1" x14ac:dyDescent="0.15">
      <c r="A44" s="46" t="str">
        <f>+EVALUACION!B44</f>
        <v>EJECUCIÓN</v>
      </c>
      <c r="B44" s="249" t="s">
        <v>204</v>
      </c>
      <c r="C44" s="250"/>
      <c r="D44" s="250"/>
      <c r="E44" s="251"/>
      <c r="F44" s="249" t="s">
        <v>193</v>
      </c>
      <c r="G44" s="251"/>
      <c r="H44" s="14">
        <v>1</v>
      </c>
      <c r="I44" s="14">
        <v>2</v>
      </c>
      <c r="J44" s="14">
        <v>3</v>
      </c>
      <c r="K44" s="26" t="str">
        <f t="shared" si="5"/>
        <v>BAJO</v>
      </c>
      <c r="L44" s="26" t="s">
        <v>130</v>
      </c>
      <c r="M44" s="14" t="s">
        <v>136</v>
      </c>
      <c r="N44" s="14" t="s">
        <v>194</v>
      </c>
      <c r="O44" s="47" t="s">
        <v>185</v>
      </c>
      <c r="P44" s="47" t="s">
        <v>133</v>
      </c>
      <c r="Q44" s="48" t="s">
        <v>134</v>
      </c>
    </row>
    <row r="45" spans="1:17" s="13" customFormat="1" ht="57.75" customHeight="1" x14ac:dyDescent="0.15">
      <c r="A45" s="46" t="str">
        <f>+EVALUACION!B45</f>
        <v>EJECUCIÓN</v>
      </c>
      <c r="B45" s="249" t="s">
        <v>205</v>
      </c>
      <c r="C45" s="250"/>
      <c r="D45" s="250"/>
      <c r="E45" s="251"/>
      <c r="F45" s="252" t="s">
        <v>196</v>
      </c>
      <c r="G45" s="253"/>
      <c r="H45" s="14">
        <v>2</v>
      </c>
      <c r="I45" s="14">
        <v>2</v>
      </c>
      <c r="J45" s="14">
        <v>4</v>
      </c>
      <c r="K45" s="26" t="str">
        <f t="shared" si="5"/>
        <v>BAJO</v>
      </c>
      <c r="L45" s="26" t="s">
        <v>135</v>
      </c>
      <c r="M45" s="14" t="s">
        <v>136</v>
      </c>
      <c r="N45" s="14" t="s">
        <v>182</v>
      </c>
      <c r="O45" s="47" t="s">
        <v>185</v>
      </c>
      <c r="P45" s="47" t="s">
        <v>133</v>
      </c>
      <c r="Q45" s="48" t="s">
        <v>134</v>
      </c>
    </row>
    <row r="46" spans="1:17" s="13" customFormat="1" ht="57.75" customHeight="1" x14ac:dyDescent="0.15">
      <c r="A46" s="46" t="str">
        <f>+EVALUACION!B46</f>
        <v>EJECUCIÓN</v>
      </c>
      <c r="B46" s="249" t="s">
        <v>190</v>
      </c>
      <c r="C46" s="250"/>
      <c r="D46" s="250"/>
      <c r="E46" s="251"/>
      <c r="F46" s="247" t="s">
        <v>177</v>
      </c>
      <c r="G46" s="248"/>
      <c r="H46" s="26">
        <v>3</v>
      </c>
      <c r="I46" s="26">
        <v>4</v>
      </c>
      <c r="J46" s="26">
        <v>7</v>
      </c>
      <c r="K46" s="26" t="str">
        <f t="shared" ref="K46:K53" si="6">IF(J46&lt;=4,"BAJO",IF(J46=5,"MEDIO",IF(J46=6,"ALTO",IF(J46=7,"ALTO","EXTREMO"))))</f>
        <v>ALTO</v>
      </c>
      <c r="L46" s="26" t="s">
        <v>135</v>
      </c>
      <c r="M46" s="47" t="s">
        <v>136</v>
      </c>
      <c r="N46" s="47" t="s">
        <v>182</v>
      </c>
      <c r="O46" s="47" t="s">
        <v>185</v>
      </c>
      <c r="P46" s="47" t="s">
        <v>133</v>
      </c>
      <c r="Q46" s="48" t="s">
        <v>134</v>
      </c>
    </row>
    <row r="47" spans="1:17" s="13" customFormat="1" ht="57.75" customHeight="1" x14ac:dyDescent="0.15">
      <c r="A47" s="46" t="str">
        <f>+EVALUACION!B47</f>
        <v>EJECUCIÓN</v>
      </c>
      <c r="B47" s="249" t="s">
        <v>150</v>
      </c>
      <c r="C47" s="250"/>
      <c r="D47" s="250"/>
      <c r="E47" s="251"/>
      <c r="F47" s="247" t="s">
        <v>178</v>
      </c>
      <c r="G47" s="248"/>
      <c r="H47" s="26">
        <v>3</v>
      </c>
      <c r="I47" s="26">
        <v>4</v>
      </c>
      <c r="J47" s="26">
        <v>7</v>
      </c>
      <c r="K47" s="26" t="str">
        <f t="shared" si="6"/>
        <v>ALTO</v>
      </c>
      <c r="L47" s="26" t="s">
        <v>135</v>
      </c>
      <c r="M47" s="47" t="s">
        <v>136</v>
      </c>
      <c r="N47" s="47" t="s">
        <v>182</v>
      </c>
      <c r="O47" s="47" t="s">
        <v>185</v>
      </c>
      <c r="P47" s="47" t="s">
        <v>133</v>
      </c>
      <c r="Q47" s="48" t="s">
        <v>134</v>
      </c>
    </row>
    <row r="48" spans="1:17" s="13" customFormat="1" ht="57.75" customHeight="1" x14ac:dyDescent="0.15">
      <c r="A48" s="46" t="str">
        <f>+EVALUACION!B48</f>
        <v>EJECUCIÓN</v>
      </c>
      <c r="B48" s="249" t="s">
        <v>151</v>
      </c>
      <c r="C48" s="250"/>
      <c r="D48" s="250"/>
      <c r="E48" s="251"/>
      <c r="F48" s="247" t="s">
        <v>179</v>
      </c>
      <c r="G48" s="248"/>
      <c r="H48" s="26">
        <v>3</v>
      </c>
      <c r="I48" s="26">
        <v>4</v>
      </c>
      <c r="J48" s="26">
        <v>7</v>
      </c>
      <c r="K48" s="26" t="str">
        <f t="shared" si="6"/>
        <v>ALTO</v>
      </c>
      <c r="L48" s="26" t="s">
        <v>135</v>
      </c>
      <c r="M48" s="47" t="s">
        <v>136</v>
      </c>
      <c r="N48" s="47" t="s">
        <v>182</v>
      </c>
      <c r="O48" s="47" t="s">
        <v>185</v>
      </c>
      <c r="P48" s="47" t="s">
        <v>133</v>
      </c>
      <c r="Q48" s="48" t="s">
        <v>134</v>
      </c>
    </row>
    <row r="49" spans="1:22" s="13" customFormat="1" ht="57.75" customHeight="1" x14ac:dyDescent="0.15">
      <c r="A49" s="46" t="str">
        <f>+EVALUACION!B49</f>
        <v>EJECUCIÓN</v>
      </c>
      <c r="B49" s="249" t="s">
        <v>165</v>
      </c>
      <c r="C49" s="250"/>
      <c r="D49" s="250"/>
      <c r="E49" s="251"/>
      <c r="F49" s="247" t="s">
        <v>180</v>
      </c>
      <c r="G49" s="248"/>
      <c r="H49" s="26">
        <v>2</v>
      </c>
      <c r="I49" s="26">
        <v>4</v>
      </c>
      <c r="J49" s="26">
        <v>6</v>
      </c>
      <c r="K49" s="26" t="str">
        <f t="shared" ref="K49:K52" si="7">IF(J49&lt;=4,"BAJO",IF(J49=5,"MEDIO",IF(J49=6,"ALTO",IF(J49=7,"ALTO","EXTREMO"))))</f>
        <v>ALTO</v>
      </c>
      <c r="L49" s="26" t="s">
        <v>135</v>
      </c>
      <c r="M49" s="47" t="s">
        <v>136</v>
      </c>
      <c r="N49" s="47" t="s">
        <v>182</v>
      </c>
      <c r="O49" s="47" t="s">
        <v>185</v>
      </c>
      <c r="P49" s="47" t="s">
        <v>133</v>
      </c>
      <c r="Q49" s="48" t="s">
        <v>134</v>
      </c>
    </row>
    <row r="50" spans="1:22" s="13" customFormat="1" ht="57.75" customHeight="1" x14ac:dyDescent="0.15">
      <c r="A50" s="46" t="s">
        <v>50</v>
      </c>
      <c r="B50" s="249" t="s">
        <v>208</v>
      </c>
      <c r="C50" s="250"/>
      <c r="D50" s="250"/>
      <c r="E50" s="251"/>
      <c r="F50" s="247" t="s">
        <v>193</v>
      </c>
      <c r="G50" s="248"/>
      <c r="H50" s="26">
        <v>1</v>
      </c>
      <c r="I50" s="26">
        <v>1</v>
      </c>
      <c r="J50" s="26">
        <v>2</v>
      </c>
      <c r="K50" s="26" t="str">
        <f t="shared" si="7"/>
        <v>BAJO</v>
      </c>
      <c r="L50" s="26" t="s">
        <v>135</v>
      </c>
      <c r="M50" s="132" t="s">
        <v>136</v>
      </c>
      <c r="N50" s="47" t="s">
        <v>182</v>
      </c>
      <c r="O50" s="47" t="s">
        <v>185</v>
      </c>
      <c r="P50" s="47" t="s">
        <v>133</v>
      </c>
      <c r="Q50" s="48" t="s">
        <v>134</v>
      </c>
    </row>
    <row r="51" spans="1:22" s="13" customFormat="1" ht="57.75" customHeight="1" x14ac:dyDescent="0.15">
      <c r="A51" s="46" t="s">
        <v>50</v>
      </c>
      <c r="B51" s="249" t="s">
        <v>210</v>
      </c>
      <c r="C51" s="250"/>
      <c r="D51" s="250"/>
      <c r="E51" s="251"/>
      <c r="F51" s="249" t="s">
        <v>215</v>
      </c>
      <c r="G51" s="251"/>
      <c r="H51" s="26">
        <v>1</v>
      </c>
      <c r="I51" s="26">
        <v>1</v>
      </c>
      <c r="J51" s="26">
        <v>2</v>
      </c>
      <c r="K51" s="26" t="str">
        <f t="shared" si="7"/>
        <v>BAJO</v>
      </c>
      <c r="L51" s="26" t="s">
        <v>135</v>
      </c>
      <c r="M51" s="132" t="s">
        <v>136</v>
      </c>
      <c r="N51" s="47" t="s">
        <v>182</v>
      </c>
      <c r="O51" s="47" t="s">
        <v>185</v>
      </c>
      <c r="P51" s="47" t="s">
        <v>133</v>
      </c>
      <c r="Q51" s="48" t="s">
        <v>134</v>
      </c>
    </row>
    <row r="52" spans="1:22" s="13" customFormat="1" ht="57.75" customHeight="1" x14ac:dyDescent="0.2">
      <c r="A52" s="46" t="s">
        <v>50</v>
      </c>
      <c r="B52" s="249" t="s">
        <v>211</v>
      </c>
      <c r="C52" s="250"/>
      <c r="D52" s="250"/>
      <c r="E52" s="251"/>
      <c r="F52" s="291" t="s">
        <v>213</v>
      </c>
      <c r="G52" s="292"/>
      <c r="H52" s="26">
        <v>2</v>
      </c>
      <c r="I52" s="27">
        <v>3</v>
      </c>
      <c r="J52" s="27">
        <v>5</v>
      </c>
      <c r="K52" s="26" t="str">
        <f t="shared" si="7"/>
        <v>MEDIO</v>
      </c>
      <c r="L52" s="26" t="s">
        <v>135</v>
      </c>
      <c r="M52" s="132" t="s">
        <v>136</v>
      </c>
      <c r="N52" s="47" t="s">
        <v>182</v>
      </c>
      <c r="O52" s="47" t="s">
        <v>185</v>
      </c>
      <c r="P52" s="47" t="s">
        <v>133</v>
      </c>
      <c r="Q52" s="48" t="s">
        <v>134</v>
      </c>
    </row>
    <row r="53" spans="1:22" s="13" customFormat="1" ht="57.75" customHeight="1" x14ac:dyDescent="0.15">
      <c r="A53" s="46" t="str">
        <f>+EVALUACION!B53</f>
        <v>EJECUCIÓN</v>
      </c>
      <c r="B53" s="249" t="s">
        <v>209</v>
      </c>
      <c r="C53" s="250"/>
      <c r="D53" s="250"/>
      <c r="E53" s="251"/>
      <c r="F53" s="255" t="s">
        <v>214</v>
      </c>
      <c r="G53" s="256"/>
      <c r="H53" s="14">
        <v>1</v>
      </c>
      <c r="I53" s="14">
        <v>1</v>
      </c>
      <c r="J53" s="14">
        <v>1</v>
      </c>
      <c r="K53" s="26" t="str">
        <f t="shared" si="6"/>
        <v>BAJO</v>
      </c>
      <c r="L53" s="26" t="s">
        <v>135</v>
      </c>
      <c r="M53" s="47" t="s">
        <v>136</v>
      </c>
      <c r="N53" s="47" t="s">
        <v>182</v>
      </c>
      <c r="O53" s="47" t="s">
        <v>185</v>
      </c>
      <c r="P53" s="47" t="s">
        <v>133</v>
      </c>
      <c r="Q53" s="48" t="s">
        <v>134</v>
      </c>
    </row>
    <row r="54" spans="1:22" ht="12.75" customHeight="1" x14ac:dyDescent="0.2">
      <c r="A54" s="17"/>
      <c r="B54" s="20"/>
      <c r="C54" s="20"/>
      <c r="D54" s="20"/>
      <c r="E54" s="20"/>
      <c r="F54" s="20"/>
      <c r="G54" s="20"/>
      <c r="H54" s="20"/>
      <c r="I54" s="20"/>
      <c r="J54" s="20"/>
      <c r="K54" s="20"/>
      <c r="L54" s="20"/>
      <c r="M54" s="20"/>
      <c r="N54" s="20"/>
      <c r="O54" s="20"/>
      <c r="P54" s="20"/>
      <c r="Q54" s="22"/>
    </row>
    <row r="55" spans="1:22" ht="14" x14ac:dyDescent="0.2">
      <c r="A55" s="17"/>
      <c r="B55" s="260" t="s">
        <v>107</v>
      </c>
      <c r="C55" s="260"/>
      <c r="D55" s="260"/>
      <c r="E55" s="260"/>
      <c r="F55" s="20"/>
      <c r="G55" s="223" t="s">
        <v>137</v>
      </c>
      <c r="H55" s="223"/>
      <c r="I55" s="223"/>
      <c r="J55" s="223"/>
      <c r="K55" s="49"/>
      <c r="L55" s="49"/>
      <c r="M55" s="49"/>
      <c r="N55" s="49"/>
      <c r="O55" s="49"/>
      <c r="P55" s="49"/>
      <c r="Q55" s="22"/>
    </row>
    <row r="56" spans="1:22" ht="19.5" customHeight="1" x14ac:dyDescent="0.2">
      <c r="A56" s="234" t="s">
        <v>79</v>
      </c>
      <c r="B56" s="257" t="s">
        <v>80</v>
      </c>
      <c r="C56" s="259"/>
      <c r="D56" s="258"/>
      <c r="E56" s="29" t="s">
        <v>81</v>
      </c>
      <c r="F56" s="20"/>
      <c r="G56" s="257" t="s">
        <v>82</v>
      </c>
      <c r="H56" s="258"/>
      <c r="I56" s="257" t="s">
        <v>81</v>
      </c>
      <c r="J56" s="258"/>
      <c r="K56" s="34"/>
      <c r="L56" s="34"/>
      <c r="M56" s="223" t="s">
        <v>107</v>
      </c>
      <c r="N56" s="223"/>
      <c r="O56" s="223"/>
      <c r="P56" s="34"/>
      <c r="Q56" s="22"/>
    </row>
    <row r="57" spans="1:22" ht="21" customHeight="1" x14ac:dyDescent="0.2">
      <c r="A57" s="234"/>
      <c r="B57" s="247" t="s">
        <v>83</v>
      </c>
      <c r="C57" s="254"/>
      <c r="D57" s="248"/>
      <c r="E57" s="31">
        <v>1</v>
      </c>
      <c r="F57" s="20"/>
      <c r="G57" s="247" t="s">
        <v>84</v>
      </c>
      <c r="H57" s="248"/>
      <c r="I57" s="247">
        <v>1</v>
      </c>
      <c r="J57" s="248"/>
      <c r="K57" s="34"/>
      <c r="L57" s="34"/>
      <c r="M57" s="261" t="s">
        <v>93</v>
      </c>
      <c r="N57" s="262"/>
      <c r="O57" s="50" t="s">
        <v>106</v>
      </c>
      <c r="P57" s="34"/>
      <c r="Q57" s="22"/>
    </row>
    <row r="58" spans="1:22" ht="15.75" customHeight="1" x14ac:dyDescent="0.2">
      <c r="A58" s="234"/>
      <c r="B58" s="247" t="s">
        <v>85</v>
      </c>
      <c r="C58" s="254"/>
      <c r="D58" s="248"/>
      <c r="E58" s="31">
        <v>2</v>
      </c>
      <c r="F58" s="20"/>
      <c r="G58" s="247" t="s">
        <v>86</v>
      </c>
      <c r="H58" s="248"/>
      <c r="I58" s="247">
        <v>2</v>
      </c>
      <c r="J58" s="248"/>
      <c r="K58" s="34"/>
      <c r="L58" s="34"/>
      <c r="M58" s="269" t="s">
        <v>108</v>
      </c>
      <c r="N58" s="270"/>
      <c r="O58" s="51" t="s">
        <v>109</v>
      </c>
      <c r="P58" s="34"/>
      <c r="Q58" s="22"/>
      <c r="S58" s="3"/>
      <c r="T58" s="3"/>
      <c r="U58" s="3"/>
      <c r="V58" s="3"/>
    </row>
    <row r="59" spans="1:22" ht="24.75" customHeight="1" x14ac:dyDescent="0.2">
      <c r="A59" s="234"/>
      <c r="B59" s="247" t="s">
        <v>87</v>
      </c>
      <c r="C59" s="254"/>
      <c r="D59" s="248"/>
      <c r="E59" s="31">
        <v>3</v>
      </c>
      <c r="F59" s="20"/>
      <c r="G59" s="247" t="s">
        <v>88</v>
      </c>
      <c r="H59" s="248"/>
      <c r="I59" s="247">
        <v>3</v>
      </c>
      <c r="J59" s="248"/>
      <c r="K59" s="34"/>
      <c r="L59" s="34"/>
      <c r="M59" s="211" t="s">
        <v>110</v>
      </c>
      <c r="N59" s="280"/>
      <c r="O59" s="51" t="s">
        <v>111</v>
      </c>
      <c r="P59" s="34"/>
      <c r="Q59" s="22"/>
    </row>
    <row r="60" spans="1:22" ht="18" customHeight="1" x14ac:dyDescent="0.2">
      <c r="A60" s="234"/>
      <c r="B60" s="247" t="s">
        <v>89</v>
      </c>
      <c r="C60" s="254"/>
      <c r="D60" s="248"/>
      <c r="E60" s="31">
        <v>4</v>
      </c>
      <c r="F60" s="20"/>
      <c r="G60" s="247" t="s">
        <v>90</v>
      </c>
      <c r="H60" s="248"/>
      <c r="I60" s="247">
        <v>4</v>
      </c>
      <c r="J60" s="248"/>
      <c r="K60" s="34"/>
      <c r="L60" s="34"/>
      <c r="M60" s="267">
        <v>5</v>
      </c>
      <c r="N60" s="268"/>
      <c r="O60" s="51" t="s">
        <v>112</v>
      </c>
      <c r="P60" s="34"/>
      <c r="Q60" s="22"/>
    </row>
    <row r="61" spans="1:22" ht="21" customHeight="1" thickBot="1" x14ac:dyDescent="0.25">
      <c r="A61" s="234"/>
      <c r="B61" s="247" t="s">
        <v>91</v>
      </c>
      <c r="C61" s="254"/>
      <c r="D61" s="248"/>
      <c r="E61" s="31">
        <v>5</v>
      </c>
      <c r="F61" s="20"/>
      <c r="G61" s="247" t="s">
        <v>92</v>
      </c>
      <c r="H61" s="248"/>
      <c r="I61" s="247">
        <v>5</v>
      </c>
      <c r="J61" s="248"/>
      <c r="K61" s="34"/>
      <c r="L61" s="34"/>
      <c r="M61" s="285" t="s">
        <v>113</v>
      </c>
      <c r="N61" s="286"/>
      <c r="O61" s="52" t="s">
        <v>114</v>
      </c>
      <c r="P61" s="34"/>
      <c r="Q61" s="22"/>
    </row>
    <row r="62" spans="1:22" ht="14" x14ac:dyDescent="0.2">
      <c r="A62" s="17"/>
      <c r="B62" s="20"/>
      <c r="C62" s="20"/>
      <c r="D62" s="20"/>
      <c r="E62" s="20"/>
      <c r="F62" s="20"/>
      <c r="G62" s="20"/>
      <c r="H62" s="20"/>
      <c r="I62" s="20"/>
      <c r="J62" s="20"/>
      <c r="K62" s="20"/>
      <c r="L62" s="20"/>
      <c r="M62" s="20"/>
      <c r="N62" s="20"/>
      <c r="O62" s="20"/>
      <c r="P62" s="20"/>
      <c r="Q62" s="22"/>
    </row>
    <row r="63" spans="1:22" ht="18" customHeight="1" x14ac:dyDescent="0.2">
      <c r="A63" s="17"/>
      <c r="B63" s="223" t="s">
        <v>93</v>
      </c>
      <c r="C63" s="223"/>
      <c r="D63" s="223"/>
      <c r="E63" s="223"/>
      <c r="F63" s="223"/>
      <c r="G63" s="223"/>
      <c r="H63" s="223"/>
      <c r="I63" s="223"/>
      <c r="J63" s="223"/>
      <c r="K63" s="223"/>
      <c r="L63" s="223"/>
      <c r="M63" s="223"/>
      <c r="N63" s="223"/>
      <c r="O63" s="223"/>
      <c r="P63" s="223"/>
      <c r="Q63" s="22"/>
    </row>
    <row r="64" spans="1:22" ht="68.25" customHeight="1" x14ac:dyDescent="0.2">
      <c r="A64" s="17"/>
      <c r="B64" s="247" t="s">
        <v>94</v>
      </c>
      <c r="C64" s="254"/>
      <c r="D64" s="254"/>
      <c r="E64" s="248"/>
      <c r="F64" s="247" t="s">
        <v>95</v>
      </c>
      <c r="G64" s="248"/>
      <c r="H64" s="247" t="s">
        <v>96</v>
      </c>
      <c r="I64" s="254"/>
      <c r="J64" s="248"/>
      <c r="K64" s="247" t="s">
        <v>97</v>
      </c>
      <c r="L64" s="248"/>
      <c r="M64" s="247" t="s">
        <v>98</v>
      </c>
      <c r="N64" s="248"/>
      <c r="O64" s="247" t="s">
        <v>99</v>
      </c>
      <c r="P64" s="248"/>
      <c r="Q64" s="22"/>
    </row>
    <row r="65" spans="1:17" ht="60" customHeight="1" x14ac:dyDescent="0.2">
      <c r="A65" s="17"/>
      <c r="B65" s="247" t="s">
        <v>100</v>
      </c>
      <c r="C65" s="254"/>
      <c r="D65" s="254"/>
      <c r="E65" s="248"/>
      <c r="F65" s="247" t="s">
        <v>101</v>
      </c>
      <c r="G65" s="248"/>
      <c r="H65" s="247" t="s">
        <v>102</v>
      </c>
      <c r="I65" s="254"/>
      <c r="J65" s="248"/>
      <c r="K65" s="247" t="s">
        <v>103</v>
      </c>
      <c r="L65" s="248"/>
      <c r="M65" s="247" t="s">
        <v>104</v>
      </c>
      <c r="N65" s="248"/>
      <c r="O65" s="247" t="s">
        <v>105</v>
      </c>
      <c r="P65" s="248"/>
      <c r="Q65" s="22"/>
    </row>
    <row r="66" spans="1:17" ht="14" x14ac:dyDescent="0.2">
      <c r="A66" s="17"/>
      <c r="B66" s="272" t="s">
        <v>80</v>
      </c>
      <c r="C66" s="273"/>
      <c r="D66" s="274"/>
      <c r="E66" s="278" t="s">
        <v>81</v>
      </c>
      <c r="F66" s="261" t="s">
        <v>84</v>
      </c>
      <c r="G66" s="262"/>
      <c r="H66" s="261" t="s">
        <v>86</v>
      </c>
      <c r="I66" s="281"/>
      <c r="J66" s="262"/>
      <c r="K66" s="261" t="s">
        <v>88</v>
      </c>
      <c r="L66" s="262"/>
      <c r="M66" s="261" t="s">
        <v>90</v>
      </c>
      <c r="N66" s="262"/>
      <c r="O66" s="257" t="s">
        <v>92</v>
      </c>
      <c r="P66" s="258"/>
      <c r="Q66" s="22"/>
    </row>
    <row r="67" spans="1:17" ht="14" x14ac:dyDescent="0.2">
      <c r="A67" s="17"/>
      <c r="B67" s="275"/>
      <c r="C67" s="276"/>
      <c r="D67" s="277"/>
      <c r="E67" s="279"/>
      <c r="F67" s="263">
        <v>1</v>
      </c>
      <c r="G67" s="264"/>
      <c r="H67" s="263">
        <v>2</v>
      </c>
      <c r="I67" s="282"/>
      <c r="J67" s="264"/>
      <c r="K67" s="263">
        <v>3</v>
      </c>
      <c r="L67" s="264"/>
      <c r="M67" s="263">
        <v>4</v>
      </c>
      <c r="N67" s="264"/>
      <c r="O67" s="263">
        <v>5</v>
      </c>
      <c r="P67" s="264"/>
      <c r="Q67" s="22"/>
    </row>
    <row r="68" spans="1:17" ht="19.5" customHeight="1" x14ac:dyDescent="0.2">
      <c r="A68" s="17"/>
      <c r="B68" s="247" t="s">
        <v>83</v>
      </c>
      <c r="C68" s="254"/>
      <c r="D68" s="248"/>
      <c r="E68" s="38">
        <v>1</v>
      </c>
      <c r="F68" s="265">
        <v>2</v>
      </c>
      <c r="G68" s="266"/>
      <c r="H68" s="265">
        <v>3</v>
      </c>
      <c r="I68" s="283"/>
      <c r="J68" s="266"/>
      <c r="K68" s="265">
        <v>4</v>
      </c>
      <c r="L68" s="266"/>
      <c r="M68" s="267">
        <v>5</v>
      </c>
      <c r="N68" s="268"/>
      <c r="O68" s="211">
        <v>6</v>
      </c>
      <c r="P68" s="280"/>
      <c r="Q68" s="22"/>
    </row>
    <row r="69" spans="1:17" ht="21.75" customHeight="1" x14ac:dyDescent="0.2">
      <c r="A69" s="17"/>
      <c r="B69" s="247" t="s">
        <v>85</v>
      </c>
      <c r="C69" s="254"/>
      <c r="D69" s="248"/>
      <c r="E69" s="38">
        <v>2</v>
      </c>
      <c r="F69" s="265">
        <v>3</v>
      </c>
      <c r="G69" s="266"/>
      <c r="H69" s="265">
        <v>4</v>
      </c>
      <c r="I69" s="283"/>
      <c r="J69" s="266"/>
      <c r="K69" s="267">
        <v>5</v>
      </c>
      <c r="L69" s="268"/>
      <c r="M69" s="211">
        <v>6</v>
      </c>
      <c r="N69" s="280"/>
      <c r="O69" s="211">
        <v>7</v>
      </c>
      <c r="P69" s="280"/>
      <c r="Q69" s="22"/>
    </row>
    <row r="70" spans="1:17" ht="21" customHeight="1" x14ac:dyDescent="0.2">
      <c r="A70" s="17"/>
      <c r="B70" s="247" t="s">
        <v>87</v>
      </c>
      <c r="C70" s="254"/>
      <c r="D70" s="248"/>
      <c r="E70" s="38">
        <v>3</v>
      </c>
      <c r="F70" s="265">
        <v>4</v>
      </c>
      <c r="G70" s="266"/>
      <c r="H70" s="267">
        <v>5</v>
      </c>
      <c r="I70" s="271"/>
      <c r="J70" s="268"/>
      <c r="K70" s="211">
        <v>6</v>
      </c>
      <c r="L70" s="280"/>
      <c r="M70" s="211">
        <v>7</v>
      </c>
      <c r="N70" s="280"/>
      <c r="O70" s="269">
        <v>8</v>
      </c>
      <c r="P70" s="270"/>
      <c r="Q70" s="22"/>
    </row>
    <row r="71" spans="1:17" ht="21" customHeight="1" x14ac:dyDescent="0.2">
      <c r="A71" s="17"/>
      <c r="B71" s="247" t="s">
        <v>89</v>
      </c>
      <c r="C71" s="254"/>
      <c r="D71" s="248"/>
      <c r="E71" s="38">
        <v>4</v>
      </c>
      <c r="F71" s="267">
        <v>5</v>
      </c>
      <c r="G71" s="268"/>
      <c r="H71" s="211">
        <v>6</v>
      </c>
      <c r="I71" s="284"/>
      <c r="J71" s="280"/>
      <c r="K71" s="211">
        <v>7</v>
      </c>
      <c r="L71" s="280"/>
      <c r="M71" s="269">
        <v>8</v>
      </c>
      <c r="N71" s="270"/>
      <c r="O71" s="269">
        <v>9</v>
      </c>
      <c r="P71" s="270"/>
      <c r="Q71" s="22"/>
    </row>
    <row r="72" spans="1:17" ht="21" customHeight="1" x14ac:dyDescent="0.2">
      <c r="A72" s="17"/>
      <c r="B72" s="247" t="s">
        <v>91</v>
      </c>
      <c r="C72" s="254"/>
      <c r="D72" s="248"/>
      <c r="E72" s="38">
        <v>5</v>
      </c>
      <c r="F72" s="211">
        <v>6</v>
      </c>
      <c r="G72" s="280"/>
      <c r="H72" s="211">
        <v>7</v>
      </c>
      <c r="I72" s="284"/>
      <c r="J72" s="280"/>
      <c r="K72" s="269">
        <v>8</v>
      </c>
      <c r="L72" s="270"/>
      <c r="M72" s="269">
        <v>9</v>
      </c>
      <c r="N72" s="270"/>
      <c r="O72" s="269">
        <v>10</v>
      </c>
      <c r="P72" s="270"/>
      <c r="Q72" s="22"/>
    </row>
    <row r="73" spans="1:17" ht="15" thickBot="1" x14ac:dyDescent="0.25">
      <c r="A73" s="53"/>
      <c r="B73" s="54"/>
      <c r="C73" s="54"/>
      <c r="D73" s="54"/>
      <c r="E73" s="54"/>
      <c r="F73" s="54"/>
      <c r="G73" s="54"/>
      <c r="H73" s="54"/>
      <c r="I73" s="54"/>
      <c r="J73" s="54"/>
      <c r="K73" s="54"/>
      <c r="L73" s="54"/>
      <c r="M73" s="54"/>
      <c r="N73" s="54"/>
      <c r="O73" s="54"/>
      <c r="P73" s="54"/>
      <c r="Q73" s="55"/>
    </row>
  </sheetData>
  <mergeCells count="165">
    <mergeCell ref="B49:E49"/>
    <mergeCell ref="F49:G49"/>
    <mergeCell ref="B50:E50"/>
    <mergeCell ref="F50:G50"/>
    <mergeCell ref="B51:E51"/>
    <mergeCell ref="B52:E52"/>
    <mergeCell ref="F51:G51"/>
    <mergeCell ref="F52:G52"/>
    <mergeCell ref="B31:E31"/>
    <mergeCell ref="F31:G31"/>
    <mergeCell ref="B32:E32"/>
    <mergeCell ref="F32:G32"/>
    <mergeCell ref="B33:E33"/>
    <mergeCell ref="F33:G33"/>
    <mergeCell ref="B34:E34"/>
    <mergeCell ref="F34:G34"/>
    <mergeCell ref="B35:E35"/>
    <mergeCell ref="F35:G35"/>
    <mergeCell ref="B41:E41"/>
    <mergeCell ref="F41:G41"/>
    <mergeCell ref="B42:E42"/>
    <mergeCell ref="F42:G42"/>
    <mergeCell ref="B43:E43"/>
    <mergeCell ref="F43:G43"/>
    <mergeCell ref="B26:E26"/>
    <mergeCell ref="F26:G26"/>
    <mergeCell ref="B27:E27"/>
    <mergeCell ref="F27:G27"/>
    <mergeCell ref="B28:E28"/>
    <mergeCell ref="F28:G28"/>
    <mergeCell ref="B29:E29"/>
    <mergeCell ref="F29:G29"/>
    <mergeCell ref="B30:E30"/>
    <mergeCell ref="F30:G30"/>
    <mergeCell ref="P2:Q4"/>
    <mergeCell ref="A2:C4"/>
    <mergeCell ref="D2:O4"/>
    <mergeCell ref="A6:Q6"/>
    <mergeCell ref="A7:Q7"/>
    <mergeCell ref="F15:G15"/>
    <mergeCell ref="B15:E15"/>
    <mergeCell ref="B16:E16"/>
    <mergeCell ref="F16:G16"/>
    <mergeCell ref="I56:J56"/>
    <mergeCell ref="B57:D57"/>
    <mergeCell ref="I58:J58"/>
    <mergeCell ref="M59:N59"/>
    <mergeCell ref="M64:N64"/>
    <mergeCell ref="M65:N65"/>
    <mergeCell ref="K64:L64"/>
    <mergeCell ref="K65:L65"/>
    <mergeCell ref="M60:N60"/>
    <mergeCell ref="M61:N61"/>
    <mergeCell ref="F64:G64"/>
    <mergeCell ref="F65:G65"/>
    <mergeCell ref="B63:P63"/>
    <mergeCell ref="I60:J60"/>
    <mergeCell ref="I61:J61"/>
    <mergeCell ref="I57:J57"/>
    <mergeCell ref="M56:O56"/>
    <mergeCell ref="M57:N57"/>
    <mergeCell ref="M58:N58"/>
    <mergeCell ref="I59:J59"/>
    <mergeCell ref="O64:P64"/>
    <mergeCell ref="O65:P65"/>
    <mergeCell ref="H64:J64"/>
    <mergeCell ref="H65:J65"/>
    <mergeCell ref="K66:L66"/>
    <mergeCell ref="H72:J72"/>
    <mergeCell ref="O72:P72"/>
    <mergeCell ref="M66:N66"/>
    <mergeCell ref="O66:P66"/>
    <mergeCell ref="O70:P70"/>
    <mergeCell ref="O71:P71"/>
    <mergeCell ref="M71:N71"/>
    <mergeCell ref="H71:J71"/>
    <mergeCell ref="K72:L72"/>
    <mergeCell ref="O68:P68"/>
    <mergeCell ref="O69:P69"/>
    <mergeCell ref="O67:P67"/>
    <mergeCell ref="H69:J69"/>
    <mergeCell ref="B71:D71"/>
    <mergeCell ref="M72:N72"/>
    <mergeCell ref="B68:D68"/>
    <mergeCell ref="B69:D69"/>
    <mergeCell ref="B70:D70"/>
    <mergeCell ref="B64:E64"/>
    <mergeCell ref="B65:E65"/>
    <mergeCell ref="H70:J70"/>
    <mergeCell ref="B66:D67"/>
    <mergeCell ref="E66:E67"/>
    <mergeCell ref="M67:N67"/>
    <mergeCell ref="M68:N68"/>
    <mergeCell ref="M69:N69"/>
    <mergeCell ref="M70:N70"/>
    <mergeCell ref="B72:D72"/>
    <mergeCell ref="K71:L71"/>
    <mergeCell ref="K68:L68"/>
    <mergeCell ref="K69:L69"/>
    <mergeCell ref="H66:J66"/>
    <mergeCell ref="H67:J67"/>
    <mergeCell ref="H68:J68"/>
    <mergeCell ref="K70:L70"/>
    <mergeCell ref="K67:L67"/>
    <mergeCell ref="F72:G72"/>
    <mergeCell ref="F66:G66"/>
    <mergeCell ref="F67:G67"/>
    <mergeCell ref="F68:G68"/>
    <mergeCell ref="F69:G69"/>
    <mergeCell ref="F70:G70"/>
    <mergeCell ref="F71:G71"/>
    <mergeCell ref="B17:E17"/>
    <mergeCell ref="F17:G17"/>
    <mergeCell ref="B18:E18"/>
    <mergeCell ref="F18:G18"/>
    <mergeCell ref="B19:E19"/>
    <mergeCell ref="F19:G19"/>
    <mergeCell ref="B20:E20"/>
    <mergeCell ref="F20:G20"/>
    <mergeCell ref="B21:E21"/>
    <mergeCell ref="F21:G21"/>
    <mergeCell ref="B22:E22"/>
    <mergeCell ref="F22:G22"/>
    <mergeCell ref="B23:E23"/>
    <mergeCell ref="F23:G23"/>
    <mergeCell ref="B24:E24"/>
    <mergeCell ref="F24:G24"/>
    <mergeCell ref="B25:E25"/>
    <mergeCell ref="F25:G25"/>
    <mergeCell ref="B44:E44"/>
    <mergeCell ref="F44:G44"/>
    <mergeCell ref="B36:E36"/>
    <mergeCell ref="F36:G36"/>
    <mergeCell ref="B37:E37"/>
    <mergeCell ref="F37:G37"/>
    <mergeCell ref="B38:E38"/>
    <mergeCell ref="F38:G38"/>
    <mergeCell ref="B39:E39"/>
    <mergeCell ref="F39:G39"/>
    <mergeCell ref="B40:E40"/>
    <mergeCell ref="F40:G40"/>
    <mergeCell ref="F48:G48"/>
    <mergeCell ref="B45:E45"/>
    <mergeCell ref="F45:G45"/>
    <mergeCell ref="A56:A61"/>
    <mergeCell ref="B58:D58"/>
    <mergeCell ref="B53:E53"/>
    <mergeCell ref="F53:G53"/>
    <mergeCell ref="G60:H60"/>
    <mergeCell ref="G61:H61"/>
    <mergeCell ref="G56:H56"/>
    <mergeCell ref="G57:H57"/>
    <mergeCell ref="G58:H58"/>
    <mergeCell ref="B61:D61"/>
    <mergeCell ref="B60:D60"/>
    <mergeCell ref="B56:D56"/>
    <mergeCell ref="B59:D59"/>
    <mergeCell ref="G59:H59"/>
    <mergeCell ref="B46:E46"/>
    <mergeCell ref="B47:E47"/>
    <mergeCell ref="B55:E55"/>
    <mergeCell ref="G55:J55"/>
    <mergeCell ref="B48:E48"/>
    <mergeCell ref="F46:G46"/>
    <mergeCell ref="F47:G47"/>
  </mergeCells>
  <conditionalFormatting sqref="I16:J42 N16:P42 O43:P45 N46:P53">
    <cfRule type="expression" dxfId="24" priority="57" stopIfTrue="1">
      <formula>"""bajo"""</formula>
    </cfRule>
  </conditionalFormatting>
  <conditionalFormatting sqref="I46:J52">
    <cfRule type="expression" dxfId="23" priority="2" stopIfTrue="1">
      <formula>"""bajo"""</formula>
    </cfRule>
  </conditionalFormatting>
  <conditionalFormatting sqref="K16:K53">
    <cfRule type="cellIs" dxfId="22" priority="84" stopIfTrue="1" operator="equal">
      <formula>"BAJO"</formula>
    </cfRule>
    <cfRule type="cellIs" dxfId="21" priority="81" stopIfTrue="1" operator="equal">
      <formula>"EXTREMO"</formula>
    </cfRule>
    <cfRule type="cellIs" dxfId="20" priority="82" stopIfTrue="1" operator="equal">
      <formula>"ALTO"</formula>
    </cfRule>
    <cfRule type="cellIs" dxfId="19" priority="83" stopIfTrue="1" operator="equal">
      <formula>"MEDIO"</formula>
    </cfRule>
  </conditionalFormatting>
  <conditionalFormatting sqref="L16:L53">
    <cfRule type="expression" dxfId="18" priority="3" stopIfTrue="1">
      <formula>"""bajo"""</formula>
    </cfRule>
  </conditionalFormatting>
  <conditionalFormatting sqref="M16:M49 M53">
    <cfRule type="expression" dxfId="17" priority="1" stopIfTrue="1">
      <formula>"""bajo"""</formula>
    </cfRule>
  </conditionalFormatting>
  <dataValidations count="3">
    <dataValidation type="list" allowBlank="1" showInputMessage="1" showErrorMessage="1" sqref="M16:M49 M53" xr:uid="{79A21520-0685-2748-8B48-253761BC9647}">
      <formula1>OPCIONES</formula1>
    </dataValidation>
    <dataValidation type="list" allowBlank="1" showInputMessage="1" showErrorMessage="1" sqref="H52" xr:uid="{AA7B22A9-D4A0-134C-B94F-83FE37700A67}">
      <formula1>$E$58:$E$62</formula1>
    </dataValidation>
    <dataValidation type="list" allowBlank="1" showInputMessage="1" showErrorMessage="1" sqref="I52" xr:uid="{49983DD5-582C-054F-9B34-957E525AD3D4}">
      <formula1>$I$58:$I$62</formula1>
    </dataValidation>
  </dataValidations>
  <printOptions horizontalCentered="1"/>
  <pageMargins left="0.7" right="0.7" top="0.75" bottom="0.75" header="0.3" footer="0.3"/>
  <pageSetup scale="2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X77"/>
  <sheetViews>
    <sheetView showGridLines="0" tabSelected="1" topLeftCell="A46" zoomScale="67" zoomScaleNormal="70" zoomScaleSheetLayoutView="25" zoomScalePageLayoutView="70" workbookViewId="0">
      <selection activeCell="B73" sqref="B73:D75"/>
    </sheetView>
  </sheetViews>
  <sheetFormatPr baseColWidth="10" defaultColWidth="11.5" defaultRowHeight="14" x14ac:dyDescent="0.15"/>
  <cols>
    <col min="1" max="1" width="4.33203125" style="11" customWidth="1"/>
    <col min="2" max="2" width="8.5" style="11" customWidth="1"/>
    <col min="3" max="3" width="59.33203125" style="11" customWidth="1"/>
    <col min="4" max="4" width="12.83203125" style="11" customWidth="1"/>
    <col min="5" max="5" width="13.33203125" style="11" customWidth="1"/>
    <col min="6" max="6" width="11.83203125" style="11" customWidth="1"/>
    <col min="7" max="7" width="23" style="11" customWidth="1"/>
    <col min="8" max="10" width="5.83203125" style="11" customWidth="1"/>
    <col min="11" max="11" width="5.33203125" style="11" customWidth="1"/>
    <col min="12" max="12" width="14.1640625" style="11" customWidth="1"/>
    <col min="13" max="13" width="18" style="11" customWidth="1"/>
    <col min="14" max="14" width="5.6640625" style="11" customWidth="1"/>
    <col min="15" max="15" width="6.5" style="11" customWidth="1"/>
    <col min="16" max="16" width="8.5" style="11" customWidth="1"/>
    <col min="17" max="17" width="6" style="11" customWidth="1"/>
    <col min="18" max="18" width="14" style="11" customWidth="1"/>
    <col min="19" max="19" width="15.6640625" style="11" customWidth="1"/>
    <col min="20" max="20" width="17.1640625" style="11" customWidth="1"/>
    <col min="21" max="21" width="10.83203125" style="11" customWidth="1"/>
    <col min="22" max="22" width="15.6640625" style="11" customWidth="1"/>
    <col min="23" max="23" width="20.5" style="11" customWidth="1"/>
    <col min="24" max="16384" width="11.5" style="11"/>
  </cols>
  <sheetData>
    <row r="1" spans="2:23" s="9" customFormat="1" x14ac:dyDescent="0.15">
      <c r="R1" s="10"/>
    </row>
    <row r="2" spans="2:23" s="9" customFormat="1" ht="48.75" customHeight="1" x14ac:dyDescent="0.15">
      <c r="B2" s="328"/>
      <c r="C2" s="328"/>
      <c r="D2" s="148" t="s">
        <v>198</v>
      </c>
      <c r="E2" s="149"/>
      <c r="F2" s="149"/>
      <c r="G2" s="149"/>
      <c r="H2" s="149"/>
      <c r="I2" s="149"/>
      <c r="J2" s="149"/>
      <c r="K2" s="149"/>
      <c r="L2" s="149"/>
      <c r="M2" s="149"/>
      <c r="N2" s="149"/>
      <c r="O2" s="149"/>
      <c r="P2" s="149"/>
      <c r="Q2" s="149"/>
      <c r="R2" s="149"/>
      <c r="S2" s="149"/>
      <c r="T2" s="149"/>
      <c r="U2" s="150"/>
      <c r="V2" s="228" t="s">
        <v>1</v>
      </c>
      <c r="W2" s="229"/>
    </row>
    <row r="3" spans="2:23" s="9" customFormat="1" ht="24.75" customHeight="1" x14ac:dyDescent="0.15">
      <c r="B3" s="328"/>
      <c r="C3" s="328"/>
      <c r="D3" s="151"/>
      <c r="E3" s="152"/>
      <c r="F3" s="152"/>
      <c r="G3" s="152"/>
      <c r="H3" s="152"/>
      <c r="I3" s="152"/>
      <c r="J3" s="152"/>
      <c r="K3" s="152"/>
      <c r="L3" s="152"/>
      <c r="M3" s="152"/>
      <c r="N3" s="152"/>
      <c r="O3" s="152"/>
      <c r="P3" s="152"/>
      <c r="Q3" s="152"/>
      <c r="R3" s="152"/>
      <c r="S3" s="152"/>
      <c r="T3" s="152"/>
      <c r="U3" s="153"/>
      <c r="V3" s="230"/>
      <c r="W3" s="231"/>
    </row>
    <row r="4" spans="2:23" s="9" customFormat="1" ht="60" customHeight="1" x14ac:dyDescent="0.15">
      <c r="B4" s="328"/>
      <c r="C4" s="328"/>
      <c r="D4" s="154"/>
      <c r="E4" s="155"/>
      <c r="F4" s="155"/>
      <c r="G4" s="155"/>
      <c r="H4" s="155"/>
      <c r="I4" s="155"/>
      <c r="J4" s="155"/>
      <c r="K4" s="155"/>
      <c r="L4" s="155"/>
      <c r="M4" s="155"/>
      <c r="N4" s="155"/>
      <c r="O4" s="155"/>
      <c r="P4" s="155"/>
      <c r="Q4" s="155"/>
      <c r="R4" s="155"/>
      <c r="S4" s="155"/>
      <c r="T4" s="155"/>
      <c r="U4" s="156"/>
      <c r="V4" s="232"/>
      <c r="W4" s="233"/>
    </row>
    <row r="5" spans="2:23" s="9" customFormat="1" ht="32.25" customHeight="1" thickBot="1" x14ac:dyDescent="0.25">
      <c r="B5" s="56"/>
      <c r="C5" s="56"/>
      <c r="D5" s="56"/>
      <c r="E5" s="56"/>
      <c r="F5" s="56"/>
      <c r="G5" s="56"/>
      <c r="H5" s="56"/>
      <c r="I5" s="56"/>
      <c r="J5" s="56"/>
      <c r="K5" s="56"/>
      <c r="L5" s="56"/>
      <c r="M5" s="56"/>
      <c r="N5" s="56"/>
      <c r="O5" s="56"/>
      <c r="P5" s="56"/>
      <c r="Q5" s="56"/>
      <c r="R5" s="57"/>
      <c r="S5" s="56"/>
      <c r="T5" s="56"/>
      <c r="U5" s="56"/>
      <c r="V5" s="56"/>
      <c r="W5" s="56"/>
    </row>
    <row r="6" spans="2:23" ht="55" customHeight="1" thickBot="1" x14ac:dyDescent="0.2">
      <c r="B6" s="319" t="s">
        <v>225</v>
      </c>
      <c r="C6" s="320"/>
      <c r="D6" s="320"/>
      <c r="E6" s="320"/>
      <c r="F6" s="320"/>
      <c r="G6" s="320"/>
      <c r="H6" s="320"/>
      <c r="I6" s="320"/>
      <c r="J6" s="320"/>
      <c r="K6" s="320"/>
      <c r="L6" s="320"/>
      <c r="M6" s="320"/>
      <c r="N6" s="320"/>
      <c r="O6" s="320"/>
      <c r="P6" s="320"/>
      <c r="Q6" s="320"/>
      <c r="R6" s="320"/>
      <c r="S6" s="320"/>
      <c r="T6" s="320"/>
      <c r="U6" s="320"/>
      <c r="V6" s="320"/>
      <c r="W6" s="321"/>
    </row>
    <row r="7" spans="2:23" ht="18.75" customHeight="1" x14ac:dyDescent="0.15">
      <c r="B7" s="322" t="s">
        <v>138</v>
      </c>
      <c r="C7" s="323"/>
      <c r="D7" s="323"/>
      <c r="E7" s="323"/>
      <c r="F7" s="323"/>
      <c r="G7" s="323"/>
      <c r="H7" s="323"/>
      <c r="I7" s="323"/>
      <c r="J7" s="323"/>
      <c r="K7" s="323"/>
      <c r="L7" s="323"/>
      <c r="M7" s="323"/>
      <c r="N7" s="323"/>
      <c r="O7" s="323"/>
      <c r="P7" s="323"/>
      <c r="Q7" s="323"/>
      <c r="R7" s="323"/>
      <c r="S7" s="323"/>
      <c r="T7" s="323"/>
      <c r="U7" s="323"/>
      <c r="V7" s="323"/>
      <c r="W7" s="324"/>
    </row>
    <row r="8" spans="2:23" ht="21" customHeight="1" x14ac:dyDescent="0.15">
      <c r="B8" s="325" t="s">
        <v>139</v>
      </c>
      <c r="C8" s="326"/>
      <c r="D8" s="326"/>
      <c r="E8" s="326"/>
      <c r="F8" s="326"/>
      <c r="G8" s="326"/>
      <c r="H8" s="326"/>
      <c r="I8" s="326"/>
      <c r="J8" s="326"/>
      <c r="K8" s="326"/>
      <c r="L8" s="326"/>
      <c r="M8" s="326"/>
      <c r="N8" s="326"/>
      <c r="O8" s="326"/>
      <c r="P8" s="326"/>
      <c r="Q8" s="326"/>
      <c r="R8" s="326"/>
      <c r="S8" s="326"/>
      <c r="T8" s="326"/>
      <c r="U8" s="326"/>
      <c r="V8" s="326"/>
      <c r="W8" s="327"/>
    </row>
    <row r="9" spans="2:23" ht="9" customHeight="1" thickBot="1" x14ac:dyDescent="0.2">
      <c r="B9" s="317"/>
      <c r="C9" s="318"/>
      <c r="D9" s="318"/>
      <c r="E9" s="318"/>
      <c r="F9" s="318"/>
      <c r="G9" s="318"/>
      <c r="H9" s="318"/>
      <c r="I9" s="318"/>
      <c r="J9" s="318"/>
      <c r="K9" s="318"/>
      <c r="L9" s="318"/>
      <c r="M9" s="318"/>
      <c r="N9" s="318"/>
      <c r="O9" s="318"/>
      <c r="P9" s="318"/>
      <c r="Q9" s="318"/>
      <c r="R9" s="58"/>
      <c r="S9" s="58"/>
      <c r="T9" s="58"/>
      <c r="U9" s="58"/>
      <c r="V9" s="58"/>
      <c r="W9" s="59"/>
    </row>
    <row r="10" spans="2:23" ht="106.5" customHeight="1" thickBot="1" x14ac:dyDescent="0.2">
      <c r="B10" s="60" t="s">
        <v>140</v>
      </c>
      <c r="C10" s="61" t="s">
        <v>72</v>
      </c>
      <c r="D10" s="62" t="s">
        <v>141</v>
      </c>
      <c r="E10" s="62" t="s">
        <v>142</v>
      </c>
      <c r="F10" s="62" t="s">
        <v>143</v>
      </c>
      <c r="G10" s="61" t="s">
        <v>73</v>
      </c>
      <c r="H10" s="62" t="s">
        <v>79</v>
      </c>
      <c r="I10" s="62" t="s">
        <v>75</v>
      </c>
      <c r="J10" s="62" t="s">
        <v>144</v>
      </c>
      <c r="K10" s="62" t="s">
        <v>77</v>
      </c>
      <c r="L10" s="62" t="s">
        <v>145</v>
      </c>
      <c r="M10" s="61" t="s">
        <v>122</v>
      </c>
      <c r="N10" s="62" t="s">
        <v>79</v>
      </c>
      <c r="O10" s="62" t="s">
        <v>75</v>
      </c>
      <c r="P10" s="62" t="s">
        <v>144</v>
      </c>
      <c r="Q10" s="62" t="s">
        <v>77</v>
      </c>
      <c r="R10" s="61" t="s">
        <v>123</v>
      </c>
      <c r="S10" s="61" t="s">
        <v>124</v>
      </c>
      <c r="T10" s="61" t="s">
        <v>125</v>
      </c>
      <c r="U10" s="61" t="s">
        <v>126</v>
      </c>
      <c r="V10" s="61" t="s">
        <v>146</v>
      </c>
      <c r="W10" s="63" t="s">
        <v>128</v>
      </c>
    </row>
    <row r="11" spans="2:23" ht="106.5" customHeight="1" x14ac:dyDescent="0.15">
      <c r="B11" s="64">
        <v>1</v>
      </c>
      <c r="C11" s="14" t="str">
        <f>+'EVALUACION CON CONTROLES'!B16</f>
        <v>Inadecuada escogencia de la modalidad de contratación</v>
      </c>
      <c r="D11" s="65" t="str">
        <f>+'EVALUACION CON CONTROLES'!A16</f>
        <v>PLANEACIÓN</v>
      </c>
      <c r="E11" s="65" t="str">
        <f>VLOOKUP(C11,'IDENTIFICACION Y ANALISIS'!$B$19:$F$54,3,FALSE)</f>
        <v>General</v>
      </c>
      <c r="F11" s="65" t="str">
        <f>VLOOKUP(C11,'IDENTIFICACION Y ANALISIS'!$B$19:$F$54,4,FALSE)</f>
        <v>Interno</v>
      </c>
      <c r="G11" s="14" t="str">
        <f>+EVALUACION!H16</f>
        <v>Retraso en la ejecución de las labores como consecuencia del error en la seleción de la modalidad de contratación</v>
      </c>
      <c r="H11" s="14">
        <f>+EVALUACION!I16</f>
        <v>1</v>
      </c>
      <c r="I11" s="14">
        <f>+EVALUACION!J16</f>
        <v>2</v>
      </c>
      <c r="J11" s="14">
        <f>+EVALUACION!K16</f>
        <v>3</v>
      </c>
      <c r="K11" s="65" t="str">
        <f>+EVALUACION!L16</f>
        <v>BAJO</v>
      </c>
      <c r="L11" s="47" t="s">
        <v>186</v>
      </c>
      <c r="M11" s="14" t="str">
        <f>+'EVALUACION CON CONTROLES'!F16</f>
        <v>Realizar una evaluación detallada con forme a pliegos de condiciones y demas requisistos</v>
      </c>
      <c r="N11" s="14">
        <f>+'EVALUACION CON CONTROLES'!H16</f>
        <v>1</v>
      </c>
      <c r="O11" s="14">
        <f>+'EVALUACION CON CONTROLES'!I16</f>
        <v>2</v>
      </c>
      <c r="P11" s="14">
        <f>+'EVALUACION CON CONTROLES'!J16</f>
        <v>3</v>
      </c>
      <c r="Q11" s="65" t="str">
        <f>+'EVALUACION CON CONTROLES'!K16</f>
        <v>BAJO</v>
      </c>
      <c r="R11" s="14" t="str">
        <f>+'EVALUACION CON CONTROLES'!L16</f>
        <v>NO</v>
      </c>
      <c r="S11" s="14" t="str">
        <f>+'EVALUACION CON CONTROLES'!M16</f>
        <v>FFDLRUU</v>
      </c>
      <c r="T11" s="14" t="str">
        <f>+'EVALUACION CON CONTROLES'!N16</f>
        <v>ETAPA PRECONTRACTUAL</v>
      </c>
      <c r="U11" s="14" t="str">
        <f>+'EVALUACION CON CONTROLES'!O16</f>
        <v>FECHA DE ADJUDICACIÓN DEL PROCESO</v>
      </c>
      <c r="V11" s="14" t="str">
        <f>+'EVALUACION CON CONTROLES'!P16</f>
        <v>DE MANERA INMEDIATA CUANDO SE PERSIVA O SE EVIDENCIE</v>
      </c>
      <c r="W11" s="66" t="str">
        <f>+'EVALUACION CON CONTROLES'!Q16</f>
        <v>DE ACUERDO A LA POSIBILIDAD DE OCURRENCIA</v>
      </c>
    </row>
    <row r="12" spans="2:23" ht="106.5" customHeight="1" x14ac:dyDescent="0.15">
      <c r="B12" s="64">
        <v>2</v>
      </c>
      <c r="C12" s="14" t="str">
        <f>+'EVALUACION CON CONTROLES'!B17</f>
        <v xml:space="preserve">Requisitos habilitantes inapropiados para el proceso de selección </v>
      </c>
      <c r="D12" s="65" t="str">
        <f>+'EVALUACION CON CONTROLES'!A17</f>
        <v>PLANEACIÓN</v>
      </c>
      <c r="E12" s="65" t="str">
        <f>VLOOKUP(C12,'IDENTIFICACION Y ANALISIS'!$B$19:$F$54,3,FALSE)</f>
        <v>General</v>
      </c>
      <c r="F12" s="65" t="str">
        <f>VLOOKUP(C12,'IDENTIFICACION Y ANALISIS'!$B$19:$F$54,4,FALSE)</f>
        <v>Interno</v>
      </c>
      <c r="G12" s="14" t="str">
        <f>+EVALUACION!H17</f>
        <v>No adjudicación del proceso</v>
      </c>
      <c r="H12" s="14">
        <f>+EVALUACION!I17</f>
        <v>1</v>
      </c>
      <c r="I12" s="14">
        <f>+EVALUACION!J17</f>
        <v>3</v>
      </c>
      <c r="J12" s="14">
        <f>+EVALUACION!K17</f>
        <v>4</v>
      </c>
      <c r="K12" s="65" t="str">
        <f>+EVALUACION!L17</f>
        <v>BAJO</v>
      </c>
      <c r="L12" s="47" t="s">
        <v>186</v>
      </c>
      <c r="M12" s="14" t="str">
        <f>+'EVALUACION CON CONTROLES'!F17</f>
        <v xml:space="preserve">Claridad en la construcción de los anexos técnicos y estudios previos </v>
      </c>
      <c r="N12" s="14">
        <f>+'EVALUACION CON CONTROLES'!H17</f>
        <v>1</v>
      </c>
      <c r="O12" s="14">
        <f>+'EVALUACION CON CONTROLES'!I17</f>
        <v>3</v>
      </c>
      <c r="P12" s="14">
        <f>+'EVALUACION CON CONTROLES'!J17</f>
        <v>4</v>
      </c>
      <c r="Q12" s="65" t="str">
        <f>+'EVALUACION CON CONTROLES'!K17</f>
        <v>BAJO</v>
      </c>
      <c r="R12" s="14" t="str">
        <f>+'EVALUACION CON CONTROLES'!L17</f>
        <v>NO</v>
      </c>
      <c r="S12" s="14" t="str">
        <f>+'EVALUACION CON CONTROLES'!M17</f>
        <v>FFDLRUU</v>
      </c>
      <c r="T12" s="14" t="str">
        <f>+'EVALUACION CON CONTROLES'!N17</f>
        <v>ETAPA PRECONTRACTUAL</v>
      </c>
      <c r="U12" s="14" t="str">
        <f>+'EVALUACION CON CONTROLES'!O17</f>
        <v>FECHA DE ADJUDICACIÓN DEL PROCESO</v>
      </c>
      <c r="V12" s="14" t="str">
        <f>+'EVALUACION CON CONTROLES'!P17</f>
        <v>DE MANERA INMEDIATA CUANDO SE PERSIVA O SE EVIDENCIE</v>
      </c>
      <c r="W12" s="66" t="str">
        <f>+'EVALUACION CON CONTROLES'!Q17</f>
        <v>DE ACUERDO A LA POSIBILIDAD DE OCURRENCIA</v>
      </c>
    </row>
    <row r="13" spans="2:23" ht="106.5" customHeight="1" x14ac:dyDescent="0.15">
      <c r="B13" s="64">
        <v>3</v>
      </c>
      <c r="C13" s="14" t="str">
        <f>+'EVALUACION CON CONTROLES'!B18</f>
        <v>Inadecuado análisis  económico estimativo del valor del contrato</v>
      </c>
      <c r="D13" s="65" t="str">
        <f>+'EVALUACION CON CONTROLES'!A18</f>
        <v>PLANEACIÓN</v>
      </c>
      <c r="E13" s="65" t="str">
        <f>VLOOKUP(C13,'IDENTIFICACION Y ANALISIS'!$B$19:$F$54,3,FALSE)</f>
        <v>General</v>
      </c>
      <c r="F13" s="65" t="str">
        <f>VLOOKUP(C13,'IDENTIFICACION Y ANALISIS'!$B$19:$F$54,4,FALSE)</f>
        <v>Interno</v>
      </c>
      <c r="G13" s="14" t="str">
        <f>+EVALUACION!H18</f>
        <v>No adjudicación del proceso</v>
      </c>
      <c r="H13" s="14">
        <f>+EVALUACION!I18</f>
        <v>1</v>
      </c>
      <c r="I13" s="14">
        <f>+EVALUACION!J18</f>
        <v>3</v>
      </c>
      <c r="J13" s="14">
        <f>+EVALUACION!K18</f>
        <v>4</v>
      </c>
      <c r="K13" s="65" t="str">
        <f>+EVALUACION!L18</f>
        <v>BAJO</v>
      </c>
      <c r="L13" s="47" t="s">
        <v>186</v>
      </c>
      <c r="M13" s="14" t="str">
        <f>+'EVALUACION CON CONTROLES'!F18</f>
        <v>Realizar un estudio de mercado adecuado</v>
      </c>
      <c r="N13" s="14">
        <f>+'EVALUACION CON CONTROLES'!H18</f>
        <v>1</v>
      </c>
      <c r="O13" s="14">
        <f>+'EVALUACION CON CONTROLES'!I18</f>
        <v>3</v>
      </c>
      <c r="P13" s="14">
        <f>+'EVALUACION CON CONTROLES'!J18</f>
        <v>4</v>
      </c>
      <c r="Q13" s="65" t="str">
        <f>+'EVALUACION CON CONTROLES'!K18</f>
        <v>BAJO</v>
      </c>
      <c r="R13" s="14" t="str">
        <f>+'EVALUACION CON CONTROLES'!L18</f>
        <v>SI</v>
      </c>
      <c r="S13" s="14" t="str">
        <f>+'EVALUACION CON CONTROLES'!M18</f>
        <v>FFDLRUU</v>
      </c>
      <c r="T13" s="14" t="str">
        <f>+'EVALUACION CON CONTROLES'!N18</f>
        <v>ETAPA PRECONTRACTUAL</v>
      </c>
      <c r="U13" s="14" t="str">
        <f>+'EVALUACION CON CONTROLES'!O18</f>
        <v>FECHA DE ADJUDICACIÓN DEL PROCESO</v>
      </c>
      <c r="V13" s="14" t="str">
        <f>+'EVALUACION CON CONTROLES'!P18</f>
        <v>DE MANERA INMEDIATA CUANDO SE PERSIVA O SE EVIDENCIE</v>
      </c>
      <c r="W13" s="66" t="str">
        <f>+'EVALUACION CON CONTROLES'!Q18</f>
        <v>DE ACUERDO A LA POSIBILIDAD DE OCURRENCIA</v>
      </c>
    </row>
    <row r="14" spans="2:23" ht="106.5" customHeight="1" x14ac:dyDescent="0.15">
      <c r="B14" s="64">
        <v>4</v>
      </c>
      <c r="C14" s="14" t="str">
        <f>+'EVALUACION CON CONTROLES'!B19</f>
        <v xml:space="preserve">Inadecuada  descripción del bien o servicio requerido </v>
      </c>
      <c r="D14" s="65" t="str">
        <f>+'EVALUACION CON CONTROLES'!A19</f>
        <v>PLANEACIÓN</v>
      </c>
      <c r="E14" s="65" t="str">
        <f>VLOOKUP(C14,'IDENTIFICACION Y ANALISIS'!$B$19:$F$54,3,FALSE)</f>
        <v>Estatal</v>
      </c>
      <c r="F14" s="65" t="str">
        <f>VLOOKUP(C14,'IDENTIFICACION Y ANALISIS'!$B$19:$F$54,4,FALSE)</f>
        <v>Interno</v>
      </c>
      <c r="G14" s="14" t="str">
        <f>+EVALUACION!H19</f>
        <v>Retraso en la ejecución de las labores como consecuencia del error en la descripción del bien o servicio requerido</v>
      </c>
      <c r="H14" s="14">
        <f>+EVALUACION!I19</f>
        <v>1</v>
      </c>
      <c r="I14" s="14">
        <f>+EVALUACION!J19</f>
        <v>3</v>
      </c>
      <c r="J14" s="14">
        <f>+EVALUACION!K19</f>
        <v>4</v>
      </c>
      <c r="K14" s="65" t="str">
        <f>+EVALUACION!L19</f>
        <v>BAJO</v>
      </c>
      <c r="L14" s="47" t="s">
        <v>186</v>
      </c>
      <c r="M14" s="14" t="str">
        <f>+'EVALUACION CON CONTROLES'!F19</f>
        <v xml:space="preserve">Claridad en la construcción de los anexos técnicos y estudios previos </v>
      </c>
      <c r="N14" s="14">
        <f>+'EVALUACION CON CONTROLES'!H19</f>
        <v>1</v>
      </c>
      <c r="O14" s="14">
        <f>+'EVALUACION CON CONTROLES'!I19</f>
        <v>3</v>
      </c>
      <c r="P14" s="14">
        <f>+'EVALUACION CON CONTROLES'!J19</f>
        <v>4</v>
      </c>
      <c r="Q14" s="65" t="str">
        <f>+'EVALUACION CON CONTROLES'!K19</f>
        <v>BAJO</v>
      </c>
      <c r="R14" s="14" t="str">
        <f>+'EVALUACION CON CONTROLES'!L19</f>
        <v>NO</v>
      </c>
      <c r="S14" s="14" t="str">
        <f>+'EVALUACION CON CONTROLES'!M19</f>
        <v>FFDLRUU</v>
      </c>
      <c r="T14" s="14" t="str">
        <f>+'EVALUACION CON CONTROLES'!N19</f>
        <v>ETAPA PRECONTRACTUAL</v>
      </c>
      <c r="U14" s="14" t="str">
        <f>+'EVALUACION CON CONTROLES'!O19</f>
        <v>FECHA DE ADJUDICACIÓN DEL PROCESO</v>
      </c>
      <c r="V14" s="14" t="str">
        <f>+'EVALUACION CON CONTROLES'!P19</f>
        <v>DE MANERA INMEDIATA CUANDO SE PERSIVA O SE EVIDENCIE</v>
      </c>
      <c r="W14" s="66" t="str">
        <f>+'EVALUACION CON CONTROLES'!Q19</f>
        <v>DE ACUERDO A LA POSIBILIDAD DE OCURRENCIA</v>
      </c>
    </row>
    <row r="15" spans="2:23" ht="106.5" customHeight="1" x14ac:dyDescent="0.15">
      <c r="B15" s="64">
        <v>5</v>
      </c>
      <c r="C15" s="14" t="str">
        <f>+'EVALUACION CON CONTROLES'!B20</f>
        <v xml:space="preserve">Falta de profundidad en el estudio de sector no identificandose claramente aspectos de oferta y demanda </v>
      </c>
      <c r="D15" s="65" t="str">
        <f>+'EVALUACION CON CONTROLES'!A20</f>
        <v>PLANEACIÓN</v>
      </c>
      <c r="E15" s="65" t="str">
        <f>VLOOKUP(C15,'IDENTIFICACION Y ANALISIS'!$B$19:$F$54,3,FALSE)</f>
        <v>Estatal</v>
      </c>
      <c r="F15" s="65" t="str">
        <f>VLOOKUP(C15,'IDENTIFICACION Y ANALISIS'!$B$19:$F$54,4,FALSE)</f>
        <v>Interno</v>
      </c>
      <c r="G15" s="14" t="str">
        <f>+EVALUACION!H20</f>
        <v>Retraso en la ejecución de las labores como consecuencia de las deficiencias en la construcción del estudio de sector</v>
      </c>
      <c r="H15" s="14">
        <f>+EVALUACION!I20</f>
        <v>1</v>
      </c>
      <c r="I15" s="14">
        <f>+EVALUACION!J20</f>
        <v>3</v>
      </c>
      <c r="J15" s="14">
        <f>+EVALUACION!K20</f>
        <v>4</v>
      </c>
      <c r="K15" s="65" t="str">
        <f>+EVALUACION!L20</f>
        <v>BAJO</v>
      </c>
      <c r="L15" s="47" t="s">
        <v>186</v>
      </c>
      <c r="M15" s="14" t="str">
        <f>+'EVALUACION CON CONTROLES'!F20</f>
        <v>Realizar un adecuado estudio del sector en el que se desarrolla el objeto contractual</v>
      </c>
      <c r="N15" s="14">
        <f>+'EVALUACION CON CONTROLES'!H20</f>
        <v>1</v>
      </c>
      <c r="O15" s="14">
        <f>+'EVALUACION CON CONTROLES'!I20</f>
        <v>3</v>
      </c>
      <c r="P15" s="14">
        <f>+'EVALUACION CON CONTROLES'!J20</f>
        <v>4</v>
      </c>
      <c r="Q15" s="65" t="str">
        <f>+'EVALUACION CON CONTROLES'!K20</f>
        <v>BAJO</v>
      </c>
      <c r="R15" s="14" t="str">
        <f>+'EVALUACION CON CONTROLES'!L20</f>
        <v>SI</v>
      </c>
      <c r="S15" s="14" t="str">
        <f>+'EVALUACION CON CONTROLES'!M20</f>
        <v>FFDLRUU</v>
      </c>
      <c r="T15" s="14" t="str">
        <f>+'EVALUACION CON CONTROLES'!N20</f>
        <v>ETAPA PRECONTRACTUAL</v>
      </c>
      <c r="U15" s="14" t="str">
        <f>+'EVALUACION CON CONTROLES'!O20</f>
        <v>FECHA DE ADJUDICACIÓN DEL PROCESO</v>
      </c>
      <c r="V15" s="14" t="str">
        <f>+'EVALUACION CON CONTROLES'!P20</f>
        <v>DE MANERA INMEDIATA CUANDO SE PERSIVA O SE EVIDENCIE</v>
      </c>
      <c r="W15" s="66" t="str">
        <f>+'EVALUACION CON CONTROLES'!Q20</f>
        <v>DE ACUERDO A LA POSIBILIDAD DE OCURRENCIA</v>
      </c>
    </row>
    <row r="16" spans="2:23" ht="106.5" customHeight="1" x14ac:dyDescent="0.15">
      <c r="B16" s="64">
        <v>6</v>
      </c>
      <c r="C16" s="14" t="str">
        <f>+'EVALUACION CON CONTROLES'!B21</f>
        <v>Ausencia de fundamentación de la justificación y conveniencia de la contratación</v>
      </c>
      <c r="D16" s="65" t="str">
        <f>+'EVALUACION CON CONTROLES'!A21</f>
        <v>PLANEACIÓN</v>
      </c>
      <c r="E16" s="65" t="str">
        <f>VLOOKUP(C16,'IDENTIFICACION Y ANALISIS'!$B$19:$F$54,3,FALSE)</f>
        <v>Estatal</v>
      </c>
      <c r="F16" s="65" t="str">
        <f>VLOOKUP(C16,'IDENTIFICACION Y ANALISIS'!$B$19:$F$54,4,FALSE)</f>
        <v>Interno</v>
      </c>
      <c r="G16" s="14" t="str">
        <f>+EVALUACION!H21</f>
        <v>Retraso en la ejecución de las labores como consecuencia de las deficiencias en la construcción de la justificación y/o la conveniencia de la contratación</v>
      </c>
      <c r="H16" s="14">
        <f>+EVALUACION!I21</f>
        <v>1</v>
      </c>
      <c r="I16" s="14">
        <f>+EVALUACION!J21</f>
        <v>3</v>
      </c>
      <c r="J16" s="14">
        <f>+EVALUACION!K21</f>
        <v>4</v>
      </c>
      <c r="K16" s="65" t="str">
        <f>+EVALUACION!L21</f>
        <v>BAJO</v>
      </c>
      <c r="L16" s="47" t="s">
        <v>186</v>
      </c>
      <c r="M16" s="14" t="str">
        <f>+'EVALUACION CON CONTROLES'!F21</f>
        <v xml:space="preserve">Claridad en la construcción de los anexos técnicos y estudios previos </v>
      </c>
      <c r="N16" s="14">
        <f>+'EVALUACION CON CONTROLES'!H21</f>
        <v>1</v>
      </c>
      <c r="O16" s="14">
        <f>+'EVALUACION CON CONTROLES'!I21</f>
        <v>3</v>
      </c>
      <c r="P16" s="14">
        <f>+'EVALUACION CON CONTROLES'!J21</f>
        <v>4</v>
      </c>
      <c r="Q16" s="65" t="str">
        <f>+'EVALUACION CON CONTROLES'!K21</f>
        <v>BAJO</v>
      </c>
      <c r="R16" s="14" t="str">
        <f>+'EVALUACION CON CONTROLES'!L21</f>
        <v>NO</v>
      </c>
      <c r="S16" s="14" t="str">
        <f>+'EVALUACION CON CONTROLES'!M21</f>
        <v>FFDLRUU</v>
      </c>
      <c r="T16" s="14" t="str">
        <f>+'EVALUACION CON CONTROLES'!N21</f>
        <v>ETAPA PRECONTRACTUAL</v>
      </c>
      <c r="U16" s="14" t="str">
        <f>+'EVALUACION CON CONTROLES'!O21</f>
        <v>FECHA DE ADJUDICACIÓN DEL PROCESO</v>
      </c>
      <c r="V16" s="14" t="str">
        <f>+'EVALUACION CON CONTROLES'!P21</f>
        <v>DE MANERA INMEDIATA CUANDO SE PERSIVA O SE EVIDENCIE</v>
      </c>
      <c r="W16" s="66" t="str">
        <f>+'EVALUACION CON CONTROLES'!Q21</f>
        <v>DE ACUERDO A LA POSIBILIDAD DE OCURRENCIA</v>
      </c>
    </row>
    <row r="17" spans="2:23" ht="106.5" customHeight="1" x14ac:dyDescent="0.15">
      <c r="B17" s="64">
        <v>7</v>
      </c>
      <c r="C17" s="14" t="str">
        <f>+'EVALUACION CON CONTROLES'!B22</f>
        <v>Inadecuada identificación de las condiciones contractuales</v>
      </c>
      <c r="D17" s="65" t="str">
        <f>+'EVALUACION CON CONTROLES'!A22</f>
        <v>PLANEACIÓN</v>
      </c>
      <c r="E17" s="65" t="str">
        <f>VLOOKUP(C17,'IDENTIFICACION Y ANALISIS'!$B$19:$F$54,3,FALSE)</f>
        <v>Estatal</v>
      </c>
      <c r="F17" s="65" t="str">
        <f>VLOOKUP(C17,'IDENTIFICACION Y ANALISIS'!$B$19:$F$54,4,FALSE)</f>
        <v>Interno</v>
      </c>
      <c r="G17" s="14" t="str">
        <f>+EVALUACION!H22</f>
        <v>Retraso en la ejecución de las labores como consecuencia de la inadecuada identificación de las condiciones contractuales</v>
      </c>
      <c r="H17" s="14">
        <f>+EVALUACION!I22</f>
        <v>1</v>
      </c>
      <c r="I17" s="14">
        <f>+EVALUACION!J22</f>
        <v>3</v>
      </c>
      <c r="J17" s="14">
        <f>+EVALUACION!K22</f>
        <v>4</v>
      </c>
      <c r="K17" s="65" t="str">
        <f>+EVALUACION!L22</f>
        <v>BAJO</v>
      </c>
      <c r="L17" s="47" t="s">
        <v>186</v>
      </c>
      <c r="M17" s="14" t="str">
        <f>+'EVALUACION CON CONTROLES'!F22</f>
        <v xml:space="preserve">Claridad en la construcción de los anexos técnicos y estudios previos </v>
      </c>
      <c r="N17" s="14">
        <f>+'EVALUACION CON CONTROLES'!H22</f>
        <v>1</v>
      </c>
      <c r="O17" s="14">
        <f>+'EVALUACION CON CONTROLES'!I22</f>
        <v>3</v>
      </c>
      <c r="P17" s="14">
        <f>+'EVALUACION CON CONTROLES'!J22</f>
        <v>4</v>
      </c>
      <c r="Q17" s="65" t="str">
        <f>+'EVALUACION CON CONTROLES'!K22</f>
        <v>BAJO</v>
      </c>
      <c r="R17" s="14" t="str">
        <f>+'EVALUACION CON CONTROLES'!L22</f>
        <v>NO</v>
      </c>
      <c r="S17" s="14" t="str">
        <f>+'EVALUACION CON CONTROLES'!M22</f>
        <v>FFDLRUU</v>
      </c>
      <c r="T17" s="14" t="str">
        <f>+'EVALUACION CON CONTROLES'!N22</f>
        <v>ETAPA PRECONTRACTUAL</v>
      </c>
      <c r="U17" s="14" t="str">
        <f>+'EVALUACION CON CONTROLES'!O22</f>
        <v>FECHA DE ADJUDICACIÓN DEL PROCESO</v>
      </c>
      <c r="V17" s="14" t="str">
        <f>+'EVALUACION CON CONTROLES'!P22</f>
        <v>DE MANERA INMEDIATA CUANDO SE PERSIVA O SE EVIDENCIE</v>
      </c>
      <c r="W17" s="66" t="str">
        <f>+'EVALUACION CON CONTROLES'!Q22</f>
        <v>DE ACUERDO A LA POSIBILIDAD DE OCURRENCIA</v>
      </c>
    </row>
    <row r="18" spans="2:23" ht="106.5" customHeight="1" x14ac:dyDescent="0.15">
      <c r="B18" s="64">
        <v>8</v>
      </c>
      <c r="C18" s="14" t="str">
        <f>+'EVALUACION CON CONTROLES'!B23</f>
        <v>Inadecuada evaluación de las ofertas y/o verificación de requisitos habilitantes</v>
      </c>
      <c r="D18" s="65" t="str">
        <f>+'EVALUACION CON CONTROLES'!A23</f>
        <v>SELECCIÓN</v>
      </c>
      <c r="E18" s="65" t="str">
        <f>VLOOKUP(C18,'IDENTIFICACION Y ANALISIS'!$B$19:$F$54,3,FALSE)</f>
        <v>General</v>
      </c>
      <c r="F18" s="65" t="str">
        <f>VLOOKUP(C18,'IDENTIFICACION Y ANALISIS'!$B$19:$F$54,4,FALSE)</f>
        <v>Interno</v>
      </c>
      <c r="G18" s="14" t="str">
        <f>+EVALUACION!H23</f>
        <v>No adjudicación del proceso</v>
      </c>
      <c r="H18" s="14">
        <f>+EVALUACION!I23</f>
        <v>1</v>
      </c>
      <c r="I18" s="14">
        <f>+EVALUACION!J23</f>
        <v>3</v>
      </c>
      <c r="J18" s="14">
        <f>+EVALUACION!K23</f>
        <v>4</v>
      </c>
      <c r="K18" s="65" t="str">
        <f>+EVALUACION!L23</f>
        <v>BAJO</v>
      </c>
      <c r="L18" s="47" t="s">
        <v>186</v>
      </c>
      <c r="M18" s="14" t="str">
        <f>+'EVALUACION CON CONTROLES'!F23</f>
        <v>Realizar una evaluación detallada con forme a pliegos de condiciones y demas requisistos</v>
      </c>
      <c r="N18" s="14">
        <f>+'EVALUACION CON CONTROLES'!H23</f>
        <v>1</v>
      </c>
      <c r="O18" s="14">
        <f>+'EVALUACION CON CONTROLES'!I23</f>
        <v>3</v>
      </c>
      <c r="P18" s="14">
        <f>+'EVALUACION CON CONTROLES'!J23</f>
        <v>4</v>
      </c>
      <c r="Q18" s="65" t="str">
        <f>+'EVALUACION CON CONTROLES'!K23</f>
        <v>BAJO</v>
      </c>
      <c r="R18" s="14" t="str">
        <f>+'EVALUACION CON CONTROLES'!L23</f>
        <v>SI</v>
      </c>
      <c r="S18" s="14" t="str">
        <f>+'EVALUACION CON CONTROLES'!M23</f>
        <v>FFDLRUU</v>
      </c>
      <c r="T18" s="14" t="str">
        <f>+'EVALUACION CON CONTROLES'!N23</f>
        <v>ETAPA PRECONTRACTUAL</v>
      </c>
      <c r="U18" s="14" t="str">
        <f>+'EVALUACION CON CONTROLES'!O23</f>
        <v>FECHA DE ADJUDICACIÓN DEL PROCESO</v>
      </c>
      <c r="V18" s="14" t="str">
        <f>+'EVALUACION CON CONTROLES'!P23</f>
        <v>DE MANERA INMEDIATA CUANDO SE PERSIVA O SE EVIDENCIE</v>
      </c>
      <c r="W18" s="66" t="str">
        <f>+'EVALUACION CON CONTROLES'!Q23</f>
        <v>DE ACUERDO A LA POSIBILIDAD DE OCURRENCIA</v>
      </c>
    </row>
    <row r="19" spans="2:23" ht="106.5" customHeight="1" x14ac:dyDescent="0.15">
      <c r="B19" s="64">
        <v>9</v>
      </c>
      <c r="C19" s="14" t="str">
        <f>+'EVALUACION CON CONTROLES'!B24</f>
        <v>Inadecuado manejo administrativo del proceso contractual</v>
      </c>
      <c r="D19" s="65" t="str">
        <f>+'EVALUACION CON CONTROLES'!A24</f>
        <v>SELECCIÓN</v>
      </c>
      <c r="E19" s="65" t="str">
        <f>VLOOKUP(C19,'IDENTIFICACION Y ANALISIS'!$B$19:$F$54,3,FALSE)</f>
        <v>Especifico</v>
      </c>
      <c r="F19" s="65" t="str">
        <f>VLOOKUP(C19,'IDENTIFICACION Y ANALISIS'!$B$19:$F$54,4,FALSE)</f>
        <v>Interno</v>
      </c>
      <c r="G19" s="14" t="str">
        <f>+EVALUACION!H24</f>
        <v>No adjudicación del proceso</v>
      </c>
      <c r="H19" s="14">
        <f>+EVALUACION!I24</f>
        <v>1</v>
      </c>
      <c r="I19" s="14">
        <f>+EVALUACION!J24</f>
        <v>3</v>
      </c>
      <c r="J19" s="14">
        <f>+EVALUACION!K24</f>
        <v>4</v>
      </c>
      <c r="K19" s="65" t="str">
        <f>+EVALUACION!L24</f>
        <v>BAJO</v>
      </c>
      <c r="L19" s="47" t="s">
        <v>187</v>
      </c>
      <c r="M19" s="14" t="str">
        <f>+'EVALUACION CON CONTROLES'!F24</f>
        <v>Realizar los procedimientos administrativos a lugar en los tiempos que se requieren</v>
      </c>
      <c r="N19" s="14">
        <f>+'EVALUACION CON CONTROLES'!H24</f>
        <v>1</v>
      </c>
      <c r="O19" s="14">
        <f>+'EVALUACION CON CONTROLES'!I24</f>
        <v>3</v>
      </c>
      <c r="P19" s="14">
        <f>+'EVALUACION CON CONTROLES'!J24</f>
        <v>4</v>
      </c>
      <c r="Q19" s="65" t="str">
        <f>+'EVALUACION CON CONTROLES'!K24</f>
        <v>BAJO</v>
      </c>
      <c r="R19" s="14" t="str">
        <f>+'EVALUACION CON CONTROLES'!L24</f>
        <v>NO</v>
      </c>
      <c r="S19" s="14" t="str">
        <f>+'EVALUACION CON CONTROLES'!M24</f>
        <v>CONTRATISTA Y FDLRUU</v>
      </c>
      <c r="T19" s="14" t="str">
        <f>+'EVALUACION CON CONTROLES'!N24</f>
        <v>ETAPA DE FORMALIZACIÓN DEL CONTRATO</v>
      </c>
      <c r="U19" s="14" t="str">
        <f>+'EVALUACION CON CONTROLES'!O24</f>
        <v>UNA VEZ SUSCRITO Y APROBADO EL CONTRATO POR LAS PARTES</v>
      </c>
      <c r="V19" s="14" t="str">
        <f>+'EVALUACION CON CONTROLES'!P24</f>
        <v>DE MANERA INMEDIATA CUANDO SE PERSIVA O SE EVIDENCIE</v>
      </c>
      <c r="W19" s="66" t="str">
        <f>+'EVALUACION CON CONTROLES'!Q24</f>
        <v>DE ACUERDO A LA POSIBILIDAD DE OCURRENCIA</v>
      </c>
    </row>
    <row r="20" spans="2:23" ht="106.5" customHeight="1" x14ac:dyDescent="0.15">
      <c r="B20" s="64">
        <v>10</v>
      </c>
      <c r="C20" s="14" t="str">
        <f>+'EVALUACION CON CONTROLES'!B25</f>
        <v>Falta de claridad en la elaboración de los actos administrativos</v>
      </c>
      <c r="D20" s="65" t="str">
        <f>+'EVALUACION CON CONTROLES'!A25</f>
        <v>SELECCIÓN</v>
      </c>
      <c r="E20" s="65" t="str">
        <f>VLOOKUP(C20,'IDENTIFICACION Y ANALISIS'!$B$19:$F$54,3,FALSE)</f>
        <v>Estatal</v>
      </c>
      <c r="F20" s="65" t="str">
        <f>VLOOKUP(C20,'IDENTIFICACION Y ANALISIS'!$B$19:$F$54,4,FALSE)</f>
        <v>Interno</v>
      </c>
      <c r="G20" s="14" t="str">
        <f>+EVALUACION!H25</f>
        <v>Retraso en el inicio de la ejecución de las labores</v>
      </c>
      <c r="H20" s="14">
        <f>+EVALUACION!I25</f>
        <v>1</v>
      </c>
      <c r="I20" s="14">
        <f>+EVALUACION!J25</f>
        <v>3</v>
      </c>
      <c r="J20" s="14">
        <f>+EVALUACION!K25</f>
        <v>4</v>
      </c>
      <c r="K20" s="65" t="str">
        <f>+EVALUACION!L25</f>
        <v>BAJO</v>
      </c>
      <c r="L20" s="47" t="s">
        <v>186</v>
      </c>
      <c r="M20" s="14" t="str">
        <f>+'EVALUACION CON CONTROLES'!F25</f>
        <v>Realización clara, oportuna y adecuada de los actos administrativos</v>
      </c>
      <c r="N20" s="14">
        <f>+'EVALUACION CON CONTROLES'!H25</f>
        <v>1</v>
      </c>
      <c r="O20" s="14">
        <f>+'EVALUACION CON CONTROLES'!I25</f>
        <v>3</v>
      </c>
      <c r="P20" s="14">
        <f>+'EVALUACION CON CONTROLES'!J25</f>
        <v>4</v>
      </c>
      <c r="Q20" s="65" t="str">
        <f>+'EVALUACION CON CONTROLES'!K25</f>
        <v>BAJO</v>
      </c>
      <c r="R20" s="14" t="str">
        <f>+'EVALUACION CON CONTROLES'!L25</f>
        <v>NO</v>
      </c>
      <c r="S20" s="14" t="str">
        <f>+'EVALUACION CON CONTROLES'!M25</f>
        <v>FFDLRUU</v>
      </c>
      <c r="T20" s="14" t="str">
        <f>+'EVALUACION CON CONTROLES'!N25</f>
        <v>ETAPA DE FORMALIZACIÓN DEL CONTRATO</v>
      </c>
      <c r="U20" s="14" t="str">
        <f>+'EVALUACION CON CONTROLES'!O25</f>
        <v>UNA VEZ SUSCRITO Y APROBADO EL CONTRATO POR LAS PARTES</v>
      </c>
      <c r="V20" s="14" t="str">
        <f>+'EVALUACION CON CONTROLES'!P25</f>
        <v>DE MANERA INMEDIATA CUANDO SE PERSIVA O SE EVIDENCIE</v>
      </c>
      <c r="W20" s="66" t="str">
        <f>+'EVALUACION CON CONTROLES'!Q25</f>
        <v>DE ACUERDO A LA POSIBILIDAD DE OCURRENCIA</v>
      </c>
    </row>
    <row r="21" spans="2:23" ht="106.5" customHeight="1" x14ac:dyDescent="0.15">
      <c r="B21" s="64">
        <v>11</v>
      </c>
      <c r="C21" s="14" t="str">
        <f>+'EVALUACION CON CONTROLES'!B26</f>
        <v>Contestación inoportuna a todas las observaciones formuladas a los documentos de la contratación</v>
      </c>
      <c r="D21" s="65" t="str">
        <f>+'EVALUACION CON CONTROLES'!A26</f>
        <v>SELECCIÓN</v>
      </c>
      <c r="E21" s="65" t="str">
        <f>VLOOKUP(C21,'IDENTIFICACION Y ANALISIS'!$B$19:$F$54,3,FALSE)</f>
        <v>Estatal</v>
      </c>
      <c r="F21" s="65" t="str">
        <f>VLOOKUP(C21,'IDENTIFICACION Y ANALISIS'!$B$19:$F$54,4,FALSE)</f>
        <v>Interno</v>
      </c>
      <c r="G21" s="14" t="str">
        <f>+EVALUACION!H26</f>
        <v>No adjudicación del proceso</v>
      </c>
      <c r="H21" s="14">
        <f>+EVALUACION!I26</f>
        <v>1</v>
      </c>
      <c r="I21" s="14">
        <f>+EVALUACION!J26</f>
        <v>3</v>
      </c>
      <c r="J21" s="14">
        <f>+EVALUACION!K26</f>
        <v>4</v>
      </c>
      <c r="K21" s="65" t="str">
        <f>+EVALUACION!L26</f>
        <v>BAJO</v>
      </c>
      <c r="L21" s="47" t="s">
        <v>186</v>
      </c>
      <c r="M21" s="14" t="str">
        <f>+'EVALUACION CON CONTROLES'!F26</f>
        <v>Realizar una evaluación detallada con forme a pliegos de condiciones y demas requisistos</v>
      </c>
      <c r="N21" s="14">
        <f>+'EVALUACION CON CONTROLES'!H26</f>
        <v>1</v>
      </c>
      <c r="O21" s="14">
        <f>+'EVALUACION CON CONTROLES'!I26</f>
        <v>3</v>
      </c>
      <c r="P21" s="14">
        <f>+'EVALUACION CON CONTROLES'!J26</f>
        <v>4</v>
      </c>
      <c r="Q21" s="65" t="str">
        <f>+'EVALUACION CON CONTROLES'!K26</f>
        <v>BAJO</v>
      </c>
      <c r="R21" s="14" t="str">
        <f>+'EVALUACION CON CONTROLES'!L26</f>
        <v>NO</v>
      </c>
      <c r="S21" s="14" t="str">
        <f>+'EVALUACION CON CONTROLES'!M26</f>
        <v>FFDLRUU</v>
      </c>
      <c r="T21" s="14" t="str">
        <f>+'EVALUACION CON CONTROLES'!N26</f>
        <v>ETAPA PRECONTRACTUAL</v>
      </c>
      <c r="U21" s="14" t="str">
        <f>+'EVALUACION CON CONTROLES'!O26</f>
        <v>FECHA DE ADJUDICACIÓN DEL PROCESO</v>
      </c>
      <c r="V21" s="14" t="str">
        <f>+'EVALUACION CON CONTROLES'!P26</f>
        <v>DE MANERA INMEDIATA CUANDO SE PERSIVA O SE EVIDENCIE</v>
      </c>
      <c r="W21" s="66" t="str">
        <f>+'EVALUACION CON CONTROLES'!Q26</f>
        <v>DE ACUERDO A LA POSIBILIDAD DE OCURRENCIA</v>
      </c>
    </row>
    <row r="22" spans="2:23" ht="106.5" customHeight="1" x14ac:dyDescent="0.15">
      <c r="B22" s="64">
        <v>12</v>
      </c>
      <c r="C22" s="14" t="str">
        <f>+'EVALUACION CON CONTROLES'!B27</f>
        <v>No publicación de la documentación del proceso de selección en el SECOP</v>
      </c>
      <c r="D22" s="65" t="str">
        <f>+'EVALUACION CON CONTROLES'!A27</f>
        <v>SELECCIÓN</v>
      </c>
      <c r="E22" s="65" t="str">
        <f>VLOOKUP(C22,'IDENTIFICACION Y ANALISIS'!$B$19:$F$54,3,FALSE)</f>
        <v>Estatal</v>
      </c>
      <c r="F22" s="65" t="str">
        <f>VLOOKUP(C22,'IDENTIFICACION Y ANALISIS'!$B$19:$F$54,4,FALSE)</f>
        <v>Interno</v>
      </c>
      <c r="G22" s="14" t="str">
        <f>+EVALUACION!H27</f>
        <v>No adjudicación del proceso</v>
      </c>
      <c r="H22" s="14">
        <f>+EVALUACION!I27</f>
        <v>1</v>
      </c>
      <c r="I22" s="14">
        <f>+EVALUACION!J27</f>
        <v>3</v>
      </c>
      <c r="J22" s="14">
        <f>+EVALUACION!K27</f>
        <v>4</v>
      </c>
      <c r="K22" s="65" t="str">
        <f>+EVALUACION!L27</f>
        <v>BAJO</v>
      </c>
      <c r="L22" s="47" t="s">
        <v>186</v>
      </c>
      <c r="M22" s="14" t="str">
        <f>+'EVALUACION CON CONTROLES'!F27</f>
        <v>Realizar los procedimientos administrativos a lugar en los tiempos que se requieren</v>
      </c>
      <c r="N22" s="14">
        <f>+'EVALUACION CON CONTROLES'!H27</f>
        <v>1</v>
      </c>
      <c r="O22" s="14">
        <f>+'EVALUACION CON CONTROLES'!I27</f>
        <v>3</v>
      </c>
      <c r="P22" s="14">
        <f>+'EVALUACION CON CONTROLES'!J27</f>
        <v>4</v>
      </c>
      <c r="Q22" s="65" t="str">
        <f>+'EVALUACION CON CONTROLES'!K27</f>
        <v>BAJO</v>
      </c>
      <c r="R22" s="14" t="str">
        <f>+'EVALUACION CON CONTROLES'!L27</f>
        <v>NO</v>
      </c>
      <c r="S22" s="14" t="str">
        <f>+'EVALUACION CON CONTROLES'!M27</f>
        <v>FFDLRUU</v>
      </c>
      <c r="T22" s="14" t="str">
        <f>+'EVALUACION CON CONTROLES'!N27</f>
        <v>ETAPA PRECONTRACTUAL</v>
      </c>
      <c r="U22" s="14" t="str">
        <f>+'EVALUACION CON CONTROLES'!O27</f>
        <v>FECHA DE ADJUDICACIÓN DEL PROCESO</v>
      </c>
      <c r="V22" s="14" t="str">
        <f>+'EVALUACION CON CONTROLES'!P27</f>
        <v>DE MANERA INMEDIATA CUANDO SE PERSIVA O SE EVIDENCIE</v>
      </c>
      <c r="W22" s="66" t="str">
        <f>+'EVALUACION CON CONTROLES'!Q27</f>
        <v>DE ACUERDO A LA POSIBILIDAD DE OCURRENCIA</v>
      </c>
    </row>
    <row r="23" spans="2:23" ht="106.5" customHeight="1" x14ac:dyDescent="0.15">
      <c r="B23" s="64">
        <v>13</v>
      </c>
      <c r="C23" s="14" t="str">
        <f>+'EVALUACION CON CONTROLES'!B28</f>
        <v>Confabulacion de los proponentes (Colusión)</v>
      </c>
      <c r="D23" s="65" t="str">
        <f>+'EVALUACION CON CONTROLES'!A28</f>
        <v>SELECCIÓN</v>
      </c>
      <c r="E23" s="65" t="str">
        <f>VLOOKUP(C23,'IDENTIFICACION Y ANALISIS'!$B$19:$F$54,3,FALSE)</f>
        <v>General</v>
      </c>
      <c r="F23" s="65" t="str">
        <f>VLOOKUP(C23,'IDENTIFICACION Y ANALISIS'!$B$19:$F$54,4,FALSE)</f>
        <v>Externo</v>
      </c>
      <c r="G23" s="14" t="str">
        <f>+EVALUACION!H28</f>
        <v>Que el proceso de selección se vea afectado en cuanto objetividad y transparencia</v>
      </c>
      <c r="H23" s="14">
        <f>+EVALUACION!I28</f>
        <v>2</v>
      </c>
      <c r="I23" s="14">
        <f>+EVALUACION!J28</f>
        <v>1</v>
      </c>
      <c r="J23" s="14">
        <f>+EVALUACION!K28</f>
        <v>3</v>
      </c>
      <c r="K23" s="65" t="str">
        <f>+EVALUACION!L28</f>
        <v>BAJO</v>
      </c>
      <c r="L23" s="47" t="s">
        <v>186</v>
      </c>
      <c r="M23" s="14" t="str">
        <f>+'EVALUACION CON CONTROLES'!F28</f>
        <v xml:space="preserve">Diligenciamiento del pacto de transparencia, compromiso anticorrupción y certificado de participación independiente y verificación de las evaluaciones </v>
      </c>
      <c r="N23" s="14">
        <f>+'EVALUACION CON CONTROLES'!H28</f>
        <v>2</v>
      </c>
      <c r="O23" s="14">
        <f>+'EVALUACION CON CONTROLES'!I28</f>
        <v>1</v>
      </c>
      <c r="P23" s="14">
        <f>+'EVALUACION CON CONTROLES'!J28</f>
        <v>3</v>
      </c>
      <c r="Q23" s="65" t="str">
        <f>+'EVALUACION CON CONTROLES'!K28</f>
        <v>BAJO</v>
      </c>
      <c r="R23" s="14" t="str">
        <f>+'EVALUACION CON CONTROLES'!L28</f>
        <v>NO</v>
      </c>
      <c r="S23" s="14" t="str">
        <f>+'EVALUACION CON CONTROLES'!M28</f>
        <v>FFDLRUU</v>
      </c>
      <c r="T23" s="14" t="str">
        <f>+'EVALUACION CON CONTROLES'!N28</f>
        <v>ETAPA PRECONTRACTUAL</v>
      </c>
      <c r="U23" s="14" t="str">
        <f>+'EVALUACION CON CONTROLES'!O28</f>
        <v>FECHA DE ADJUDICACIÓN DEL PROCESO</v>
      </c>
      <c r="V23" s="14" t="str">
        <f>+'EVALUACION CON CONTROLES'!P28</f>
        <v>DE MANERA INMEDIATA CUANDO SE PERSIVA O SE EVIDENCIE</v>
      </c>
      <c r="W23" s="66" t="str">
        <f>+'EVALUACION CON CONTROLES'!Q28</f>
        <v>DE ACUERDO A LA POSIBILIDAD DE OCURRENCIA</v>
      </c>
    </row>
    <row r="24" spans="2:23" ht="106.5" customHeight="1" x14ac:dyDescent="0.15">
      <c r="B24" s="64">
        <v>14</v>
      </c>
      <c r="C24" s="14" t="str">
        <f>+'EVALUACION CON CONTROLES'!B29</f>
        <v>Selección de ofertas con precios  artificialmente bajos.</v>
      </c>
      <c r="D24" s="65" t="str">
        <f>+'EVALUACION CON CONTROLES'!A29</f>
        <v>SELECCIÓN</v>
      </c>
      <c r="E24" s="65" t="str">
        <f>VLOOKUP(C24,'IDENTIFICACION Y ANALISIS'!$B$19:$F$54,3,FALSE)</f>
        <v>General</v>
      </c>
      <c r="F24" s="65" t="str">
        <f>VLOOKUP(C24,'IDENTIFICACION Y ANALISIS'!$B$19:$F$54,4,FALSE)</f>
        <v>Interno</v>
      </c>
      <c r="G24" s="14" t="str">
        <f>+EVALUACION!H29</f>
        <v>Dificultades al momento de iniciar ejecución por posibles desequilibrios financieros</v>
      </c>
      <c r="H24" s="14">
        <f>+EVALUACION!I29</f>
        <v>1</v>
      </c>
      <c r="I24" s="14">
        <f>+EVALUACION!J29</f>
        <v>4</v>
      </c>
      <c r="J24" s="14">
        <f>+EVALUACION!K29</f>
        <v>5</v>
      </c>
      <c r="K24" s="65" t="str">
        <f>+EVALUACION!L29</f>
        <v>MEDIO</v>
      </c>
      <c r="L24" s="47" t="s">
        <v>186</v>
      </c>
      <c r="M24" s="14" t="str">
        <f>+'EVALUACION CON CONTROLES'!F29</f>
        <v>Realizar una evaluación detallada con forme a pliegos de condiciones y demas requisistos</v>
      </c>
      <c r="N24" s="14">
        <f>+'EVALUACION CON CONTROLES'!H29</f>
        <v>1</v>
      </c>
      <c r="O24" s="14">
        <f>+'EVALUACION CON CONTROLES'!I29</f>
        <v>4</v>
      </c>
      <c r="P24" s="14">
        <f>+'EVALUACION CON CONTROLES'!J29</f>
        <v>5</v>
      </c>
      <c r="Q24" s="65" t="str">
        <f>+'EVALUACION CON CONTROLES'!K29</f>
        <v>MEDIO</v>
      </c>
      <c r="R24" s="14" t="str">
        <f>+'EVALUACION CON CONTROLES'!L29</f>
        <v>SI</v>
      </c>
      <c r="S24" s="14" t="str">
        <f>+'EVALUACION CON CONTROLES'!M29</f>
        <v>FFDLRUU</v>
      </c>
      <c r="T24" s="14" t="str">
        <f>+'EVALUACION CON CONTROLES'!N29</f>
        <v>ETAPA PRECONTRACTUAL</v>
      </c>
      <c r="U24" s="14" t="str">
        <f>+'EVALUACION CON CONTROLES'!O29</f>
        <v>FECHA DE ADJUDICACIÓN DEL PROCESO</v>
      </c>
      <c r="V24" s="14" t="str">
        <f>+'EVALUACION CON CONTROLES'!P29</f>
        <v>DE MANERA INMEDIATA CUANDO SE PERSIVA O SE EVIDENCIE</v>
      </c>
      <c r="W24" s="66" t="str">
        <f>+'EVALUACION CON CONTROLES'!Q29</f>
        <v>DE ACUERDO A LA POSIBILIDAD DE OCURRENCIA</v>
      </c>
    </row>
    <row r="25" spans="2:23" ht="106.5" customHeight="1" x14ac:dyDescent="0.15">
      <c r="B25" s="64">
        <v>15</v>
      </c>
      <c r="C25" s="14" t="str">
        <f>+'EVALUACION CON CONTROLES'!B30</f>
        <v xml:space="preserve">Riesgo de que no se firme el contrato. </v>
      </c>
      <c r="D25" s="65" t="str">
        <f>+'EVALUACION CON CONTROLES'!A30</f>
        <v>CONTRATACIÓN</v>
      </c>
      <c r="E25" s="65" t="str">
        <f>VLOOKUP(C25,'IDENTIFICACION Y ANALISIS'!$B$19:$F$54,3,FALSE)</f>
        <v>General</v>
      </c>
      <c r="F25" s="65" t="str">
        <f>VLOOKUP(C25,'IDENTIFICACION Y ANALISIS'!$B$19:$F$54,4,FALSE)</f>
        <v>Externo</v>
      </c>
      <c r="G25" s="14" t="str">
        <f>+EVALUACION!H30</f>
        <v>Retraso en el inicio de la ejecución de las labores</v>
      </c>
      <c r="H25" s="14">
        <f>+EVALUACION!I30</f>
        <v>1</v>
      </c>
      <c r="I25" s="14">
        <f>+EVALUACION!J30</f>
        <v>3</v>
      </c>
      <c r="J25" s="14">
        <f>+EVALUACION!K30</f>
        <v>4</v>
      </c>
      <c r="K25" s="65" t="str">
        <f>+EVALUACION!L30</f>
        <v>BAJO</v>
      </c>
      <c r="L25" s="47" t="s">
        <v>187</v>
      </c>
      <c r="M25" s="14" t="str">
        <f>+'EVALUACION CON CONTROLES'!F30</f>
        <v>Realizar los procedimientos administrativos a lugar en los tiempos que se requieren</v>
      </c>
      <c r="N25" s="14">
        <f>+'EVALUACION CON CONTROLES'!H30</f>
        <v>1</v>
      </c>
      <c r="O25" s="14">
        <f>+'EVALUACION CON CONTROLES'!I30</f>
        <v>3</v>
      </c>
      <c r="P25" s="14">
        <f>+'EVALUACION CON CONTROLES'!J30</f>
        <v>4</v>
      </c>
      <c r="Q25" s="65" t="str">
        <f>+'EVALUACION CON CONTROLES'!K30</f>
        <v>BAJO</v>
      </c>
      <c r="R25" s="14" t="str">
        <f>+'EVALUACION CON CONTROLES'!L30</f>
        <v>NO</v>
      </c>
      <c r="S25" s="14" t="str">
        <f>+'EVALUACION CON CONTROLES'!M30</f>
        <v>CONTRATISTA Y FDLRUU</v>
      </c>
      <c r="T25" s="14" t="str">
        <f>+'EVALUACION CON CONTROLES'!N30</f>
        <v>ETAPA DE FORMALIZACIÓN DEL CONTRATO</v>
      </c>
      <c r="U25" s="14" t="str">
        <f>+'EVALUACION CON CONTROLES'!O30</f>
        <v>UNA VEZ SUSCRITO Y APROBADO EL CONTRATO POR LAS PARTES</v>
      </c>
      <c r="V25" s="14" t="str">
        <f>+'EVALUACION CON CONTROLES'!P30</f>
        <v>DE MANERA INMEDIATA CUANDO SE PERSIVA O SE EVIDENCIE</v>
      </c>
      <c r="W25" s="66" t="str">
        <f>+'EVALUACION CON CONTROLES'!Q30</f>
        <v>DE ACUERDO A LA POSIBILIDAD DE OCURRENCIA</v>
      </c>
    </row>
    <row r="26" spans="2:23" ht="106.5" customHeight="1" x14ac:dyDescent="0.15">
      <c r="B26" s="64">
        <v>16</v>
      </c>
      <c r="C26" s="14" t="str">
        <f>+'EVALUACION CON CONTROLES'!B31</f>
        <v>Falta de constitución o constitución tardía de la garantía única. Aceptación de garantías que no se ajustan a lo contemplado en el contrato</v>
      </c>
      <c r="D26" s="65" t="str">
        <f>+'EVALUACION CON CONTROLES'!A31</f>
        <v>CONTRATACIÓN</v>
      </c>
      <c r="E26" s="65" t="str">
        <f>VLOOKUP(C26,'IDENTIFICACION Y ANALISIS'!$B$19:$F$54,3,FALSE)</f>
        <v>General</v>
      </c>
      <c r="F26" s="65" t="str">
        <f>VLOOKUP(C26,'IDENTIFICACION Y ANALISIS'!$B$19:$F$54,4,FALSE)</f>
        <v>Interno</v>
      </c>
      <c r="G26" s="14" t="str">
        <f>+EVALUACION!H31</f>
        <v>Retraso en el inicio de la ejecución de las labores</v>
      </c>
      <c r="H26" s="14">
        <f>+EVALUACION!I31</f>
        <v>2</v>
      </c>
      <c r="I26" s="14">
        <f>+EVALUACION!J31</f>
        <v>3</v>
      </c>
      <c r="J26" s="14">
        <f>+EVALUACION!K31</f>
        <v>5</v>
      </c>
      <c r="K26" s="65" t="str">
        <f>+EVALUACION!L31</f>
        <v>MEDIO</v>
      </c>
      <c r="L26" s="47" t="s">
        <v>187</v>
      </c>
      <c r="M26" s="14" t="str">
        <f>+'EVALUACION CON CONTROLES'!F31</f>
        <v>Realizar los procedimientos administrativos a lugar en los tiempos que se requieren</v>
      </c>
      <c r="N26" s="14">
        <f>+'EVALUACION CON CONTROLES'!H31</f>
        <v>2</v>
      </c>
      <c r="O26" s="14">
        <f>+'EVALUACION CON CONTROLES'!I31</f>
        <v>3</v>
      </c>
      <c r="P26" s="14">
        <f>+'EVALUACION CON CONTROLES'!J31</f>
        <v>5</v>
      </c>
      <c r="Q26" s="65" t="str">
        <f>+'EVALUACION CON CONTROLES'!K31</f>
        <v>MEDIO</v>
      </c>
      <c r="R26" s="14" t="str">
        <f>+'EVALUACION CON CONTROLES'!L31</f>
        <v>NO</v>
      </c>
      <c r="S26" s="14" t="str">
        <f>+'EVALUACION CON CONTROLES'!M31</f>
        <v>CONTRATISTA Y FDLRUU</v>
      </c>
      <c r="T26" s="14" t="str">
        <f>+'EVALUACION CON CONTROLES'!N31</f>
        <v>ETAPA DE FORMALIZACIÓN DEL CONTRATO</v>
      </c>
      <c r="U26" s="14" t="str">
        <f>+'EVALUACION CON CONTROLES'!O31</f>
        <v>UNA VEZ SUSCRITO Y APROBADO EL CONTRATO POR LAS PARTES</v>
      </c>
      <c r="V26" s="14" t="str">
        <f>+'EVALUACION CON CONTROLES'!P31</f>
        <v>DE MANERA INMEDIATA CUANDO SE PERSIVA O SE EVIDENCIE</v>
      </c>
      <c r="W26" s="66" t="str">
        <f>+'EVALUACION CON CONTROLES'!Q31</f>
        <v>DE ACUERDO A LA POSIBILIDAD DE OCURRENCIA</v>
      </c>
    </row>
    <row r="27" spans="2:23" ht="106.5" customHeight="1" x14ac:dyDescent="0.15">
      <c r="B27" s="64">
        <v>17</v>
      </c>
      <c r="C27" s="14" t="str">
        <f>+'EVALUACION CON CONTROLES'!B32</f>
        <v>Falta de solicitud o solicitud tardía del registro  presupuestal</v>
      </c>
      <c r="D27" s="65" t="str">
        <f>+'EVALUACION CON CONTROLES'!A32</f>
        <v>CONTRATACIÓN</v>
      </c>
      <c r="E27" s="65" t="str">
        <f>VLOOKUP(C27,'IDENTIFICACION Y ANALISIS'!$B$19:$F$54,3,FALSE)</f>
        <v>Estatal</v>
      </c>
      <c r="F27" s="65" t="str">
        <f>VLOOKUP(C27,'IDENTIFICACION Y ANALISIS'!$B$19:$F$54,4,FALSE)</f>
        <v>Interno</v>
      </c>
      <c r="G27" s="14" t="str">
        <f>+EVALUACION!H32</f>
        <v>Retraso en el inicio de la ejecución de las labores</v>
      </c>
      <c r="H27" s="14">
        <f>+EVALUACION!I32</f>
        <v>2</v>
      </c>
      <c r="I27" s="14">
        <f>+EVALUACION!J32</f>
        <v>2</v>
      </c>
      <c r="J27" s="14">
        <f>+EVALUACION!K32</f>
        <v>4</v>
      </c>
      <c r="K27" s="65" t="str">
        <f>+EVALUACION!L32</f>
        <v>BAJO</v>
      </c>
      <c r="L27" s="47" t="s">
        <v>186</v>
      </c>
      <c r="M27" s="14" t="str">
        <f>+'EVALUACION CON CONTROLES'!F32</f>
        <v>Realizar los procedimientos administrativos a lugar en los tiempos que se requieren</v>
      </c>
      <c r="N27" s="14">
        <f>+'EVALUACION CON CONTROLES'!H32</f>
        <v>2</v>
      </c>
      <c r="O27" s="14">
        <f>+'EVALUACION CON CONTROLES'!I32</f>
        <v>2</v>
      </c>
      <c r="P27" s="14">
        <f>+'EVALUACION CON CONTROLES'!J32</f>
        <v>4</v>
      </c>
      <c r="Q27" s="65" t="str">
        <f>+'EVALUACION CON CONTROLES'!K32</f>
        <v>BAJO</v>
      </c>
      <c r="R27" s="14" t="str">
        <f>+'EVALUACION CON CONTROLES'!L32</f>
        <v>NO</v>
      </c>
      <c r="S27" s="14" t="str">
        <f>+'EVALUACION CON CONTROLES'!M32</f>
        <v>FFDLRUU</v>
      </c>
      <c r="T27" s="14" t="str">
        <f>+'EVALUACION CON CONTROLES'!N32</f>
        <v>ETAPA DE FORMALIZACIÓN DEL CONTRATO</v>
      </c>
      <c r="U27" s="14" t="str">
        <f>+'EVALUACION CON CONTROLES'!O32</f>
        <v>UNA VEZ SUSCRITO Y APROBADO EL CONTRATO POR LAS PARTES</v>
      </c>
      <c r="V27" s="14" t="str">
        <f>+'EVALUACION CON CONTROLES'!P32</f>
        <v>DE MANERA INMEDIATA CUANDO SE PERSIVA O SE EVIDENCIE</v>
      </c>
      <c r="W27" s="66" t="str">
        <f>+'EVALUACION CON CONTROLES'!Q32</f>
        <v>DE ACUERDO A LA POSIBILIDAD DE OCURRENCIA</v>
      </c>
    </row>
    <row r="28" spans="2:23" ht="106.5" customHeight="1" x14ac:dyDescent="0.15">
      <c r="B28" s="64">
        <v>18</v>
      </c>
      <c r="C28" s="14" t="str">
        <f>+'EVALUACION CON CONTROLES'!B33</f>
        <v>Presentación de reclamos de terceros sobre la selección del oferente que retrasen el perfeccionamiento del contrato.</v>
      </c>
      <c r="D28" s="65" t="str">
        <f>+'EVALUACION CON CONTROLES'!A33</f>
        <v>CONTRATACIÓN</v>
      </c>
      <c r="E28" s="65" t="str">
        <f>VLOOKUP(C28,'IDENTIFICACION Y ANALISIS'!$B$19:$F$54,3,FALSE)</f>
        <v>General</v>
      </c>
      <c r="F28" s="65" t="str">
        <f>VLOOKUP(C28,'IDENTIFICACION Y ANALISIS'!$B$19:$F$54,4,FALSE)</f>
        <v>Externo</v>
      </c>
      <c r="G28" s="14" t="str">
        <f>+EVALUACION!H33</f>
        <v>Retraso en el inicio de la ejecución de las labores</v>
      </c>
      <c r="H28" s="14">
        <f>+EVALUACION!I33</f>
        <v>2</v>
      </c>
      <c r="I28" s="14">
        <f>+EVALUACION!J33</f>
        <v>3</v>
      </c>
      <c r="J28" s="14">
        <f>+EVALUACION!K33</f>
        <v>5</v>
      </c>
      <c r="K28" s="65" t="str">
        <f>+EVALUACION!L33</f>
        <v>MEDIO</v>
      </c>
      <c r="L28" s="47" t="s">
        <v>186</v>
      </c>
      <c r="M28" s="14" t="str">
        <f>+'EVALUACION CON CONTROLES'!F33</f>
        <v>Realizar una evaluación detallada con forme a pliegos de condiciones y demas requisistos</v>
      </c>
      <c r="N28" s="14">
        <f>+'EVALUACION CON CONTROLES'!H33</f>
        <v>2</v>
      </c>
      <c r="O28" s="14">
        <f>+'EVALUACION CON CONTROLES'!I33</f>
        <v>3</v>
      </c>
      <c r="P28" s="14">
        <f>+'EVALUACION CON CONTROLES'!J33</f>
        <v>5</v>
      </c>
      <c r="Q28" s="65" t="str">
        <f>+'EVALUACION CON CONTROLES'!K33</f>
        <v>MEDIO</v>
      </c>
      <c r="R28" s="14" t="str">
        <f>+'EVALUACION CON CONTROLES'!L33</f>
        <v>NO</v>
      </c>
      <c r="S28" s="14" t="str">
        <f>+'EVALUACION CON CONTROLES'!M33</f>
        <v>FFDLRUU</v>
      </c>
      <c r="T28" s="14" t="str">
        <f>+'EVALUACION CON CONTROLES'!N33</f>
        <v>ETAPA DE FORMALIZACIÓN DEL CONTRATO</v>
      </c>
      <c r="U28" s="14" t="str">
        <f>+'EVALUACION CON CONTROLES'!O33</f>
        <v>UNA VEZ SUSCRITO Y APROBADO EL CONTRATO POR LAS PARTES</v>
      </c>
      <c r="V28" s="14" t="str">
        <f>+'EVALUACION CON CONTROLES'!P33</f>
        <v>DE MANERA INMEDIATA CUANDO SE PERSIVA O SE EVIDENCIE</v>
      </c>
      <c r="W28" s="66" t="str">
        <f>+'EVALUACION CON CONTROLES'!Q33</f>
        <v>DE ACUERDO A LA POSIBILIDAD DE OCURRENCIA</v>
      </c>
    </row>
    <row r="29" spans="2:23" ht="106.5" customHeight="1" x14ac:dyDescent="0.15">
      <c r="B29" s="64">
        <v>19</v>
      </c>
      <c r="C29" s="14" t="str">
        <f>+'EVALUACION CON CONTROLES'!B34</f>
        <v>Fluctuaciones del valor de la moneda</v>
      </c>
      <c r="D29" s="65" t="str">
        <f>+'EVALUACION CON CONTROLES'!A34</f>
        <v>EJECUCIÓN</v>
      </c>
      <c r="E29" s="65" t="str">
        <f>VLOOKUP(C29,'IDENTIFICACION Y ANALISIS'!$B$19:$F$54,3,FALSE)</f>
        <v>General</v>
      </c>
      <c r="F29" s="65" t="str">
        <f>VLOOKUP(C29,'IDENTIFICACION Y ANALISIS'!$B$19:$F$54,4,FALSE)</f>
        <v>Externo</v>
      </c>
      <c r="G29" s="14" t="str">
        <f>+EVALUACION!H34</f>
        <v>Dificultades al momento de la ejecución por posibles desequilibrios financieros</v>
      </c>
      <c r="H29" s="14">
        <f>+EVALUACION!I34</f>
        <v>2</v>
      </c>
      <c r="I29" s="14">
        <f>+EVALUACION!J34</f>
        <v>4</v>
      </c>
      <c r="J29" s="14">
        <f>+EVALUACION!K34</f>
        <v>6</v>
      </c>
      <c r="K29" s="65" t="str">
        <f>+EVALUACION!L34</f>
        <v>ALTO</v>
      </c>
      <c r="L29" s="47" t="s">
        <v>187</v>
      </c>
      <c r="M29" s="14" t="str">
        <f>+'EVALUACION CON CONTROLES'!F34</f>
        <v>Velar por la ejecución dentro de los tiempos pactados al inicio del proceso contractual</v>
      </c>
      <c r="N29" s="14">
        <f>+'EVALUACION CON CONTROLES'!H34</f>
        <v>2</v>
      </c>
      <c r="O29" s="14">
        <f>+'EVALUACION CON CONTROLES'!I34</f>
        <v>4</v>
      </c>
      <c r="P29" s="14">
        <f>+'EVALUACION CON CONTROLES'!J34</f>
        <v>6</v>
      </c>
      <c r="Q29" s="65" t="str">
        <f>+'EVALUACION CON CONTROLES'!K34</f>
        <v>ALTO</v>
      </c>
      <c r="R29" s="14" t="str">
        <f>+'EVALUACION CON CONTROLES'!L34</f>
        <v>SI</v>
      </c>
      <c r="S29" s="14" t="str">
        <f>+'EVALUACION CON CONTROLES'!M34</f>
        <v>CONTRATISTA Y FDLRUU</v>
      </c>
      <c r="T29" s="14" t="str">
        <f>+'EVALUACION CON CONTROLES'!N34</f>
        <v>UNA VEZ SUSCRITA EL ACTA DE INICIO</v>
      </c>
      <c r="U29" s="14" t="str">
        <f>+'EVALUACION CON CONTROLES'!O34</f>
        <v>UNA VEZ SE CUENTE CON EJECUCIÓN FÍSICA Y FINANCIERA DEL 100%</v>
      </c>
      <c r="V29" s="14" t="str">
        <f>+'EVALUACION CON CONTROLES'!P34</f>
        <v>DE MANERA INMEDIATA CUANDO SE PERSIVA O SE EVIDENCIE</v>
      </c>
      <c r="W29" s="66" t="str">
        <f>+'EVALUACION CON CONTROLES'!Q34</f>
        <v>DE ACUERDO A LA POSIBILIDAD DE OCURRENCIA</v>
      </c>
    </row>
    <row r="30" spans="2:23" ht="106.5" customHeight="1" x14ac:dyDescent="0.15">
      <c r="B30" s="64">
        <v>20</v>
      </c>
      <c r="C30" s="14" t="str">
        <f>+'EVALUACION CON CONTROLES'!B35</f>
        <v>Variación de los precios del mercado</v>
      </c>
      <c r="D30" s="65" t="str">
        <f>+'EVALUACION CON CONTROLES'!A35</f>
        <v>EJECUCIÓN</v>
      </c>
      <c r="E30" s="65" t="str">
        <f>VLOOKUP(C30,'IDENTIFICACION Y ANALISIS'!$B$19:$F$54,3,FALSE)</f>
        <v>General</v>
      </c>
      <c r="F30" s="65" t="str">
        <f>VLOOKUP(C30,'IDENTIFICACION Y ANALISIS'!$B$19:$F$54,4,FALSE)</f>
        <v>Externo</v>
      </c>
      <c r="G30" s="14" t="str">
        <f>+EVALUACION!H35</f>
        <v>Dificultades al momento de la ejecución por posibles desequilibrios financieros</v>
      </c>
      <c r="H30" s="14">
        <f>+EVALUACION!I35</f>
        <v>2</v>
      </c>
      <c r="I30" s="14">
        <f>+EVALUACION!J35</f>
        <v>4</v>
      </c>
      <c r="J30" s="14">
        <f>+EVALUACION!K35</f>
        <v>6</v>
      </c>
      <c r="K30" s="65" t="str">
        <f>+EVALUACION!L35</f>
        <v>ALTO</v>
      </c>
      <c r="L30" s="47" t="s">
        <v>187</v>
      </c>
      <c r="M30" s="14" t="str">
        <f>+'EVALUACION CON CONTROLES'!F35</f>
        <v>Velar por la ejecución dentro de los tiempos pactados al inicio del proceso contractual</v>
      </c>
      <c r="N30" s="14">
        <f>+'EVALUACION CON CONTROLES'!H35</f>
        <v>2</v>
      </c>
      <c r="O30" s="14">
        <f>+'EVALUACION CON CONTROLES'!I35</f>
        <v>4</v>
      </c>
      <c r="P30" s="14">
        <f>+'EVALUACION CON CONTROLES'!J35</f>
        <v>6</v>
      </c>
      <c r="Q30" s="65" t="str">
        <f>+'EVALUACION CON CONTROLES'!K35</f>
        <v>ALTO</v>
      </c>
      <c r="R30" s="14" t="str">
        <f>+'EVALUACION CON CONTROLES'!L35</f>
        <v>SI</v>
      </c>
      <c r="S30" s="14" t="str">
        <f>+'EVALUACION CON CONTROLES'!M35</f>
        <v>CONTRATISTA Y FDLRUU</v>
      </c>
      <c r="T30" s="14" t="str">
        <f>+'EVALUACION CON CONTROLES'!N35</f>
        <v>UNA VEZ SUSCRITA EL ACTA DE INICIO</v>
      </c>
      <c r="U30" s="14" t="str">
        <f>+'EVALUACION CON CONTROLES'!O35</f>
        <v>UNA VEZ SE CUENTE CON EJECUCIÓN FÍSICA Y FINANCIERA DEL 100%</v>
      </c>
      <c r="V30" s="14" t="str">
        <f>+'EVALUACION CON CONTROLES'!P35</f>
        <v>DE MANERA INMEDIATA CUANDO SE PERSIVA O SE EVIDENCIE</v>
      </c>
      <c r="W30" s="66" t="str">
        <f>+'EVALUACION CON CONTROLES'!Q35</f>
        <v>DE ACUERDO A LA POSIBILIDAD DE OCURRENCIA</v>
      </c>
    </row>
    <row r="31" spans="2:23" ht="106.5" customHeight="1" x14ac:dyDescent="0.15">
      <c r="B31" s="64">
        <v>21</v>
      </c>
      <c r="C31" s="14" t="str">
        <f>+'EVALUACION CON CONTROLES'!B36</f>
        <v>Factores políticos o macroeconómicos.</v>
      </c>
      <c r="D31" s="65" t="str">
        <f>+'EVALUACION CON CONTROLES'!A36</f>
        <v>EJECUCIÓN</v>
      </c>
      <c r="E31" s="65" t="str">
        <f>VLOOKUP(C31,'IDENTIFICACION Y ANALISIS'!$B$19:$F$54,3,FALSE)</f>
        <v>General</v>
      </c>
      <c r="F31" s="65" t="str">
        <f>VLOOKUP(C31,'IDENTIFICACION Y ANALISIS'!$B$19:$F$54,4,FALSE)</f>
        <v>Externo</v>
      </c>
      <c r="G31" s="14" t="str">
        <f>+EVALUACION!H36</f>
        <v>Afectación de los términos contractuales pactados entre las partes</v>
      </c>
      <c r="H31" s="14">
        <f>+EVALUACION!I36</f>
        <v>1</v>
      </c>
      <c r="I31" s="14">
        <f>+EVALUACION!J36</f>
        <v>3</v>
      </c>
      <c r="J31" s="14">
        <f>+EVALUACION!K36</f>
        <v>4</v>
      </c>
      <c r="K31" s="65" t="str">
        <f>+EVALUACION!L36</f>
        <v>BAJO</v>
      </c>
      <c r="L31" s="47" t="s">
        <v>187</v>
      </c>
      <c r="M31" s="14" t="str">
        <f>+'EVALUACION CON CONTROLES'!F36</f>
        <v>Verificación continua del estado de expedición de normas relacionadas con la modalidad del contrato y el objeto del mismo y en caso de que se presenten cambios significativos realizar un análisis desde un punto de vista técnico jurídico y financiero a fin de proceder con las modificaciones contractuales que sean requeridas</v>
      </c>
      <c r="N31" s="14">
        <f>+'EVALUACION CON CONTROLES'!H36</f>
        <v>1</v>
      </c>
      <c r="O31" s="14">
        <f>+'EVALUACION CON CONTROLES'!I36</f>
        <v>3</v>
      </c>
      <c r="P31" s="14">
        <f>+'EVALUACION CON CONTROLES'!J36</f>
        <v>4</v>
      </c>
      <c r="Q31" s="65" t="str">
        <f>+'EVALUACION CON CONTROLES'!K36</f>
        <v>BAJO</v>
      </c>
      <c r="R31" s="14" t="str">
        <f>+'EVALUACION CON CONTROLES'!L36</f>
        <v>SI</v>
      </c>
      <c r="S31" s="14" t="str">
        <f>+'EVALUACION CON CONTROLES'!M36</f>
        <v>CONTRATISTA Y FDLRUU</v>
      </c>
      <c r="T31" s="14" t="str">
        <f>+'EVALUACION CON CONTROLES'!N36</f>
        <v>DESDE LA ETAPA PRECONTRACTUAL HASTA LA FINALIZACIÓN DEL PROCESO</v>
      </c>
      <c r="U31" s="14" t="str">
        <f>+'EVALUACION CON CONTROLES'!O36</f>
        <v>UNA VEZ SE CUENTE CON EJECUCIÓN FÍSICA Y FINANCIERA DEL 100%</v>
      </c>
      <c r="V31" s="14" t="str">
        <f>+'EVALUACION CON CONTROLES'!P36</f>
        <v>DE MANERA INMEDIATA CUANDO SE PERSIVA O SE EVIDENCIE</v>
      </c>
      <c r="W31" s="66" t="str">
        <f>+'EVALUACION CON CONTROLES'!Q36</f>
        <v>DE ACUERDO A LA POSIBILIDAD DE OCURRENCIA</v>
      </c>
    </row>
    <row r="32" spans="2:23" ht="106.5" customHeight="1" x14ac:dyDescent="0.15">
      <c r="B32" s="64">
        <v>22</v>
      </c>
      <c r="C32" s="14" t="str">
        <f>+'EVALUACION CON CONTROLES'!B37</f>
        <v>Variación en la disponibilidad o en el costo de los insumos necesarios para prestar los servicios.</v>
      </c>
      <c r="D32" s="65" t="str">
        <f>+'EVALUACION CON CONTROLES'!A38</f>
        <v>EJECUCIÓN</v>
      </c>
      <c r="E32" s="65" t="str">
        <f>VLOOKUP(C32,'IDENTIFICACION Y ANALISIS'!$B$19:$F$54,3,FALSE)</f>
        <v>General</v>
      </c>
      <c r="F32" s="65" t="str">
        <f>VLOOKUP(C32,'IDENTIFICACION Y ANALISIS'!$B$19:$F$54,4,FALSE)</f>
        <v>Externo</v>
      </c>
      <c r="G32" s="14" t="str">
        <f>+EVALUACION!H37</f>
        <v>Dificultades al momento de la ejecución por posibles desequilibrios financieros</v>
      </c>
      <c r="H32" s="14">
        <f>+EVALUACION!I37</f>
        <v>2</v>
      </c>
      <c r="I32" s="14">
        <f>+EVALUACION!J37</f>
        <v>4</v>
      </c>
      <c r="J32" s="14">
        <f>+EVALUACION!K37</f>
        <v>6</v>
      </c>
      <c r="K32" s="65" t="str">
        <f>+EVALUACION!L37</f>
        <v>ALTO</v>
      </c>
      <c r="L32" s="47" t="s">
        <v>136</v>
      </c>
      <c r="M32" s="14" t="str">
        <f>+'EVALUACION CON CONTROLES'!F37</f>
        <v>Contemplar formas alternativas para iniciar tramites contractuales para procedimiento sancionatori, a través de la ejecución de las garantías suscritas.</v>
      </c>
      <c r="N32" s="14">
        <f>+'EVALUACION CON CONTROLES'!H37</f>
        <v>2</v>
      </c>
      <c r="O32" s="14">
        <f>+'EVALUACION CON CONTROLES'!I37</f>
        <v>4</v>
      </c>
      <c r="P32" s="14">
        <f>+'EVALUACION CON CONTROLES'!J37</f>
        <v>6</v>
      </c>
      <c r="Q32" s="65" t="str">
        <f>+'EVALUACION CON CONTROLES'!K37</f>
        <v>ALTO</v>
      </c>
      <c r="R32" s="14" t="str">
        <f>+'EVALUACION CON CONTROLES'!L37</f>
        <v>SI</v>
      </c>
      <c r="S32" s="14" t="str">
        <f>+'EVALUACION CON CONTROLES'!M37</f>
        <v>CONTRATISTA</v>
      </c>
      <c r="T32" s="14" t="str">
        <f>+'EVALUACION CON CONTROLES'!N37</f>
        <v>UNA VEZ SUSCRITA EL ACTA DE INICIO</v>
      </c>
      <c r="U32" s="14" t="str">
        <f>+'EVALUACION CON CONTROLES'!O37</f>
        <v>UNA VEZ SE CUENTE CON EJECUCIÓN FÍSICA Y FINANCIERA DEL 100%</v>
      </c>
      <c r="V32" s="14" t="str">
        <f>+'EVALUACION CON CONTROLES'!P37</f>
        <v>DE MANERA INMEDIATA CUANDO SE PERSIVA O SE EVIDENCIE</v>
      </c>
      <c r="W32" s="66" t="str">
        <f>+'EVALUACION CON CONTROLES'!Q37</f>
        <v>DE ACUERDO A LA POSIBILIDAD DE OCURRENCIA</v>
      </c>
    </row>
    <row r="33" spans="2:24" ht="106.5" customHeight="1" x14ac:dyDescent="0.15">
      <c r="B33" s="64">
        <v>23</v>
      </c>
      <c r="C33" s="14" t="str">
        <f>+'EVALUACION CON CONTROLES'!B38</f>
        <v>Incumplimiento de compromisos adquiridos por el contratista seleccionado con sus subcontratistas, suministradores de bienes y servicios.</v>
      </c>
      <c r="D33" s="65" t="str">
        <f>+'EVALUACION CON CONTROLES'!A39</f>
        <v>EJECUCIÓN</v>
      </c>
      <c r="E33" s="65" t="str">
        <f>VLOOKUP(C33,'IDENTIFICACION Y ANALISIS'!$B$19:$F$54,3,FALSE)</f>
        <v>General</v>
      </c>
      <c r="F33" s="65" t="str">
        <f>VLOOKUP(C33,'IDENTIFICACION Y ANALISIS'!$B$19:$F$54,4,FALSE)</f>
        <v>Externo</v>
      </c>
      <c r="G33" s="14" t="str">
        <f>+EVALUACION!H38</f>
        <v>Retraso en el inicio de la ejecución de las labores</v>
      </c>
      <c r="H33" s="14">
        <f>+EVALUACION!I38</f>
        <v>1</v>
      </c>
      <c r="I33" s="14">
        <f>+EVALUACION!J38</f>
        <v>3</v>
      </c>
      <c r="J33" s="14">
        <f>+EVALUACION!K38</f>
        <v>4</v>
      </c>
      <c r="K33" s="65" t="str">
        <f>+EVALUACION!L38</f>
        <v>BAJO</v>
      </c>
      <c r="L33" s="47" t="s">
        <v>136</v>
      </c>
      <c r="M33" s="14" t="str">
        <f>+'EVALUACION CON CONTROLES'!F38</f>
        <v>Contar con alternativas para el suministro de insumos para la realización de las actividades pactadas</v>
      </c>
      <c r="N33" s="14">
        <f>+'EVALUACION CON CONTROLES'!H38</f>
        <v>1</v>
      </c>
      <c r="O33" s="14">
        <f>+'EVALUACION CON CONTROLES'!I38</f>
        <v>3</v>
      </c>
      <c r="P33" s="14">
        <f>+'EVALUACION CON CONTROLES'!J38</f>
        <v>4</v>
      </c>
      <c r="Q33" s="65" t="str">
        <f>+'EVALUACION CON CONTROLES'!K38</f>
        <v>BAJO</v>
      </c>
      <c r="R33" s="14" t="str">
        <f>+'EVALUACION CON CONTROLES'!L38</f>
        <v>SI</v>
      </c>
      <c r="S33" s="14" t="str">
        <f>+'EVALUACION CON CONTROLES'!M38</f>
        <v>CONTRATISTA</v>
      </c>
      <c r="T33" s="14" t="str">
        <f>+'EVALUACION CON CONTROLES'!N38</f>
        <v>UNA VEZ SUSCRITA EL ACTA DE INICIO</v>
      </c>
      <c r="U33" s="14" t="str">
        <f>+'EVALUACION CON CONTROLES'!O38</f>
        <v>UNA VEZ SE CUENTE CON EJECUCIÓN FÍSICA Y FINANCIERA DEL 100%</v>
      </c>
      <c r="V33" s="14" t="str">
        <f>+'EVALUACION CON CONTROLES'!P38</f>
        <v>DE MANERA INMEDIATA CUANDO SE PERSIVA O SE EVIDENCIE</v>
      </c>
      <c r="W33" s="66" t="str">
        <f>+'EVALUACION CON CONTROLES'!Q38</f>
        <v>DE ACUERDO A LA POSIBILIDAD DE OCURRENCIA</v>
      </c>
    </row>
    <row r="34" spans="2:24" ht="106.5" customHeight="1" x14ac:dyDescent="0.15">
      <c r="B34" s="64">
        <v>24</v>
      </c>
      <c r="C34" s="14" t="str">
        <f>+'EVALUACION CON CONTROLES'!B39</f>
        <v>Incumplimiento de la administración en los pagos.</v>
      </c>
      <c r="D34" s="65" t="str">
        <f>+'EVALUACION CON CONTROLES'!A40</f>
        <v>EJECUCIÓN</v>
      </c>
      <c r="E34" s="65" t="str">
        <f>VLOOKUP(C34,'IDENTIFICACION Y ANALISIS'!$B$19:$F$54,3,FALSE)</f>
        <v>Especifico</v>
      </c>
      <c r="F34" s="65" t="str">
        <f>VLOOKUP(C34,'IDENTIFICACION Y ANALISIS'!$B$19:$F$54,4,FALSE)</f>
        <v>Externo</v>
      </c>
      <c r="G34" s="14" t="str">
        <f>+EVALUACION!H39</f>
        <v>Afectación de los términos contractuales pactados entre las partes</v>
      </c>
      <c r="H34" s="14">
        <f>+EVALUACION!I39</f>
        <v>3</v>
      </c>
      <c r="I34" s="14">
        <f>+EVALUACION!J39</f>
        <v>4</v>
      </c>
      <c r="J34" s="14">
        <f>+EVALUACION!K39</f>
        <v>7</v>
      </c>
      <c r="K34" s="65" t="str">
        <f>+EVALUACION!L39</f>
        <v>ALTO</v>
      </c>
      <c r="L34" s="47" t="s">
        <v>187</v>
      </c>
      <c r="M34" s="14" t="str">
        <f>+'EVALUACION CON CONTROLES'!F39</f>
        <v>Verificación estricta por parte de la supervisión del cumplimiento de las condiciones y requisitos requeridos para la prestación del servicio</v>
      </c>
      <c r="N34" s="14">
        <f>+'EVALUACION CON CONTROLES'!H39</f>
        <v>3</v>
      </c>
      <c r="O34" s="14">
        <f>+'EVALUACION CON CONTROLES'!I39</f>
        <v>4</v>
      </c>
      <c r="P34" s="14">
        <f>+'EVALUACION CON CONTROLES'!J39</f>
        <v>7</v>
      </c>
      <c r="Q34" s="65" t="str">
        <f>+'EVALUACION CON CONTROLES'!K39</f>
        <v>ALTO</v>
      </c>
      <c r="R34" s="14" t="str">
        <f>+'EVALUACION CON CONTROLES'!L39</f>
        <v>SI</v>
      </c>
      <c r="S34" s="14" t="str">
        <f>+'EVALUACION CON CONTROLES'!M39</f>
        <v>CONTRATISTA Y FDLRUU</v>
      </c>
      <c r="T34" s="14" t="str">
        <f>+'EVALUACION CON CONTROLES'!N39</f>
        <v>UNA VEZ SUSCRITA EL ACTA DE INICIO</v>
      </c>
      <c r="U34" s="14" t="str">
        <f>+'EVALUACION CON CONTROLES'!O39</f>
        <v>UNA VEZ SE CUENTE CON EJECUCIÓN FÍSICA Y FINANCIERA DEL 100%</v>
      </c>
      <c r="V34" s="14" t="str">
        <f>+'EVALUACION CON CONTROLES'!P39</f>
        <v>DE MANERA INMEDIATA CUANDO SE PERSIVA O SE EVIDENCIE</v>
      </c>
      <c r="W34" s="66" t="str">
        <f>+'EVALUACION CON CONTROLES'!Q39</f>
        <v>DE ACUERDO A LA POSIBILIDAD DE OCURRENCIA</v>
      </c>
    </row>
    <row r="35" spans="2:24" ht="106.5" customHeight="1" x14ac:dyDescent="0.15">
      <c r="B35" s="64">
        <v>25</v>
      </c>
      <c r="C35" s="14" t="str">
        <f>+'EVALUACION CON CONTROLES'!B40</f>
        <v>Cambios en el marco regulatorio o normatividad aplicable al proyecto.</v>
      </c>
      <c r="D35" s="65" t="str">
        <f>+'EVALUACION CON CONTROLES'!A41</f>
        <v>EJECUCIÓN</v>
      </c>
      <c r="E35" s="65" t="str">
        <f>VLOOKUP(C35,'IDENTIFICACION Y ANALISIS'!$B$19:$F$54,3,FALSE)</f>
        <v>Especifico</v>
      </c>
      <c r="F35" s="65" t="str">
        <f>VLOOKUP(C35,'IDENTIFICACION Y ANALISIS'!$B$19:$F$54,4,FALSE)</f>
        <v>Externo</v>
      </c>
      <c r="G35" s="14" t="str">
        <f>+EVALUACION!H40</f>
        <v>Retraso en el inicio de la ejecución de las labores</v>
      </c>
      <c r="H35" s="14">
        <f>+EVALUACION!I40</f>
        <v>1</v>
      </c>
      <c r="I35" s="14">
        <f>+EVALUACION!J40</f>
        <v>3</v>
      </c>
      <c r="J35" s="14">
        <f>+EVALUACION!K40</f>
        <v>4</v>
      </c>
      <c r="K35" s="65" t="str">
        <f>+EVALUACION!L40</f>
        <v>BAJO</v>
      </c>
      <c r="L35" s="47" t="s">
        <v>187</v>
      </c>
      <c r="M35" s="14" t="str">
        <f>+'EVALUACION CON CONTROLES'!F40</f>
        <v>Realizar los procedimientos administrativos a lugar en los tiempos que se requieren</v>
      </c>
      <c r="N35" s="14">
        <f>+'EVALUACION CON CONTROLES'!H40</f>
        <v>1</v>
      </c>
      <c r="O35" s="14">
        <f>+'EVALUACION CON CONTROLES'!I40</f>
        <v>3</v>
      </c>
      <c r="P35" s="14">
        <f>+'EVALUACION CON CONTROLES'!J40</f>
        <v>4</v>
      </c>
      <c r="Q35" s="65" t="str">
        <f>+'EVALUACION CON CONTROLES'!K40</f>
        <v>BAJO</v>
      </c>
      <c r="R35" s="14" t="str">
        <f>+'EVALUACION CON CONTROLES'!L40</f>
        <v>SI</v>
      </c>
      <c r="S35" s="14" t="str">
        <f>+'EVALUACION CON CONTROLES'!M40</f>
        <v>CONTRATISTA Y FDLRUU</v>
      </c>
      <c r="T35" s="14" t="str">
        <f>+'EVALUACION CON CONTROLES'!N40</f>
        <v>UNA VEZ SUSCRITA EL ACTA DE INICIO</v>
      </c>
      <c r="U35" s="14" t="str">
        <f>+'EVALUACION CON CONTROLES'!O40</f>
        <v>UNA VEZ SE CUENTE CON EJECUCIÓN FÍSICA Y FINANCIERA DEL 100%</v>
      </c>
      <c r="V35" s="14" t="str">
        <f>+'EVALUACION CON CONTROLES'!P40</f>
        <v>DE MANERA INMEDIATA CUANDO SE PERSIVA O SE EVIDENCIE</v>
      </c>
      <c r="W35" s="66" t="str">
        <f>+'EVALUACION CON CONTROLES'!Q40</f>
        <v>DE ACUERDO A LA POSIBILIDAD DE OCURRENCIA</v>
      </c>
    </row>
    <row r="36" spans="2:24" ht="106.5" customHeight="1" x14ac:dyDescent="0.15">
      <c r="B36" s="64">
        <v>26</v>
      </c>
      <c r="C36" s="14" t="str">
        <f>+'EVALUACION CON CONTROLES'!B41</f>
        <v>Nuevos desarrollos técnologicos o estandares que influyen en la ejecución del contrato</v>
      </c>
      <c r="D36" s="65" t="str">
        <f>+'EVALUACION CON CONTROLES'!A42</f>
        <v>EJECUCIÓN</v>
      </c>
      <c r="E36" s="65" t="str">
        <f>VLOOKUP(C36,'IDENTIFICACION Y ANALISIS'!$B$19:$F$54,3,FALSE)</f>
        <v>Especifico</v>
      </c>
      <c r="F36" s="65" t="str">
        <f>VLOOKUP(C36,'IDENTIFICACION Y ANALISIS'!$B$19:$F$54,4,FALSE)</f>
        <v>Externo</v>
      </c>
      <c r="G36" s="14" t="str">
        <f>+EVALUACION!H41</f>
        <v>Afectación de los términos contractuales pactados entre las partes</v>
      </c>
      <c r="H36" s="14">
        <f>+EVALUACION!I41</f>
        <v>1</v>
      </c>
      <c r="I36" s="14">
        <f>+EVALUACION!J41</f>
        <v>3</v>
      </c>
      <c r="J36" s="14">
        <f>+EVALUACION!K41</f>
        <v>4</v>
      </c>
      <c r="K36" s="65" t="str">
        <f>+EVALUACION!L41</f>
        <v>BAJO</v>
      </c>
      <c r="L36" s="47" t="s">
        <v>187</v>
      </c>
      <c r="M36" s="14" t="str">
        <f>+'EVALUACION CON CONTROLES'!F41</f>
        <v>Verificación continua del estado de expedición de normas relacionadas con la modalidad del contrato y el objeto del mismo y en caso de que se presenten cambios significativos realizar un análisis desde un punto de vista técnico jurídico y financiero a fin de proceder con las modificaciones contractuales que sean requeridas</v>
      </c>
      <c r="N36" s="14">
        <f>+'EVALUACION CON CONTROLES'!H41</f>
        <v>1</v>
      </c>
      <c r="O36" s="14">
        <f>+'EVALUACION CON CONTROLES'!I41</f>
        <v>3</v>
      </c>
      <c r="P36" s="14">
        <f>+'EVALUACION CON CONTROLES'!J41</f>
        <v>4</v>
      </c>
      <c r="Q36" s="65" t="str">
        <f>+'EVALUACION CON CONTROLES'!K41</f>
        <v>BAJO</v>
      </c>
      <c r="R36" s="14" t="str">
        <f>+'EVALUACION CON CONTROLES'!L41</f>
        <v>NO</v>
      </c>
      <c r="S36" s="14" t="str">
        <f>+'EVALUACION CON CONTROLES'!M41</f>
        <v>CONTRATISTA Y FDLRUU</v>
      </c>
      <c r="T36" s="14" t="str">
        <f>+'EVALUACION CON CONTROLES'!N41</f>
        <v>UNA VEZ SUSCRITA EL ACTA DE INICIO</v>
      </c>
      <c r="U36" s="14" t="str">
        <f>+'EVALUACION CON CONTROLES'!O41</f>
        <v>UNA VEZ SE CUENTE CON EJECUCIÓN FÍSICA Y FINANCIERA DEL 100%</v>
      </c>
      <c r="V36" s="14" t="str">
        <f>+'EVALUACION CON CONTROLES'!P41</f>
        <v>DE MANERA INMEDIATA CUANDO SE PERSIVA O SE EVIDENCIE</v>
      </c>
      <c r="W36" s="66" t="str">
        <f>+'EVALUACION CON CONTROLES'!Q41</f>
        <v>DE ACUERDO A LA POSIBILIDAD DE OCURRENCIA</v>
      </c>
    </row>
    <row r="37" spans="2:24" ht="106.5" customHeight="1" x14ac:dyDescent="0.15">
      <c r="B37" s="64">
        <v>27</v>
      </c>
      <c r="C37" s="14" t="str">
        <f>+'EVALUACION CON CONTROLES'!B42</f>
        <v>Eventos naturales tales como lluvias, inundaciones y sequias entre otros</v>
      </c>
      <c r="D37" s="65" t="str">
        <f>+'EVALUACION CON CONTROLES'!A43</f>
        <v>EJECUCIÓN</v>
      </c>
      <c r="E37" s="65" t="str">
        <f>VLOOKUP(C37,'IDENTIFICACION Y ANALISIS'!$B$19:$F$54,3,FALSE)</f>
        <v>General</v>
      </c>
      <c r="F37" s="65" t="str">
        <f>VLOOKUP(C37,'IDENTIFICACION Y ANALISIS'!$B$19:$F$54,4,FALSE)</f>
        <v>Externo</v>
      </c>
      <c r="G37" s="14" t="str">
        <f>+EVALUACION!H42</f>
        <v>Retraso en el inicio de la ejecución de las labores</v>
      </c>
      <c r="H37" s="14">
        <f>+EVALUACION!I42</f>
        <v>1</v>
      </c>
      <c r="I37" s="14">
        <f>+EVALUACION!J42</f>
        <v>2</v>
      </c>
      <c r="J37" s="14">
        <f>+EVALUACION!K42</f>
        <v>3</v>
      </c>
      <c r="K37" s="65" t="str">
        <f>+EVALUACION!L42</f>
        <v>BAJO</v>
      </c>
      <c r="L37" s="14" t="s">
        <v>136</v>
      </c>
      <c r="M37" s="14" t="str">
        <f>+'EVALUACION CON CONTROLES'!F42</f>
        <v>Verificación continua del estado de expedición de normas relacionadas con la modalidad del contrato y el objeto del mismo y en caso de que se presenten cambios significativos realizar un análisis desde un punto de vista técnico jurídico y financiero a fin de proceder con las modificaciones contractuales que sean requeridas</v>
      </c>
      <c r="N37" s="14">
        <f>+'EVALUACION CON CONTROLES'!H42</f>
        <v>1</v>
      </c>
      <c r="O37" s="14">
        <f>+'EVALUACION CON CONTROLES'!I42</f>
        <v>2</v>
      </c>
      <c r="P37" s="14">
        <f>+'EVALUACION CON CONTROLES'!J42</f>
        <v>3</v>
      </c>
      <c r="Q37" s="65" t="str">
        <f>+'EVALUACION CON CONTROLES'!K42</f>
        <v>BAJO</v>
      </c>
      <c r="R37" s="14" t="str">
        <f>+'EVALUACION CON CONTROLES'!L42</f>
        <v>NO</v>
      </c>
      <c r="S37" s="14" t="str">
        <f>+'EVALUACION CON CONTROLES'!M42</f>
        <v>CONTRATISTA</v>
      </c>
      <c r="T37" s="14" t="str">
        <f>+'EVALUACION CON CONTROLES'!N42</f>
        <v>UNA VEZ SUSCRITA EL ACTA DE INICIO</v>
      </c>
      <c r="U37" s="14" t="str">
        <f>+'EVALUACION CON CONTROLES'!O42</f>
        <v>UNA VEZ SE CUENTE CON EJECUCIÓN FÍSICA Y FINANCIERA DEL 100%</v>
      </c>
      <c r="V37" s="14" t="str">
        <f>+'EVALUACION CON CONTROLES'!P42</f>
        <v>DE MANERA INMEDIATA CUANDO SE PERSIVA O SE EVIDENCIE</v>
      </c>
      <c r="W37" s="66" t="str">
        <f>+'EVALUACION CON CONTROLES'!Q42</f>
        <v>DE ACUERDO A LA POSIBILIDAD DE OCURRENCIA</v>
      </c>
      <c r="X37" s="58"/>
    </row>
    <row r="38" spans="2:24" ht="106.5" customHeight="1" x14ac:dyDescent="0.15">
      <c r="B38" s="64">
        <v>28</v>
      </c>
      <c r="C38" s="14" t="str">
        <f>+'EVALUACION CON CONTROLES'!B43</f>
        <v>Vinculación extemporánea de los profesionales y/o facilitadores  por causas externas al conveniante.</v>
      </c>
      <c r="D38" s="65" t="s">
        <v>50</v>
      </c>
      <c r="E38" s="65" t="e">
        <f>VLOOKUP(C38,'IDENTIFICACION Y ANALISIS'!$B$19:$F$54,3,FALSE)</f>
        <v>#N/A</v>
      </c>
      <c r="F38" s="65" t="e">
        <f>VLOOKUP(C38,'IDENTIFICACION Y ANALISIS'!$B$19:$F$54,4,FALSE)</f>
        <v>#N/A</v>
      </c>
      <c r="G38" s="14" t="str">
        <f>+EVALUACION!H43</f>
        <v>Retraso en el cumplimiento de lo definido en el cronograma de actividades</v>
      </c>
      <c r="H38" s="14">
        <f>+EVALUACION!I43</f>
        <v>4</v>
      </c>
      <c r="I38" s="14">
        <f>+EVALUACION!J43</f>
        <v>4</v>
      </c>
      <c r="J38" s="14">
        <f>+EVALUACION!K43</f>
        <v>7</v>
      </c>
      <c r="K38" s="65" t="str">
        <f>+EVALUACION!L43</f>
        <v>ALTO</v>
      </c>
      <c r="L38" s="14" t="s">
        <v>136</v>
      </c>
      <c r="M38" s="14" t="str">
        <f>+'EVALUACION CON CONTROLES'!F43</f>
        <v>Verificación de la vinculación de los profesionales de formación acorde con el anexo técnico, una vez sea formalizado el contrato.</v>
      </c>
      <c r="N38" s="14">
        <f>+'EVALUACION CON CONTROLES'!H43</f>
        <v>2</v>
      </c>
      <c r="O38" s="14">
        <f>+'EVALUACION CON CONTROLES'!I43</f>
        <v>1</v>
      </c>
      <c r="P38" s="14">
        <f>+'EVALUACION CON CONTROLES'!J43</f>
        <v>3</v>
      </c>
      <c r="Q38" s="65" t="str">
        <f>+'EVALUACION CON CONTROLES'!K43</f>
        <v>BAJO</v>
      </c>
      <c r="R38" s="14" t="str">
        <f>+'EVALUACION CON CONTROLES'!L43</f>
        <v>NO</v>
      </c>
      <c r="S38" s="14" t="str">
        <f>+'EVALUACION CON CONTROLES'!M43</f>
        <v>CONTRATISTA</v>
      </c>
      <c r="T38" s="14" t="str">
        <f>+'EVALUACION CON CONTROLES'!N43</f>
        <v>UNA VEZ SUSCRITA EL ACTA DE INICIO</v>
      </c>
      <c r="U38" s="14" t="str">
        <f>+'EVALUACION CON CONTROLES'!O43</f>
        <v>UNA VEZ SE CUENTE CON EJECUCIÓN FÍSICA Y FINANCIERA DEL 100%</v>
      </c>
      <c r="V38" s="14" t="str">
        <f>+'EVALUACION CON CONTROLES'!P43</f>
        <v>DE MANERA INMEDIATA CUANDO SE PERSIVA O SE EVIDENCIE</v>
      </c>
      <c r="W38" s="66" t="str">
        <f>+'EVALUACION CON CONTROLES'!Q43</f>
        <v>DE ACUERDO A LA POSIBILIDAD DE OCURRENCIA</v>
      </c>
      <c r="X38" s="58"/>
    </row>
    <row r="39" spans="2:24" ht="106.5" customHeight="1" x14ac:dyDescent="0.15">
      <c r="B39" s="64">
        <v>29</v>
      </c>
      <c r="C39" s="14" t="str">
        <f>+'EVALUACION CON CONTROLES'!B44</f>
        <v>Baja participación de los beneficiarios a los talleres de sensibilización</v>
      </c>
      <c r="D39" s="65" t="s">
        <v>50</v>
      </c>
      <c r="E39" s="65" t="s">
        <v>38</v>
      </c>
      <c r="F39" s="65" t="str">
        <f>VLOOKUP(C39,'IDENTIFICACION Y ANALISIS'!$B$19:$F$54,4,FALSE)</f>
        <v>Externo</v>
      </c>
      <c r="G39" s="14" t="str">
        <f>+EVALUACION!H44</f>
        <v xml:space="preserve">Afectación en la ejecución de los tiempos de las actividades estipuladas en el cronograma y afectación de los terminos contractuales pactados. </v>
      </c>
      <c r="H39" s="14">
        <f>+EVALUACION!I44</f>
        <v>3</v>
      </c>
      <c r="I39" s="14">
        <f>+EVALUACION!J44</f>
        <v>3</v>
      </c>
      <c r="J39" s="14">
        <f>+EVALUACION!K44</f>
        <v>6</v>
      </c>
      <c r="K39" s="65" t="str">
        <f>+EVALUACION!L44</f>
        <v>ALTO</v>
      </c>
      <c r="L39" s="14" t="s">
        <v>136</v>
      </c>
      <c r="M39" s="14" t="str">
        <f>+'EVALUACION CON CONTROLES'!F44</f>
        <v>Inscripcion del doble de propuestas que permita tomar otra en lista que pueda empezar el proceso inmediatamente. Acta de compromiso al iniciar el proyecto firmada  por cada benefiiario con el fin de evitar la desercion y garantizar el cuidado del recurso .</v>
      </c>
      <c r="N39" s="14">
        <f>+'EVALUACION CON CONTROLES'!H44</f>
        <v>1</v>
      </c>
      <c r="O39" s="14">
        <f>+'EVALUACION CON CONTROLES'!I44</f>
        <v>2</v>
      </c>
      <c r="P39" s="14">
        <f>+'EVALUACION CON CONTROLES'!J44</f>
        <v>3</v>
      </c>
      <c r="Q39" s="65" t="str">
        <f>+'EVALUACION CON CONTROLES'!K44</f>
        <v>BAJO</v>
      </c>
      <c r="R39" s="14" t="str">
        <f>+'EVALUACION CON CONTROLES'!L44</f>
        <v>NO</v>
      </c>
      <c r="S39" s="14" t="str">
        <f>+'EVALUACION CON CONTROLES'!M44</f>
        <v>CONTRATISTA</v>
      </c>
      <c r="T39" s="14" t="str">
        <f>+'EVALUACION CON CONTROLES'!N44</f>
        <v>DURANTE CUALQUIER TIEMPO EN LA EJECUCIÓN</v>
      </c>
      <c r="U39" s="14" t="str">
        <f>+'EVALUACION CON CONTROLES'!O44</f>
        <v>UNA VEZ SE CUENTE CON EJECUCIÓN FÍSICA Y FINANCIERA DEL 100%</v>
      </c>
      <c r="V39" s="14" t="str">
        <f>+'EVALUACION CON CONTROLES'!P44</f>
        <v>DE MANERA INMEDIATA CUANDO SE PERSIVA O SE EVIDENCIE</v>
      </c>
      <c r="W39" s="66" t="str">
        <f>+'EVALUACION CON CONTROLES'!Q44</f>
        <v>DE ACUERDO A LA POSIBILIDAD DE OCURRENCIA</v>
      </c>
      <c r="X39" s="58"/>
    </row>
    <row r="40" spans="2:24" ht="106.5" customHeight="1" x14ac:dyDescent="0.15">
      <c r="B40" s="64">
        <v>30</v>
      </c>
      <c r="C40" s="14" t="str">
        <f>+'EVALUACION CON CONTROLES'!B45</f>
        <v>Contigencias por el contratista en la entrega de las áeas mantenidas en campo</v>
      </c>
      <c r="D40" s="65" t="s">
        <v>50</v>
      </c>
      <c r="E40" s="65" t="s">
        <v>38</v>
      </c>
      <c r="F40" s="65" t="str">
        <f>VLOOKUP(C40,'IDENTIFICACION Y ANALISIS'!$B$19:$F$54,4,FALSE)</f>
        <v>Interno</v>
      </c>
      <c r="G40" s="14" t="str">
        <f>+EVALUACION!H45</f>
        <v xml:space="preserve">Restrados e incumplimiento con los cronogramas establecidos </v>
      </c>
      <c r="H40" s="14">
        <f>+EVALUACION!I45</f>
        <v>3</v>
      </c>
      <c r="I40" s="14">
        <f>+EVALUACION!J45</f>
        <v>3</v>
      </c>
      <c r="J40" s="14">
        <f>+EVALUACION!K45</f>
        <v>6</v>
      </c>
      <c r="K40" s="65" t="str">
        <f>+EVALUACION!L45</f>
        <v>ALTO</v>
      </c>
      <c r="L40" s="14" t="s">
        <v>136</v>
      </c>
      <c r="M40" s="14" t="str">
        <f>+'EVALUACION CON CONTROLES'!F45</f>
        <v>Realizar seguimiento y verificación de las areas a intervenir de manera semanal que concuerde con las actividades plasmadas en el cronograma de ejecución</v>
      </c>
      <c r="N40" s="14">
        <f>+'EVALUACION CON CONTROLES'!H45</f>
        <v>2</v>
      </c>
      <c r="O40" s="14">
        <f>+'EVALUACION CON CONTROLES'!I45</f>
        <v>2</v>
      </c>
      <c r="P40" s="14">
        <f>+'EVALUACION CON CONTROLES'!J45</f>
        <v>4</v>
      </c>
      <c r="Q40" s="65" t="str">
        <f>+'EVALUACION CON CONTROLES'!K45</f>
        <v>BAJO</v>
      </c>
      <c r="R40" s="14" t="str">
        <f>+'EVALUACION CON CONTROLES'!L45</f>
        <v>SI</v>
      </c>
      <c r="S40" s="14" t="str">
        <f>+'EVALUACION CON CONTROLES'!M45</f>
        <v>CONTRATISTA</v>
      </c>
      <c r="T40" s="14" t="str">
        <f>+'EVALUACION CON CONTROLES'!N45</f>
        <v>UNA VEZ SUSCRITA EL ACTA DE INICIO</v>
      </c>
      <c r="U40" s="14" t="str">
        <f>+'EVALUACION CON CONTROLES'!O45</f>
        <v>UNA VEZ SE CUENTE CON EJECUCIÓN FÍSICA Y FINANCIERA DEL 100%</v>
      </c>
      <c r="V40" s="14" t="str">
        <f>+'EVALUACION CON CONTROLES'!P45</f>
        <v>DE MANERA INMEDIATA CUANDO SE PERSIVA O SE EVIDENCIE</v>
      </c>
      <c r="W40" s="66" t="str">
        <f>+'EVALUACION CON CONTROLES'!Q45</f>
        <v>DE ACUERDO A LA POSIBILIDAD DE OCURRENCIA</v>
      </c>
      <c r="X40" s="58"/>
    </row>
    <row r="41" spans="2:24" ht="106.5" customHeight="1" x14ac:dyDescent="0.15">
      <c r="B41" s="64">
        <v>31</v>
      </c>
      <c r="C41" s="14" t="str">
        <f>+'EVALUACION CON CONTROLES'!B46</f>
        <v>No contar con los espacios abiertos adecuados para realizar las actividades de capacitación/sensibilización</v>
      </c>
      <c r="D41" s="65" t="str">
        <f>+'EVALUACION CON CONTROLES'!A44</f>
        <v>EJECUCIÓN</v>
      </c>
      <c r="E41" s="65" t="str">
        <f>VLOOKUP(C41,'IDENTIFICACION Y ANALISIS'!$B$19:$F$54,3,FALSE)</f>
        <v>Especifico</v>
      </c>
      <c r="F41" s="65" t="str">
        <f>VLOOKUP(C41,'IDENTIFICACION Y ANALISIS'!$B$19:$F$54,4,FALSE)</f>
        <v>Externo</v>
      </c>
      <c r="G41" s="14" t="str">
        <f>+EVALUACION!H46</f>
        <v xml:space="preserve">Deficiente ejecución del contrato  por incumplimiento en el cronograma de actividades. </v>
      </c>
      <c r="H41" s="14">
        <f>+EVALUACION!I46</f>
        <v>3</v>
      </c>
      <c r="I41" s="14">
        <f>+EVALUACION!J46</f>
        <v>4</v>
      </c>
      <c r="J41" s="14">
        <f>+EVALUACION!K46</f>
        <v>7</v>
      </c>
      <c r="K41" s="65" t="str">
        <f>+EVALUACION!L46</f>
        <v>ALTO</v>
      </c>
      <c r="L41" s="47" t="s">
        <v>136</v>
      </c>
      <c r="M41" s="14" t="str">
        <f>+'EVALUACION CON CONTROLES'!F46</f>
        <v xml:space="preserve">Transferir el riesgo. Exigir al contratista la suscripción de una póliza que tenga cobertura como la calidad de los Bienes y/o Servicios y el Cumplimiento en la entrega de los mismos. </v>
      </c>
      <c r="N41" s="14">
        <f>+'EVALUACION CON CONTROLES'!H46</f>
        <v>3</v>
      </c>
      <c r="O41" s="14">
        <f>+'EVALUACION CON CONTROLES'!I46</f>
        <v>4</v>
      </c>
      <c r="P41" s="14">
        <f>+'EVALUACION CON CONTROLES'!J46</f>
        <v>7</v>
      </c>
      <c r="Q41" s="65" t="str">
        <f>+'EVALUACION CON CONTROLES'!K46</f>
        <v>ALTO</v>
      </c>
      <c r="R41" s="14" t="str">
        <f>+'EVALUACION CON CONTROLES'!L46</f>
        <v>SI</v>
      </c>
      <c r="S41" s="14" t="str">
        <f>+'EVALUACION CON CONTROLES'!M46</f>
        <v>CONTRATISTA</v>
      </c>
      <c r="T41" s="14" t="str">
        <f>+'EVALUACION CON CONTROLES'!N46</f>
        <v>UNA VEZ SUSCRITA EL ACTA DE INICIO</v>
      </c>
      <c r="U41" s="14" t="str">
        <f>+'EVALUACION CON CONTROLES'!O46</f>
        <v>UNA VEZ SE CUENTE CON EJECUCIÓN FÍSICA Y FINANCIERA DEL 100%</v>
      </c>
      <c r="V41" s="14" t="str">
        <f>+'EVALUACION CON CONTROLES'!P46</f>
        <v>DE MANERA INMEDIATA CUANDO SE PERSIVA O SE EVIDENCIE</v>
      </c>
      <c r="W41" s="66" t="str">
        <f>+'EVALUACION CON CONTROLES'!Q46</f>
        <v>DE ACUERDO A LA POSIBILIDAD DE OCURRENCIA</v>
      </c>
    </row>
    <row r="42" spans="2:24" ht="106.5" customHeight="1" x14ac:dyDescent="0.15">
      <c r="B42" s="64">
        <v>32</v>
      </c>
      <c r="C42" s="14" t="str">
        <f>+'EVALUACION CON CONTROLES'!B47</f>
        <v>Incumplimiento en la realización de las actividades asignadas de acuerdo a las obligaciones contractuales</v>
      </c>
      <c r="D42" s="65" t="str">
        <f>+'EVALUACION CON CONTROLES'!A45</f>
        <v>EJECUCIÓN</v>
      </c>
      <c r="E42" s="65" t="str">
        <f>VLOOKUP(C42,'IDENTIFICACION Y ANALISIS'!$B$19:$F$54,3,FALSE)</f>
        <v>Especifico</v>
      </c>
      <c r="F42" s="65" t="str">
        <f>VLOOKUP(C42,'IDENTIFICACION Y ANALISIS'!$B$19:$F$54,4,FALSE)</f>
        <v>Externo</v>
      </c>
      <c r="G42" s="14" t="str">
        <f>+EVALUACION!H47</f>
        <v>Retraso en el cumplimiento de lo definido en el cronograma de actividades</v>
      </c>
      <c r="H42" s="14">
        <f>+EVALUACION!I47</f>
        <v>3</v>
      </c>
      <c r="I42" s="14">
        <f>+EVALUACION!J47</f>
        <v>4</v>
      </c>
      <c r="J42" s="14">
        <f>+EVALUACION!K47</f>
        <v>7</v>
      </c>
      <c r="K42" s="65" t="str">
        <f>+EVALUACION!L47</f>
        <v>ALTO</v>
      </c>
      <c r="L42" s="47" t="s">
        <v>136</v>
      </c>
      <c r="M42" s="14" t="str">
        <f>+'EVALUACION CON CONTROLES'!F47</f>
        <v>Realizar Control y verificación de la ejecución y aplicación de las clausulas del contrato .</v>
      </c>
      <c r="N42" s="14">
        <f>+'EVALUACION CON CONTROLES'!H47</f>
        <v>3</v>
      </c>
      <c r="O42" s="14">
        <f>+'EVALUACION CON CONTROLES'!I47</f>
        <v>4</v>
      </c>
      <c r="P42" s="14">
        <f>+'EVALUACION CON CONTROLES'!J47</f>
        <v>7</v>
      </c>
      <c r="Q42" s="65" t="str">
        <f>+'EVALUACION CON CONTROLES'!K47</f>
        <v>ALTO</v>
      </c>
      <c r="R42" s="14" t="str">
        <f>+'EVALUACION CON CONTROLES'!L47</f>
        <v>SI</v>
      </c>
      <c r="S42" s="14" t="str">
        <f>+'EVALUACION CON CONTROLES'!M47</f>
        <v>CONTRATISTA</v>
      </c>
      <c r="T42" s="14" t="str">
        <f>+'EVALUACION CON CONTROLES'!N47</f>
        <v>UNA VEZ SUSCRITA EL ACTA DE INICIO</v>
      </c>
      <c r="U42" s="14" t="str">
        <f>+'EVALUACION CON CONTROLES'!O47</f>
        <v>UNA VEZ SE CUENTE CON EJECUCIÓN FÍSICA Y FINANCIERA DEL 100%</v>
      </c>
      <c r="V42" s="14" t="str">
        <f>+'EVALUACION CON CONTROLES'!P47</f>
        <v>DE MANERA INMEDIATA CUANDO SE PERSIVA O SE EVIDENCIE</v>
      </c>
      <c r="W42" s="66" t="str">
        <f>+'EVALUACION CON CONTROLES'!Q47</f>
        <v>DE ACUERDO A LA POSIBILIDAD DE OCURRENCIA</v>
      </c>
    </row>
    <row r="43" spans="2:24" ht="106.5" customHeight="1" x14ac:dyDescent="0.15">
      <c r="B43" s="64">
        <v>33</v>
      </c>
      <c r="C43" s="14" t="str">
        <f>+'EVALUACION CON CONTROLES'!B48</f>
        <v>Incumplimiento en los tiempos de entrega y/o en la calidad de los bienes y/o servicios contratados</v>
      </c>
      <c r="D43" s="65" t="str">
        <f>+'EVALUACION CON CONTROLES'!A46</f>
        <v>EJECUCIÓN</v>
      </c>
      <c r="E43" s="65" t="str">
        <f>VLOOKUP(C43,'IDENTIFICACION Y ANALISIS'!$B$19:$F$54,3,FALSE)</f>
        <v>General</v>
      </c>
      <c r="F43" s="65" t="str">
        <f>VLOOKUP(C43,'IDENTIFICACION Y ANALISIS'!$B$19:$F$54,4,FALSE)</f>
        <v>Externo</v>
      </c>
      <c r="G43" s="14" t="str">
        <f>+EVALUACION!H48</f>
        <v xml:space="preserve">Deficiente ejecución del contrato  por incumplimiento de los plazos establecidos en el cronograma de actividades. </v>
      </c>
      <c r="H43" s="14">
        <f>+EVALUACION!I48</f>
        <v>3</v>
      </c>
      <c r="I43" s="14">
        <f>+EVALUACION!J48</f>
        <v>4</v>
      </c>
      <c r="J43" s="14">
        <f>+EVALUACION!K48</f>
        <v>7</v>
      </c>
      <c r="K43" s="65" t="str">
        <f>+EVALUACION!L48</f>
        <v>ALTO</v>
      </c>
      <c r="L43" s="47" t="s">
        <v>136</v>
      </c>
      <c r="M43" s="14" t="str">
        <f>+'EVALUACION CON CONTROLES'!F48</f>
        <v xml:space="preserve">Exigir al contratista la suscripción de una poliza que tenga coberturas como la calidad de los bienes y/o servicios y el cumplimiento de la entrega de los mismos, planeación técnica del cronograma de actividades </v>
      </c>
      <c r="N43" s="14">
        <f>+'EVALUACION CON CONTROLES'!H48</f>
        <v>3</v>
      </c>
      <c r="O43" s="14">
        <f>+'EVALUACION CON CONTROLES'!I48</f>
        <v>4</v>
      </c>
      <c r="P43" s="14">
        <f>+'EVALUACION CON CONTROLES'!J48</f>
        <v>7</v>
      </c>
      <c r="Q43" s="65" t="str">
        <f>+'EVALUACION CON CONTROLES'!K48</f>
        <v>ALTO</v>
      </c>
      <c r="R43" s="14" t="str">
        <f>+'EVALUACION CON CONTROLES'!L48</f>
        <v>SI</v>
      </c>
      <c r="S43" s="14" t="str">
        <f>+'EVALUACION CON CONTROLES'!M48</f>
        <v>CONTRATISTA</v>
      </c>
      <c r="T43" s="14" t="str">
        <f>+'EVALUACION CON CONTROLES'!N48</f>
        <v>UNA VEZ SUSCRITA EL ACTA DE INICIO</v>
      </c>
      <c r="U43" s="14" t="str">
        <f>+'EVALUACION CON CONTROLES'!O48</f>
        <v>UNA VEZ SE CUENTE CON EJECUCIÓN FÍSICA Y FINANCIERA DEL 100%</v>
      </c>
      <c r="V43" s="14" t="str">
        <f>+'EVALUACION CON CONTROLES'!P48</f>
        <v>DE MANERA INMEDIATA CUANDO SE PERSIVA O SE EVIDENCIE</v>
      </c>
      <c r="W43" s="66" t="str">
        <f>+'EVALUACION CON CONTROLES'!Q48</f>
        <v>DE ACUERDO A LA POSIBILIDAD DE OCURRENCIA</v>
      </c>
    </row>
    <row r="44" spans="2:24" ht="106.5" customHeight="1" x14ac:dyDescent="0.15">
      <c r="B44" s="64">
        <v>34</v>
      </c>
      <c r="C44" s="14" t="str">
        <f>+'EVALUACION CON CONTROLES'!B49</f>
        <v>Incumplimiento en el cronograma de pagos por radicación fuera de fecha (fuera del PAC), documentación incompleta</v>
      </c>
      <c r="D44" s="65" t="str">
        <f>+'EVALUACION CON CONTROLES'!A49</f>
        <v>EJECUCIÓN</v>
      </c>
      <c r="E44" s="65" t="s">
        <v>38</v>
      </c>
      <c r="F44" s="65" t="s">
        <v>43</v>
      </c>
      <c r="G44" s="14" t="str">
        <f>+EVALUACION!H49</f>
        <v>Afectación del flujo de caja del contratista por no radicación de informes según programación del plan anual mensualizado de caja (PAC)</v>
      </c>
      <c r="H44" s="14">
        <f>+EVALUACION!I49</f>
        <v>2</v>
      </c>
      <c r="I44" s="14">
        <f>+EVALUACION!J49</f>
        <v>4</v>
      </c>
      <c r="J44" s="14">
        <f>+EVALUACION!K49</f>
        <v>6</v>
      </c>
      <c r="K44" s="65" t="str">
        <f>+EVALUACION!L49</f>
        <v>ALTO</v>
      </c>
      <c r="L44" s="47" t="s">
        <v>136</v>
      </c>
      <c r="M44" s="14" t="str">
        <f>+'[2]EVALUACION CON CONTROLES'!F49</f>
        <v xml:space="preserve">Transferir el riesgo. Exigir al contratista la suscripción de una póliza que tenga cobertura como la calidad de los Bienes y/o Servicios y el Cumplimiento en la entrega de los mismos. </v>
      </c>
      <c r="N44" s="14">
        <f>+'[2]EVALUACION CON CONTROLES'!H49</f>
        <v>3</v>
      </c>
      <c r="O44" s="14">
        <f>+'[2]EVALUACION CON CONTROLES'!I49</f>
        <v>4</v>
      </c>
      <c r="P44" s="14">
        <f>+'[2]EVALUACION CON CONTROLES'!J49</f>
        <v>7</v>
      </c>
      <c r="Q44" s="65" t="str">
        <f>+'[2]EVALUACION CON CONTROLES'!K49</f>
        <v>ALTO</v>
      </c>
      <c r="R44" s="14" t="str">
        <f>+'EVALUACION CON CONTROLES'!L49</f>
        <v>SI</v>
      </c>
      <c r="S44" s="14" t="str">
        <f>+'EVALUACION CON CONTROLES'!M49</f>
        <v>CONTRATISTA</v>
      </c>
      <c r="T44" s="14" t="str">
        <f>+'EVALUACION CON CONTROLES'!N49</f>
        <v>UNA VEZ SUSCRITA EL ACTA DE INICIO</v>
      </c>
      <c r="U44" s="14" t="str">
        <f>+'EVALUACION CON CONTROLES'!O49</f>
        <v>UNA VEZ SE CUENTE CON EJECUCIÓN FÍSICA Y FINANCIERA DEL 100%</v>
      </c>
      <c r="V44" s="14" t="str">
        <f>+'EVALUACION CON CONTROLES'!P49</f>
        <v>DE MANERA INMEDIATA CUANDO SE PERSIVA O SE EVIDENCIE</v>
      </c>
      <c r="W44" s="66" t="str">
        <f>+'EVALUACION CON CONTROLES'!Q49</f>
        <v>DE ACUERDO A LA POSIBILIDAD DE OCURRENCIA</v>
      </c>
    </row>
    <row r="45" spans="2:24" ht="106.5" customHeight="1" x14ac:dyDescent="0.15">
      <c r="B45" s="64">
        <v>34</v>
      </c>
      <c r="C45" s="129" t="s">
        <v>208</v>
      </c>
      <c r="D45" s="130" t="s">
        <v>50</v>
      </c>
      <c r="E45" s="130" t="s">
        <v>38</v>
      </c>
      <c r="F45" s="130" t="s">
        <v>43</v>
      </c>
      <c r="G45" s="120" t="s">
        <v>191</v>
      </c>
      <c r="H45" s="26">
        <v>3</v>
      </c>
      <c r="I45" s="26">
        <v>4</v>
      </c>
      <c r="J45" s="26">
        <v>5</v>
      </c>
      <c r="K45" s="134" t="str">
        <f t="shared" ref="K45:K48" si="0">IF(J45&lt;=4,"BAJO",IF(J45=5,"MEDIO",IF(J45=6,"ALTO",IF(J45=7,"ALTO","EXTREMO"))))</f>
        <v>MEDIO</v>
      </c>
      <c r="L45" s="132" t="s">
        <v>136</v>
      </c>
      <c r="M45" s="129" t="s">
        <v>193</v>
      </c>
      <c r="N45" s="129">
        <v>1</v>
      </c>
      <c r="O45" s="129">
        <v>1</v>
      </c>
      <c r="P45" s="129">
        <v>3</v>
      </c>
      <c r="Q45" s="65" t="str">
        <f>+'EVALUACION CON CONTROLES'!K50</f>
        <v>BAJO</v>
      </c>
      <c r="R45" s="129" t="s">
        <v>135</v>
      </c>
      <c r="S45" s="129" t="s">
        <v>136</v>
      </c>
      <c r="T45" s="129" t="s">
        <v>182</v>
      </c>
      <c r="U45" s="129" t="s">
        <v>185</v>
      </c>
      <c r="V45" s="129" t="s">
        <v>133</v>
      </c>
      <c r="W45" s="133" t="s">
        <v>134</v>
      </c>
    </row>
    <row r="46" spans="2:24" ht="106.5" customHeight="1" x14ac:dyDescent="0.15">
      <c r="B46" s="64">
        <v>34</v>
      </c>
      <c r="C46" s="129" t="s">
        <v>217</v>
      </c>
      <c r="D46" s="130" t="s">
        <v>50</v>
      </c>
      <c r="E46" s="130" t="s">
        <v>38</v>
      </c>
      <c r="F46" s="130" t="s">
        <v>43</v>
      </c>
      <c r="G46" s="14" t="s">
        <v>215</v>
      </c>
      <c r="H46" s="26">
        <v>3</v>
      </c>
      <c r="I46" s="26">
        <v>4</v>
      </c>
      <c r="J46" s="26">
        <v>5</v>
      </c>
      <c r="K46" s="134" t="str">
        <f t="shared" si="0"/>
        <v>MEDIO</v>
      </c>
      <c r="L46" s="132" t="s">
        <v>136</v>
      </c>
      <c r="M46" s="129" t="s">
        <v>221</v>
      </c>
      <c r="N46" s="129">
        <v>1</v>
      </c>
      <c r="O46" s="129">
        <v>1</v>
      </c>
      <c r="P46" s="129">
        <v>2</v>
      </c>
      <c r="Q46" s="65" t="str">
        <f>+'EVALUACION CON CONTROLES'!K51</f>
        <v>BAJO</v>
      </c>
      <c r="R46" s="129" t="s">
        <v>135</v>
      </c>
      <c r="S46" s="129" t="s">
        <v>136</v>
      </c>
      <c r="T46" s="129" t="s">
        <v>182</v>
      </c>
      <c r="U46" s="129" t="s">
        <v>185</v>
      </c>
      <c r="V46" s="129" t="s">
        <v>133</v>
      </c>
      <c r="W46" s="133" t="s">
        <v>134</v>
      </c>
    </row>
    <row r="47" spans="2:24" ht="106.5" customHeight="1" x14ac:dyDescent="0.2">
      <c r="B47" s="64">
        <v>34</v>
      </c>
      <c r="C47" s="129" t="s">
        <v>218</v>
      </c>
      <c r="D47" s="130" t="s">
        <v>50</v>
      </c>
      <c r="E47" s="130" t="s">
        <v>38</v>
      </c>
      <c r="F47" s="130" t="s">
        <v>43</v>
      </c>
      <c r="G47" s="109" t="s">
        <v>213</v>
      </c>
      <c r="H47" s="26">
        <v>2</v>
      </c>
      <c r="I47" s="27">
        <v>3</v>
      </c>
      <c r="J47" s="27">
        <v>5</v>
      </c>
      <c r="K47" s="134" t="str">
        <f t="shared" si="0"/>
        <v>MEDIO</v>
      </c>
      <c r="L47" s="132" t="s">
        <v>136</v>
      </c>
      <c r="M47" s="129" t="s">
        <v>179</v>
      </c>
      <c r="N47" s="129">
        <v>2</v>
      </c>
      <c r="O47" s="129">
        <v>3</v>
      </c>
      <c r="P47" s="129">
        <v>5</v>
      </c>
      <c r="Q47" s="131" t="s">
        <v>216</v>
      </c>
      <c r="R47" s="129" t="s">
        <v>135</v>
      </c>
      <c r="S47" s="129" t="s">
        <v>136</v>
      </c>
      <c r="T47" s="129" t="s">
        <v>182</v>
      </c>
      <c r="U47" s="129" t="s">
        <v>185</v>
      </c>
      <c r="V47" s="129" t="s">
        <v>133</v>
      </c>
      <c r="W47" s="133" t="s">
        <v>134</v>
      </c>
    </row>
    <row r="48" spans="2:24" ht="106.5" customHeight="1" x14ac:dyDescent="0.15">
      <c r="B48" s="64">
        <v>34</v>
      </c>
      <c r="C48" s="14" t="s">
        <v>219</v>
      </c>
      <c r="D48" s="65" t="str">
        <f>+'EVALUACION CON CONTROLES'!A53</f>
        <v>EJECUCIÓN</v>
      </c>
      <c r="E48" s="65" t="s">
        <v>38</v>
      </c>
      <c r="F48" s="65" t="s">
        <v>43</v>
      </c>
      <c r="G48" s="120" t="s">
        <v>214</v>
      </c>
      <c r="H48" s="14">
        <v>3</v>
      </c>
      <c r="I48" s="14">
        <v>4</v>
      </c>
      <c r="J48" s="14">
        <v>5</v>
      </c>
      <c r="K48" s="134" t="str">
        <f t="shared" si="0"/>
        <v>MEDIO</v>
      </c>
      <c r="L48" s="47" t="s">
        <v>136</v>
      </c>
      <c r="M48" s="14" t="s">
        <v>220</v>
      </c>
      <c r="N48" s="14">
        <f>+'EVALUACION CON CONTROLES'!H53</f>
        <v>1</v>
      </c>
      <c r="O48" s="14">
        <f>+'EVALUACION CON CONTROLES'!I53</f>
        <v>1</v>
      </c>
      <c r="P48" s="14">
        <f>+'EVALUACION CON CONTROLES'!J53</f>
        <v>1</v>
      </c>
      <c r="Q48" s="65" t="str">
        <f>+'EVALUACION CON CONTROLES'!K53</f>
        <v>BAJO</v>
      </c>
      <c r="R48" s="14" t="str">
        <f>+'EVALUACION CON CONTROLES'!L53</f>
        <v>SI</v>
      </c>
      <c r="S48" s="14" t="str">
        <f>+'EVALUACION CON CONTROLES'!M53</f>
        <v>CONTRATISTA</v>
      </c>
      <c r="T48" s="14" t="str">
        <f>+'EVALUACION CON CONTROLES'!N53</f>
        <v>UNA VEZ SUSCRITA EL ACTA DE INICIO</v>
      </c>
      <c r="U48" s="14" t="str">
        <f>+'EVALUACION CON CONTROLES'!O53</f>
        <v>UNA VEZ SE CUENTE CON EJECUCIÓN FÍSICA Y FINANCIERA DEL 100%</v>
      </c>
      <c r="V48" s="14" t="str">
        <f>+'EVALUACION CON CONTROLES'!P53</f>
        <v>DE MANERA INMEDIATA CUANDO SE PERSIVA O SE EVIDENCIE</v>
      </c>
      <c r="W48" s="66" t="str">
        <f>+'EVALUACION CON CONTROLES'!Q53</f>
        <v>DE ACUERDO A LA POSIBILIDAD DE OCURRENCIA</v>
      </c>
    </row>
    <row r="49" spans="2:23" ht="13.5" customHeight="1" x14ac:dyDescent="0.15">
      <c r="B49" s="67"/>
      <c r="C49" s="14"/>
      <c r="D49" s="58"/>
      <c r="E49" s="58"/>
      <c r="F49" s="58"/>
      <c r="G49" s="58"/>
      <c r="H49" s="58"/>
      <c r="I49" s="58"/>
      <c r="J49" s="58"/>
      <c r="K49" s="58"/>
      <c r="L49" s="58"/>
      <c r="M49" s="58"/>
      <c r="N49" s="58"/>
      <c r="O49" s="58"/>
      <c r="P49" s="58"/>
      <c r="Q49" s="58"/>
      <c r="R49" s="58"/>
      <c r="S49" s="58"/>
      <c r="T49" s="58"/>
      <c r="U49" s="14"/>
      <c r="V49" s="14"/>
      <c r="W49" s="59"/>
    </row>
    <row r="50" spans="2:23" ht="13.5" customHeight="1" x14ac:dyDescent="0.2">
      <c r="B50" s="67"/>
      <c r="C50" s="58"/>
      <c r="D50" s="58"/>
      <c r="E50" s="68"/>
      <c r="F50" s="310" t="s">
        <v>147</v>
      </c>
      <c r="G50" s="310"/>
      <c r="H50" s="68"/>
      <c r="I50" s="68"/>
      <c r="J50" s="309" t="s">
        <v>137</v>
      </c>
      <c r="K50" s="309"/>
      <c r="L50" s="309"/>
      <c r="M50" s="58"/>
      <c r="N50" s="58"/>
      <c r="O50" s="58"/>
      <c r="P50" s="58"/>
      <c r="Q50" s="58"/>
      <c r="R50" s="58"/>
      <c r="S50" s="58"/>
      <c r="T50" s="58"/>
      <c r="U50" s="58"/>
      <c r="V50" s="58"/>
      <c r="W50" s="59"/>
    </row>
    <row r="51" spans="2:23" ht="13.5" customHeight="1" x14ac:dyDescent="0.2">
      <c r="B51" s="67"/>
      <c r="C51" s="58"/>
      <c r="D51" s="58"/>
      <c r="E51" s="314" t="s">
        <v>79</v>
      </c>
      <c r="F51" s="69" t="s">
        <v>80</v>
      </c>
      <c r="G51" s="69" t="s">
        <v>81</v>
      </c>
      <c r="H51" s="68"/>
      <c r="I51" s="68"/>
      <c r="J51" s="315" t="s">
        <v>82</v>
      </c>
      <c r="K51" s="316"/>
      <c r="L51" s="119" t="s">
        <v>81</v>
      </c>
      <c r="M51" s="58"/>
      <c r="N51" s="58"/>
      <c r="O51" s="58"/>
      <c r="P51" s="58"/>
      <c r="Q51" s="58"/>
      <c r="R51" s="58"/>
      <c r="S51" s="58"/>
      <c r="T51" s="58"/>
      <c r="U51" s="58"/>
      <c r="V51" s="58"/>
      <c r="W51" s="59"/>
    </row>
    <row r="52" spans="2:23" ht="13.5" customHeight="1" x14ac:dyDescent="0.2">
      <c r="B52" s="67"/>
      <c r="C52" s="58"/>
      <c r="D52" s="58"/>
      <c r="E52" s="314"/>
      <c r="F52" s="14" t="s">
        <v>83</v>
      </c>
      <c r="G52" s="14">
        <v>1</v>
      </c>
      <c r="H52" s="68"/>
      <c r="I52" s="68"/>
      <c r="J52" s="249" t="s">
        <v>84</v>
      </c>
      <c r="K52" s="251"/>
      <c r="L52" s="14">
        <v>1</v>
      </c>
      <c r="M52" s="58"/>
      <c r="N52" s="58"/>
      <c r="O52" s="58"/>
      <c r="P52" s="58"/>
      <c r="Q52" s="58"/>
      <c r="R52" s="58"/>
      <c r="S52" s="58"/>
      <c r="T52" s="58"/>
      <c r="U52" s="58"/>
      <c r="V52" s="58"/>
      <c r="W52" s="59"/>
    </row>
    <row r="53" spans="2:23" ht="13.5" customHeight="1" x14ac:dyDescent="0.2">
      <c r="B53" s="67"/>
      <c r="C53" s="58"/>
      <c r="D53" s="58"/>
      <c r="E53" s="314"/>
      <c r="F53" s="14" t="s">
        <v>85</v>
      </c>
      <c r="G53" s="14">
        <v>2</v>
      </c>
      <c r="H53" s="68"/>
      <c r="I53" s="68"/>
      <c r="J53" s="249" t="s">
        <v>86</v>
      </c>
      <c r="K53" s="251"/>
      <c r="L53" s="14">
        <v>2</v>
      </c>
      <c r="M53" s="58"/>
      <c r="N53" s="58"/>
      <c r="O53" s="58"/>
      <c r="P53" s="58"/>
      <c r="Q53" s="58"/>
      <c r="R53" s="58"/>
      <c r="S53" s="58"/>
      <c r="T53" s="58"/>
      <c r="U53" s="58"/>
      <c r="V53" s="58"/>
      <c r="W53" s="59"/>
    </row>
    <row r="54" spans="2:23" ht="13.5" customHeight="1" x14ac:dyDescent="0.2">
      <c r="B54" s="67"/>
      <c r="C54" s="58"/>
      <c r="D54" s="58"/>
      <c r="E54" s="314"/>
      <c r="F54" s="14" t="s">
        <v>87</v>
      </c>
      <c r="G54" s="14">
        <v>3</v>
      </c>
      <c r="H54" s="68"/>
      <c r="I54" s="68"/>
      <c r="J54" s="249" t="s">
        <v>88</v>
      </c>
      <c r="K54" s="251"/>
      <c r="L54" s="14">
        <v>3</v>
      </c>
      <c r="M54" s="58"/>
      <c r="N54" s="58"/>
      <c r="O54" s="58"/>
      <c r="P54" s="58"/>
      <c r="Q54" s="58"/>
      <c r="R54" s="58"/>
      <c r="S54" s="58"/>
      <c r="T54" s="58"/>
      <c r="U54" s="58"/>
      <c r="V54" s="58"/>
      <c r="W54" s="59"/>
    </row>
    <row r="55" spans="2:23" ht="13.5" customHeight="1" x14ac:dyDescent="0.2">
      <c r="B55" s="67"/>
      <c r="C55" s="58"/>
      <c r="D55" s="58"/>
      <c r="E55" s="314"/>
      <c r="F55" s="14" t="s">
        <v>89</v>
      </c>
      <c r="G55" s="14">
        <v>4</v>
      </c>
      <c r="H55" s="68"/>
      <c r="I55" s="68"/>
      <c r="J55" s="249" t="s">
        <v>90</v>
      </c>
      <c r="K55" s="251"/>
      <c r="L55" s="14">
        <v>4</v>
      </c>
      <c r="M55" s="58"/>
      <c r="N55" s="58"/>
      <c r="O55" s="58"/>
      <c r="P55" s="58"/>
      <c r="Q55" s="58"/>
      <c r="R55" s="58"/>
      <c r="S55" s="58"/>
      <c r="T55" s="58"/>
      <c r="U55" s="58"/>
      <c r="V55" s="58"/>
      <c r="W55" s="59"/>
    </row>
    <row r="56" spans="2:23" ht="13.5" customHeight="1" x14ac:dyDescent="0.2">
      <c r="B56" s="67"/>
      <c r="C56" s="58"/>
      <c r="D56" s="58"/>
      <c r="E56" s="314"/>
      <c r="F56" s="14" t="s">
        <v>91</v>
      </c>
      <c r="G56" s="14">
        <v>5</v>
      </c>
      <c r="H56" s="68"/>
      <c r="I56" s="68"/>
      <c r="J56" s="249" t="s">
        <v>92</v>
      </c>
      <c r="K56" s="251"/>
      <c r="L56" s="14">
        <v>5</v>
      </c>
      <c r="M56" s="58"/>
      <c r="N56" s="58"/>
      <c r="O56" s="58"/>
      <c r="P56" s="58"/>
      <c r="Q56" s="58"/>
      <c r="R56" s="58"/>
      <c r="S56" s="58"/>
      <c r="T56" s="58"/>
      <c r="U56" s="58"/>
      <c r="V56" s="58"/>
      <c r="W56" s="59"/>
    </row>
    <row r="57" spans="2:23" ht="13.5" customHeight="1" x14ac:dyDescent="0.2">
      <c r="B57" s="67"/>
      <c r="C57" s="58"/>
      <c r="D57" s="68"/>
      <c r="E57" s="68"/>
      <c r="F57" s="68"/>
      <c r="G57" s="68"/>
      <c r="H57" s="68"/>
      <c r="I57" s="68"/>
      <c r="J57" s="68"/>
      <c r="K57" s="68"/>
      <c r="L57" s="68"/>
      <c r="M57" s="58"/>
      <c r="N57" s="58"/>
      <c r="O57" s="58"/>
      <c r="P57" s="58"/>
      <c r="Q57" s="58"/>
      <c r="R57" s="58"/>
      <c r="S57" s="58"/>
      <c r="T57" s="58"/>
      <c r="U57" s="58"/>
      <c r="V57" s="58"/>
      <c r="W57" s="59"/>
    </row>
    <row r="58" spans="2:23" ht="13.5" customHeight="1" x14ac:dyDescent="0.2">
      <c r="B58" s="67"/>
      <c r="C58" s="58"/>
      <c r="D58" s="309" t="s">
        <v>93</v>
      </c>
      <c r="E58" s="309"/>
      <c r="F58" s="309"/>
      <c r="G58" s="309"/>
      <c r="H58" s="309"/>
      <c r="I58" s="309"/>
      <c r="J58" s="309"/>
      <c r="K58" s="309"/>
      <c r="L58" s="58"/>
      <c r="M58" s="58"/>
      <c r="N58" s="58"/>
      <c r="O58" s="58"/>
      <c r="P58" s="58"/>
      <c r="Q58" s="58"/>
      <c r="R58" s="58"/>
      <c r="S58" s="58"/>
      <c r="T58" s="58"/>
      <c r="U58" s="58"/>
      <c r="V58" s="58"/>
      <c r="W58" s="59"/>
    </row>
    <row r="59" spans="2:23" ht="13.5" customHeight="1" x14ac:dyDescent="0.2">
      <c r="B59" s="67"/>
      <c r="C59" s="58"/>
      <c r="D59" s="304" t="s">
        <v>80</v>
      </c>
      <c r="E59" s="304" t="s">
        <v>81</v>
      </c>
      <c r="F59" s="297" t="s">
        <v>84</v>
      </c>
      <c r="G59" s="297"/>
      <c r="H59" s="311" t="s">
        <v>86</v>
      </c>
      <c r="I59" s="312"/>
      <c r="J59" s="70" t="s">
        <v>88</v>
      </c>
      <c r="K59" s="70" t="s">
        <v>90</v>
      </c>
      <c r="L59" s="69" t="s">
        <v>92</v>
      </c>
      <c r="M59" s="58"/>
      <c r="N59" s="58"/>
      <c r="O59" s="309" t="s">
        <v>107</v>
      </c>
      <c r="P59" s="309"/>
      <c r="Q59" s="309"/>
      <c r="R59" s="309"/>
      <c r="S59" s="309"/>
      <c r="T59" s="58"/>
      <c r="U59" s="58"/>
      <c r="V59" s="58"/>
      <c r="W59" s="59"/>
    </row>
    <row r="60" spans="2:23" ht="13.5" customHeight="1" x14ac:dyDescent="0.2">
      <c r="B60" s="67"/>
      <c r="C60" s="58"/>
      <c r="D60" s="304"/>
      <c r="E60" s="304"/>
      <c r="F60" s="313">
        <v>1</v>
      </c>
      <c r="G60" s="313"/>
      <c r="H60" s="307">
        <v>2</v>
      </c>
      <c r="I60" s="308"/>
      <c r="J60" s="71">
        <v>3</v>
      </c>
      <c r="K60" s="71">
        <v>4</v>
      </c>
      <c r="L60" s="71">
        <v>5</v>
      </c>
      <c r="M60" s="58"/>
      <c r="N60" s="58"/>
      <c r="O60" s="297" t="s">
        <v>93</v>
      </c>
      <c r="P60" s="297"/>
      <c r="Q60" s="297"/>
      <c r="R60" s="297" t="s">
        <v>106</v>
      </c>
      <c r="S60" s="297"/>
      <c r="T60" s="58"/>
      <c r="U60" s="58"/>
      <c r="V60" s="58"/>
      <c r="W60" s="59"/>
    </row>
    <row r="61" spans="2:23" ht="13.5" customHeight="1" x14ac:dyDescent="0.15">
      <c r="B61" s="67"/>
      <c r="C61" s="58"/>
      <c r="D61" s="14" t="s">
        <v>83</v>
      </c>
      <c r="E61" s="72">
        <v>1</v>
      </c>
      <c r="F61" s="300">
        <v>2</v>
      </c>
      <c r="G61" s="300"/>
      <c r="H61" s="298">
        <v>3</v>
      </c>
      <c r="I61" s="299"/>
      <c r="J61" s="73">
        <v>4</v>
      </c>
      <c r="K61" s="76">
        <v>5</v>
      </c>
      <c r="L61" s="74">
        <v>6</v>
      </c>
      <c r="M61" s="58"/>
      <c r="N61" s="58"/>
      <c r="O61" s="303" t="s">
        <v>108</v>
      </c>
      <c r="P61" s="303"/>
      <c r="Q61" s="303"/>
      <c r="R61" s="302" t="s">
        <v>109</v>
      </c>
      <c r="S61" s="302"/>
      <c r="T61" s="58"/>
      <c r="U61" s="58"/>
      <c r="V61" s="58"/>
      <c r="W61" s="59"/>
    </row>
    <row r="62" spans="2:23" ht="13.5" customHeight="1" x14ac:dyDescent="0.15">
      <c r="B62" s="67"/>
      <c r="C62" s="58"/>
      <c r="D62" s="14" t="s">
        <v>85</v>
      </c>
      <c r="E62" s="72">
        <v>2</v>
      </c>
      <c r="F62" s="300">
        <v>3</v>
      </c>
      <c r="G62" s="300"/>
      <c r="H62" s="298">
        <v>4</v>
      </c>
      <c r="I62" s="299"/>
      <c r="J62" s="76">
        <v>5</v>
      </c>
      <c r="K62" s="74">
        <v>6</v>
      </c>
      <c r="L62" s="74">
        <v>7</v>
      </c>
      <c r="M62" s="58"/>
      <c r="N62" s="58"/>
      <c r="O62" s="294" t="s">
        <v>110</v>
      </c>
      <c r="P62" s="294"/>
      <c r="Q62" s="294"/>
      <c r="R62" s="302" t="s">
        <v>111</v>
      </c>
      <c r="S62" s="302"/>
      <c r="T62" s="58"/>
      <c r="U62" s="58"/>
      <c r="V62" s="58"/>
      <c r="W62" s="59"/>
    </row>
    <row r="63" spans="2:23" ht="13.5" customHeight="1" x14ac:dyDescent="0.15">
      <c r="B63" s="67"/>
      <c r="C63" s="58"/>
      <c r="D63" s="14" t="s">
        <v>87</v>
      </c>
      <c r="E63" s="72">
        <v>3</v>
      </c>
      <c r="F63" s="300">
        <v>4</v>
      </c>
      <c r="G63" s="300"/>
      <c r="H63" s="305">
        <v>5</v>
      </c>
      <c r="I63" s="306"/>
      <c r="J63" s="74">
        <v>6</v>
      </c>
      <c r="K63" s="74">
        <v>7</v>
      </c>
      <c r="L63" s="75">
        <v>8</v>
      </c>
      <c r="M63" s="58"/>
      <c r="N63" s="58"/>
      <c r="O63" s="301">
        <v>5</v>
      </c>
      <c r="P63" s="301"/>
      <c r="Q63" s="301"/>
      <c r="R63" s="302" t="s">
        <v>112</v>
      </c>
      <c r="S63" s="302"/>
      <c r="T63" s="58"/>
      <c r="U63" s="58"/>
      <c r="V63" s="58"/>
      <c r="W63" s="59"/>
    </row>
    <row r="64" spans="2:23" ht="13.5" customHeight="1" x14ac:dyDescent="0.15">
      <c r="B64" s="67"/>
      <c r="C64" s="58"/>
      <c r="D64" s="14" t="s">
        <v>89</v>
      </c>
      <c r="E64" s="72">
        <v>4</v>
      </c>
      <c r="F64" s="301">
        <v>5</v>
      </c>
      <c r="G64" s="301"/>
      <c r="H64" s="295">
        <v>6</v>
      </c>
      <c r="I64" s="296"/>
      <c r="J64" s="74">
        <v>7</v>
      </c>
      <c r="K64" s="75">
        <v>8</v>
      </c>
      <c r="L64" s="75">
        <v>9</v>
      </c>
      <c r="M64" s="58"/>
      <c r="N64" s="58"/>
      <c r="O64" s="300" t="s">
        <v>113</v>
      </c>
      <c r="P64" s="300"/>
      <c r="Q64" s="300"/>
      <c r="R64" s="302" t="s">
        <v>114</v>
      </c>
      <c r="S64" s="302"/>
      <c r="T64" s="58"/>
      <c r="U64" s="58"/>
      <c r="V64" s="58"/>
      <c r="W64" s="59"/>
    </row>
    <row r="65" spans="2:23" ht="13.5" customHeight="1" x14ac:dyDescent="0.15">
      <c r="B65" s="67"/>
      <c r="C65" s="58"/>
      <c r="D65" s="14" t="s">
        <v>91</v>
      </c>
      <c r="E65" s="72">
        <v>5</v>
      </c>
      <c r="F65" s="294">
        <v>6</v>
      </c>
      <c r="G65" s="294"/>
      <c r="H65" s="295">
        <v>7</v>
      </c>
      <c r="I65" s="296"/>
      <c r="J65" s="75">
        <v>8</v>
      </c>
      <c r="K65" s="75">
        <v>9</v>
      </c>
      <c r="L65" s="75">
        <v>10</v>
      </c>
      <c r="M65" s="58"/>
      <c r="N65" s="58"/>
      <c r="O65" s="58"/>
      <c r="P65" s="58"/>
      <c r="Q65" s="58"/>
      <c r="R65" s="58"/>
      <c r="S65" s="58"/>
      <c r="T65" s="58"/>
      <c r="U65" s="58"/>
      <c r="V65" s="58"/>
      <c r="W65" s="59"/>
    </row>
    <row r="66" spans="2:23" ht="13.5" customHeight="1" thickBot="1" x14ac:dyDescent="0.25">
      <c r="B66" s="77"/>
      <c r="C66" s="78"/>
      <c r="D66" s="79"/>
      <c r="E66" s="79"/>
      <c r="F66" s="79"/>
      <c r="G66" s="79"/>
      <c r="H66" s="79"/>
      <c r="I66" s="79"/>
      <c r="J66" s="79"/>
      <c r="K66" s="79"/>
      <c r="L66" s="79"/>
      <c r="M66" s="78"/>
      <c r="N66" s="78"/>
      <c r="O66" s="78"/>
      <c r="P66" s="78"/>
      <c r="Q66" s="78"/>
      <c r="R66" s="78"/>
      <c r="S66" s="78"/>
      <c r="T66" s="78"/>
      <c r="U66" s="78"/>
      <c r="V66" s="78"/>
      <c r="W66" s="80"/>
    </row>
    <row r="67" spans="2:23" ht="16.5" customHeight="1" x14ac:dyDescent="0.15">
      <c r="D67" s="9"/>
      <c r="F67" s="9"/>
      <c r="G67" s="9"/>
      <c r="H67" s="9"/>
      <c r="I67" s="9"/>
      <c r="J67" s="9"/>
      <c r="K67" s="9"/>
      <c r="L67" s="9"/>
      <c r="M67" s="9"/>
      <c r="N67" s="9"/>
      <c r="O67" s="9"/>
      <c r="P67" s="9"/>
      <c r="Q67" s="9"/>
    </row>
    <row r="68" spans="2:23" ht="16.5" customHeight="1" x14ac:dyDescent="0.15">
      <c r="D68" s="9"/>
      <c r="F68" s="9"/>
      <c r="G68" s="9"/>
      <c r="H68" s="9"/>
      <c r="I68" s="9"/>
      <c r="J68" s="9"/>
      <c r="K68" s="9"/>
      <c r="L68" s="9"/>
      <c r="M68" s="9"/>
      <c r="N68" s="9"/>
      <c r="O68" s="9"/>
      <c r="P68" s="9"/>
      <c r="Q68" s="9"/>
    </row>
    <row r="69" spans="2:23" ht="12.75" customHeight="1" x14ac:dyDescent="0.15">
      <c r="D69" s="9"/>
      <c r="F69" s="9"/>
      <c r="G69" s="9"/>
      <c r="H69" s="9"/>
      <c r="I69" s="9"/>
      <c r="J69" s="9"/>
      <c r="K69" s="9"/>
      <c r="L69" s="9"/>
      <c r="M69" s="9"/>
      <c r="N69" s="9"/>
      <c r="O69" s="9"/>
      <c r="P69" s="9"/>
      <c r="Q69" s="9"/>
    </row>
    <row r="70" spans="2:23" ht="30" hidden="1" x14ac:dyDescent="0.15">
      <c r="B70" s="11" t="s">
        <v>136</v>
      </c>
      <c r="D70" s="9"/>
      <c r="F70" s="9"/>
      <c r="G70" s="9"/>
      <c r="H70" s="9"/>
      <c r="I70" s="9"/>
      <c r="J70" s="9"/>
      <c r="K70" s="9"/>
      <c r="L70" s="9"/>
      <c r="M70" s="9"/>
      <c r="N70" s="9"/>
      <c r="O70" s="9"/>
      <c r="P70" s="9"/>
      <c r="Q70" s="9"/>
    </row>
    <row r="71" spans="2:23" ht="30" hidden="1" x14ac:dyDescent="0.15">
      <c r="B71" s="11" t="s">
        <v>186</v>
      </c>
      <c r="D71" s="12"/>
      <c r="F71" s="9"/>
      <c r="G71" s="12"/>
      <c r="H71" s="12"/>
      <c r="I71" s="12"/>
      <c r="J71" s="12"/>
      <c r="K71" s="12"/>
      <c r="L71" s="12"/>
      <c r="M71" s="12"/>
      <c r="N71" s="12"/>
      <c r="O71" s="12"/>
      <c r="P71" s="12"/>
      <c r="Q71" s="12"/>
    </row>
    <row r="72" spans="2:23" ht="75" hidden="1" x14ac:dyDescent="0.15">
      <c r="B72" s="11" t="s">
        <v>187</v>
      </c>
      <c r="D72" s="9"/>
      <c r="F72" s="9"/>
      <c r="G72" s="9"/>
      <c r="H72" s="9"/>
      <c r="I72" s="9"/>
      <c r="J72" s="9"/>
      <c r="K72" s="9"/>
      <c r="L72" s="9"/>
      <c r="M72" s="9"/>
      <c r="N72" s="9"/>
      <c r="O72" s="9"/>
      <c r="P72" s="9"/>
      <c r="Q72" s="9"/>
    </row>
    <row r="73" spans="2:23" ht="33" customHeight="1" x14ac:dyDescent="0.15">
      <c r="B73" s="293" t="s">
        <v>206</v>
      </c>
      <c r="C73" s="293"/>
      <c r="D73" s="127"/>
      <c r="F73" s="9"/>
      <c r="G73" s="9"/>
      <c r="H73" s="9"/>
      <c r="I73" s="9"/>
      <c r="J73" s="9"/>
      <c r="K73" s="9"/>
      <c r="L73" s="9"/>
      <c r="M73" s="9"/>
      <c r="N73" s="9"/>
      <c r="O73" s="9"/>
      <c r="P73" s="9"/>
      <c r="Q73" s="9"/>
    </row>
    <row r="74" spans="2:23" ht="1" customHeight="1" x14ac:dyDescent="0.15">
      <c r="B74" s="128"/>
      <c r="C74" s="128"/>
      <c r="D74" s="127"/>
      <c r="F74" s="9"/>
      <c r="G74" s="9"/>
      <c r="H74" s="9"/>
      <c r="I74" s="9"/>
      <c r="J74" s="9"/>
      <c r="K74" s="9"/>
      <c r="L74" s="9"/>
      <c r="M74" s="9"/>
      <c r="N74" s="9"/>
      <c r="O74" s="9"/>
      <c r="P74" s="9"/>
      <c r="Q74" s="9"/>
    </row>
    <row r="75" spans="2:23" ht="31" customHeight="1" x14ac:dyDescent="0.15">
      <c r="B75" s="293" t="s">
        <v>207</v>
      </c>
      <c r="C75" s="293"/>
      <c r="D75" s="127"/>
      <c r="F75" s="9"/>
      <c r="G75" s="9"/>
      <c r="H75" s="9"/>
      <c r="I75" s="9"/>
      <c r="J75" s="9"/>
      <c r="K75" s="9"/>
      <c r="L75" s="9"/>
      <c r="M75" s="9"/>
      <c r="N75" s="9"/>
      <c r="O75" s="9"/>
      <c r="P75" s="9"/>
      <c r="Q75" s="9"/>
    </row>
    <row r="76" spans="2:23" ht="12.75" customHeight="1" x14ac:dyDescent="0.15">
      <c r="D76" s="9"/>
    </row>
    <row r="77" spans="2:23" ht="14" customHeight="1" x14ac:dyDescent="0.15">
      <c r="D77" s="9"/>
    </row>
  </sheetData>
  <mergeCells count="46">
    <mergeCell ref="B9:Q9"/>
    <mergeCell ref="B6:W6"/>
    <mergeCell ref="B7:W7"/>
    <mergeCell ref="B8:W8"/>
    <mergeCell ref="V2:W4"/>
    <mergeCell ref="B2:C4"/>
    <mergeCell ref="D2:U4"/>
    <mergeCell ref="F50:G50"/>
    <mergeCell ref="J50:L50"/>
    <mergeCell ref="H59:I59"/>
    <mergeCell ref="J52:K52"/>
    <mergeCell ref="J53:K53"/>
    <mergeCell ref="D58:K58"/>
    <mergeCell ref="F59:G59"/>
    <mergeCell ref="D59:D60"/>
    <mergeCell ref="F60:G60"/>
    <mergeCell ref="E51:E56"/>
    <mergeCell ref="J56:K56"/>
    <mergeCell ref="J51:K51"/>
    <mergeCell ref="J54:K54"/>
    <mergeCell ref="J55:K55"/>
    <mergeCell ref="R64:S64"/>
    <mergeCell ref="O64:Q64"/>
    <mergeCell ref="O61:Q61"/>
    <mergeCell ref="E59:E60"/>
    <mergeCell ref="R61:S61"/>
    <mergeCell ref="F61:G61"/>
    <mergeCell ref="R62:S62"/>
    <mergeCell ref="R63:S63"/>
    <mergeCell ref="H63:I63"/>
    <mergeCell ref="H60:I60"/>
    <mergeCell ref="R60:S60"/>
    <mergeCell ref="O59:S59"/>
    <mergeCell ref="B73:C73"/>
    <mergeCell ref="B75:C75"/>
    <mergeCell ref="F65:G65"/>
    <mergeCell ref="H65:I65"/>
    <mergeCell ref="O60:Q60"/>
    <mergeCell ref="H62:I62"/>
    <mergeCell ref="H61:I61"/>
    <mergeCell ref="F63:G63"/>
    <mergeCell ref="F64:G64"/>
    <mergeCell ref="O63:Q63"/>
    <mergeCell ref="H64:I64"/>
    <mergeCell ref="O62:Q62"/>
    <mergeCell ref="F62:G62"/>
  </mergeCells>
  <phoneticPr fontId="1" type="noConversion"/>
  <conditionalFormatting sqref="I45:J47">
    <cfRule type="expression" dxfId="16" priority="9" stopIfTrue="1">
      <formula>"""bajo"""</formula>
    </cfRule>
  </conditionalFormatting>
  <conditionalFormatting sqref="K11:K44">
    <cfRule type="cellIs" dxfId="15" priority="78" stopIfTrue="1" operator="equal">
      <formula>"BAJO"</formula>
    </cfRule>
    <cfRule type="cellIs" dxfId="14" priority="77" stopIfTrue="1" operator="equal">
      <formula>"MEDIO"</formula>
    </cfRule>
    <cfRule type="cellIs" dxfId="13" priority="76" stopIfTrue="1" operator="equal">
      <formula>"ALTO"</formula>
    </cfRule>
  </conditionalFormatting>
  <conditionalFormatting sqref="K11:K48">
    <cfRule type="cellIs" dxfId="12" priority="11" stopIfTrue="1" operator="equal">
      <formula>"EXTREMO"</formula>
    </cfRule>
  </conditionalFormatting>
  <conditionalFormatting sqref="K45:K48">
    <cfRule type="cellIs" dxfId="11" priority="14" stopIfTrue="1" operator="equal">
      <formula>"BAJO"</formula>
    </cfRule>
    <cfRule type="cellIs" dxfId="10" priority="12" stopIfTrue="1" operator="equal">
      <formula>"ALTO"</formula>
    </cfRule>
    <cfRule type="cellIs" dxfId="9" priority="13" stopIfTrue="1" operator="equal">
      <formula>"MEDIO"</formula>
    </cfRule>
  </conditionalFormatting>
  <conditionalFormatting sqref="L11:L44 L48">
    <cfRule type="expression" dxfId="8" priority="18" stopIfTrue="1">
      <formula>"""bajo"""</formula>
    </cfRule>
  </conditionalFormatting>
  <conditionalFormatting sqref="Q11:Q46">
    <cfRule type="cellIs" dxfId="7" priority="1" stopIfTrue="1" operator="equal">
      <formula>"EXTREMO"</formula>
    </cfRule>
    <cfRule type="cellIs" dxfId="6" priority="4" stopIfTrue="1" operator="equal">
      <formula>"BAJO"</formula>
    </cfRule>
    <cfRule type="cellIs" dxfId="5" priority="3" stopIfTrue="1" operator="equal">
      <formula>"MEDIO"</formula>
    </cfRule>
    <cfRule type="cellIs" dxfId="4" priority="2" stopIfTrue="1" operator="equal">
      <formula>"ALTO"</formula>
    </cfRule>
  </conditionalFormatting>
  <conditionalFormatting sqref="Q48">
    <cfRule type="cellIs" dxfId="3" priority="115" stopIfTrue="1" operator="equal">
      <formula>"EXTREMO"</formula>
    </cfRule>
    <cfRule type="cellIs" dxfId="2" priority="116" stopIfTrue="1" operator="equal">
      <formula>"ALTO"</formula>
    </cfRule>
    <cfRule type="cellIs" dxfId="1" priority="117" stopIfTrue="1" operator="equal">
      <formula>"MEDIO"</formula>
    </cfRule>
    <cfRule type="cellIs" dxfId="0" priority="118" stopIfTrue="1" operator="equal">
      <formula>"BAJO"</formula>
    </cfRule>
  </conditionalFormatting>
  <dataValidations count="3">
    <dataValidation type="list" allowBlank="1" showInputMessage="1" showErrorMessage="1" sqref="L11:L44 L48" xr:uid="{00000000-0002-0000-0400-000000000000}">
      <formula1>OPCIONES</formula1>
    </dataValidation>
    <dataValidation type="list" allowBlank="1" showInputMessage="1" showErrorMessage="1" sqref="I47" xr:uid="{D3E002E1-E7F3-E848-B70C-96C8EE4BF919}">
      <formula1>$I$58:$I$62</formula1>
    </dataValidation>
    <dataValidation type="list" allowBlank="1" showInputMessage="1" showErrorMessage="1" sqref="H47" xr:uid="{804120D6-579A-5243-B7B9-34C19138610E}">
      <formula1>$E$58:$E$62</formula1>
    </dataValidation>
  </dataValidations>
  <printOptions horizontalCentered="1" verticalCentered="1"/>
  <pageMargins left="0.25" right="0.25" top="0.75" bottom="0.75" header="0.3" footer="0.3"/>
  <pageSetup scale="11" orientation="landscape" verticalDpi="4294967295"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EAF4E3-853E-4043-9C35-D8618D4DACF6}">
  <ds:schemaRefs>
    <ds:schemaRef ds:uri="http://www.w3.org/XML/1998/namespace"/>
    <ds:schemaRef ds:uri="http://purl.org/dc/elements/1.1/"/>
    <ds:schemaRef ds:uri="http://purl.org/dc/terms/"/>
    <ds:schemaRef ds:uri="http://schemas.microsoft.com/office/2006/metadata/propertie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d6eaa91c-3afb-4015-aba1-5ff992c1a5ca"/>
    <ds:schemaRef ds:uri="4d1d2e24-7be0-47eb-a1db-99cc6d75caff"/>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Alejandra Moreno</cp:lastModifiedBy>
  <cp:revision/>
  <cp:lastPrinted>2023-12-15T00:19:00Z</cp:lastPrinted>
  <dcterms:created xsi:type="dcterms:W3CDTF">2007-06-14T01:55:06Z</dcterms:created>
  <dcterms:modified xsi:type="dcterms:W3CDTF">2026-09-16T19:13:32Z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